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ykowsx\Downloads\masoud_testing\lmbench\dougs_results\"/>
    </mc:Choice>
  </mc:AlternateContent>
  <bookViews>
    <workbookView xWindow="0" yWindow="0" windowWidth="14640" windowHeight="8130" tabRatio="675" activeTab="1"/>
  </bookViews>
  <sheets>
    <sheet name="Setup" sheetId="5" r:id="rId1"/>
    <sheet name="lat_mem_rd Result Summary" sheetId="8" r:id="rId2"/>
    <sheet name="bw_mem Result Summary" sheetId="2" r:id="rId3"/>
    <sheet name="bw_mem_ecc_on_ddr_2400MHz" sheetId="1" r:id="rId4"/>
    <sheet name="lat_mem_rd_ecc_on_dd2400_MHz" sheetId="7" r:id="rId5"/>
    <sheet name="bw_mem_ecc_on_ddr_1866MHz" sheetId="3" state="hidden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K32" i="8" l="1"/>
  <c r="J32" i="8"/>
  <c r="I32" i="8"/>
  <c r="H32" i="8"/>
  <c r="G32" i="8"/>
  <c r="F32" i="8"/>
  <c r="E32" i="8"/>
  <c r="D32" i="8"/>
  <c r="C32" i="8"/>
  <c r="K31" i="8"/>
  <c r="J31" i="8"/>
  <c r="I31" i="8"/>
  <c r="H31" i="8"/>
  <c r="G31" i="8"/>
  <c r="F31" i="8"/>
  <c r="E31" i="8"/>
  <c r="D31" i="8"/>
  <c r="C31" i="8"/>
  <c r="K30" i="8"/>
  <c r="J30" i="8"/>
  <c r="I30" i="8"/>
  <c r="H30" i="8"/>
  <c r="G30" i="8"/>
  <c r="F30" i="8"/>
  <c r="E30" i="8"/>
  <c r="D30" i="8"/>
  <c r="C30" i="8"/>
  <c r="K29" i="8"/>
  <c r="J29" i="8"/>
  <c r="I29" i="8"/>
  <c r="H29" i="8"/>
  <c r="G29" i="8"/>
  <c r="F29" i="8"/>
  <c r="E29" i="8"/>
  <c r="D29" i="8"/>
  <c r="C29" i="8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33" i="7"/>
  <c r="BK34" i="7"/>
  <c r="BK35" i="7"/>
  <c r="BK36" i="7"/>
  <c r="BK37" i="7"/>
  <c r="BK38" i="7"/>
  <c r="BK39" i="7"/>
  <c r="BK40" i="7"/>
  <c r="BK41" i="7"/>
  <c r="BK42" i="7"/>
  <c r="BK43" i="7"/>
  <c r="BK44" i="7"/>
  <c r="BK45" i="7"/>
  <c r="BK46" i="7"/>
  <c r="BK47" i="7"/>
  <c r="BK48" i="7"/>
  <c r="BK49" i="7"/>
  <c r="BK50" i="7"/>
  <c r="BK51" i="7"/>
  <c r="BK52" i="7"/>
  <c r="BK53" i="7"/>
  <c r="BK54" i="7"/>
  <c r="BK55" i="7"/>
  <c r="BK56" i="7"/>
  <c r="BK57" i="7"/>
  <c r="BK58" i="7"/>
  <c r="BK59" i="7"/>
  <c r="BK60" i="7"/>
  <c r="BK61" i="7"/>
  <c r="BK62" i="7"/>
  <c r="BK63" i="7"/>
  <c r="BK64" i="7"/>
  <c r="BK65" i="7"/>
  <c r="BK66" i="7"/>
  <c r="BK67" i="7"/>
  <c r="BK68" i="7"/>
  <c r="BK69" i="7"/>
  <c r="BK70" i="7"/>
  <c r="BK71" i="7"/>
  <c r="BK72" i="7"/>
  <c r="BK73" i="7"/>
  <c r="BK74" i="7"/>
  <c r="BK75" i="7"/>
  <c r="BK76" i="7"/>
  <c r="BK77" i="7"/>
  <c r="BK78" i="7"/>
  <c r="BK79" i="7"/>
  <c r="BK80" i="7"/>
  <c r="BK81" i="7"/>
  <c r="BK82" i="7"/>
  <c r="BK83" i="7"/>
  <c r="BK84" i="7"/>
  <c r="BK85" i="7"/>
  <c r="BK86" i="7"/>
  <c r="BK87" i="7"/>
  <c r="BK88" i="7"/>
  <c r="BK89" i="7"/>
  <c r="BK90" i="7"/>
  <c r="BK91" i="7"/>
  <c r="BK92" i="7"/>
  <c r="BK93" i="7"/>
  <c r="BK94" i="7"/>
  <c r="BK95" i="7"/>
  <c r="BK96" i="7"/>
  <c r="BK97" i="7"/>
  <c r="BK98" i="7"/>
  <c r="BK99" i="7"/>
  <c r="BK100" i="7"/>
  <c r="BK101" i="7"/>
  <c r="BK102" i="7"/>
  <c r="BK103" i="7"/>
  <c r="BK104" i="7"/>
  <c r="BK105" i="7"/>
  <c r="BK106" i="7"/>
  <c r="BK107" i="7"/>
  <c r="BK108" i="7"/>
  <c r="BK109" i="7"/>
  <c r="BK110" i="7"/>
  <c r="BK111" i="7"/>
  <c r="BK112" i="7"/>
  <c r="BK113" i="7"/>
  <c r="BK114" i="7"/>
  <c r="BK115" i="7"/>
  <c r="BK116" i="7"/>
  <c r="BK117" i="7"/>
  <c r="BK118" i="7"/>
  <c r="BK119" i="7"/>
  <c r="BK120" i="7"/>
  <c r="BK121" i="7"/>
  <c r="BK122" i="7"/>
  <c r="BK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D66" i="7"/>
  <c r="BD67" i="7"/>
  <c r="BD68" i="7"/>
  <c r="BD69" i="7"/>
  <c r="BD70" i="7"/>
  <c r="BD71" i="7"/>
  <c r="BD72" i="7"/>
  <c r="BD73" i="7"/>
  <c r="BD74" i="7"/>
  <c r="BD75" i="7"/>
  <c r="BD76" i="7"/>
  <c r="BD77" i="7"/>
  <c r="BD78" i="7"/>
  <c r="BD79" i="7"/>
  <c r="BD80" i="7"/>
  <c r="BD81" i="7"/>
  <c r="BD82" i="7"/>
  <c r="BD83" i="7"/>
  <c r="BD84" i="7"/>
  <c r="BD85" i="7"/>
  <c r="BD86" i="7"/>
  <c r="BD87" i="7"/>
  <c r="BD88" i="7"/>
  <c r="BD89" i="7"/>
  <c r="BD90" i="7"/>
  <c r="BD91" i="7"/>
  <c r="BD92" i="7"/>
  <c r="BD93" i="7"/>
  <c r="BD94" i="7"/>
  <c r="BD95" i="7"/>
  <c r="BD96" i="7"/>
  <c r="BD97" i="7"/>
  <c r="BD98" i="7"/>
  <c r="BD99" i="7"/>
  <c r="BD100" i="7"/>
  <c r="BD101" i="7"/>
  <c r="BD102" i="7"/>
  <c r="BD103" i="7"/>
  <c r="BD104" i="7"/>
  <c r="BD105" i="7"/>
  <c r="BD106" i="7"/>
  <c r="BD107" i="7"/>
  <c r="BD108" i="7"/>
  <c r="BD109" i="7"/>
  <c r="BD110" i="7"/>
  <c r="BD111" i="7"/>
  <c r="BD112" i="7"/>
  <c r="BD113" i="7"/>
  <c r="BD114" i="7"/>
  <c r="BD115" i="7"/>
  <c r="BD116" i="7"/>
  <c r="BD117" i="7"/>
  <c r="BD118" i="7"/>
  <c r="BD119" i="7"/>
  <c r="BD120" i="7"/>
  <c r="BD121" i="7"/>
  <c r="BD122" i="7"/>
  <c r="BD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8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9" i="7"/>
  <c r="G10" i="7"/>
  <c r="G11" i="7"/>
  <c r="G12" i="7"/>
  <c r="G8" i="7"/>
  <c r="F1" i="7"/>
  <c r="K9" i="8" l="1"/>
  <c r="J9" i="8"/>
  <c r="I9" i="8"/>
  <c r="H9" i="8"/>
  <c r="G9" i="8"/>
  <c r="F9" i="8"/>
  <c r="E9" i="8"/>
  <c r="D9" i="8"/>
  <c r="C9" i="8"/>
  <c r="K8" i="8" l="1"/>
  <c r="J8" i="8"/>
  <c r="I8" i="8"/>
  <c r="H8" i="8"/>
  <c r="G8" i="8"/>
  <c r="F8" i="8"/>
  <c r="E8" i="8"/>
  <c r="D8" i="8"/>
  <c r="C8" i="8"/>
  <c r="K7" i="8"/>
  <c r="J7" i="8"/>
  <c r="I7" i="8"/>
  <c r="H7" i="8"/>
  <c r="G7" i="8"/>
  <c r="F7" i="8"/>
  <c r="E7" i="8"/>
  <c r="D7" i="8"/>
  <c r="C7" i="8"/>
  <c r="K6" i="8"/>
  <c r="D6" i="8"/>
  <c r="C6" i="8"/>
  <c r="J6" i="8" l="1"/>
  <c r="I6" i="8"/>
  <c r="H6" i="8"/>
  <c r="G6" i="8"/>
  <c r="F6" i="8"/>
  <c r="E6" i="8"/>
  <c r="BM123" i="7" l="1"/>
  <c r="BM124" i="7"/>
  <c r="BM125" i="7"/>
  <c r="BM126" i="7"/>
  <c r="BM127" i="7"/>
  <c r="BM128" i="7"/>
  <c r="BM129" i="7"/>
  <c r="BM130" i="7"/>
  <c r="BM131" i="7"/>
  <c r="BM132" i="7"/>
  <c r="BM133" i="7"/>
  <c r="BM134" i="7"/>
  <c r="BM135" i="7"/>
  <c r="BM136" i="7"/>
  <c r="BM137" i="7"/>
  <c r="BM138" i="7"/>
  <c r="BM139" i="7"/>
  <c r="BM140" i="7"/>
  <c r="BL140" i="7"/>
  <c r="BK140" i="7"/>
  <c r="BJ140" i="7"/>
  <c r="BI140" i="7"/>
  <c r="BH140" i="7"/>
  <c r="BL139" i="7"/>
  <c r="BK139" i="7"/>
  <c r="BJ139" i="7"/>
  <c r="BI139" i="7"/>
  <c r="BH139" i="7"/>
  <c r="BL138" i="7"/>
  <c r="BK138" i="7"/>
  <c r="BJ138" i="7"/>
  <c r="BI138" i="7"/>
  <c r="BH138" i="7"/>
  <c r="BL137" i="7"/>
  <c r="BK137" i="7"/>
  <c r="BJ137" i="7"/>
  <c r="BI137" i="7"/>
  <c r="BH137" i="7"/>
  <c r="BL136" i="7"/>
  <c r="BK136" i="7"/>
  <c r="BJ136" i="7"/>
  <c r="BI136" i="7"/>
  <c r="BH136" i="7"/>
  <c r="BL135" i="7"/>
  <c r="BK135" i="7"/>
  <c r="BJ135" i="7"/>
  <c r="BI135" i="7"/>
  <c r="BH135" i="7"/>
  <c r="BL134" i="7"/>
  <c r="BK134" i="7"/>
  <c r="BJ134" i="7"/>
  <c r="BI134" i="7"/>
  <c r="BH134" i="7"/>
  <c r="BL133" i="7"/>
  <c r="BK133" i="7"/>
  <c r="BJ133" i="7"/>
  <c r="BI133" i="7"/>
  <c r="BH133" i="7"/>
  <c r="BL132" i="7"/>
  <c r="BK132" i="7"/>
  <c r="BJ132" i="7"/>
  <c r="BI132" i="7"/>
  <c r="BH132" i="7"/>
  <c r="BL131" i="7"/>
  <c r="BK131" i="7"/>
  <c r="BJ131" i="7"/>
  <c r="BI131" i="7"/>
  <c r="BH131" i="7"/>
  <c r="BL130" i="7"/>
  <c r="BK130" i="7"/>
  <c r="BJ130" i="7"/>
  <c r="BI130" i="7"/>
  <c r="BH130" i="7"/>
  <c r="BL129" i="7"/>
  <c r="BK129" i="7"/>
  <c r="BJ129" i="7"/>
  <c r="BI129" i="7"/>
  <c r="BH129" i="7"/>
  <c r="BL128" i="7"/>
  <c r="BK128" i="7"/>
  <c r="BJ128" i="7"/>
  <c r="BI128" i="7"/>
  <c r="BH128" i="7"/>
  <c r="BL127" i="7"/>
  <c r="BK127" i="7"/>
  <c r="BJ127" i="7"/>
  <c r="BI127" i="7"/>
  <c r="BH127" i="7"/>
  <c r="BL126" i="7"/>
  <c r="BK126" i="7"/>
  <c r="BJ126" i="7"/>
  <c r="BI126" i="7"/>
  <c r="BH126" i="7"/>
  <c r="BL125" i="7"/>
  <c r="BK125" i="7"/>
  <c r="BJ125" i="7"/>
  <c r="BI125" i="7"/>
  <c r="BH125" i="7"/>
  <c r="BL124" i="7"/>
  <c r="BK124" i="7"/>
  <c r="BJ124" i="7"/>
  <c r="BI124" i="7"/>
  <c r="BH124" i="7"/>
  <c r="BL123" i="7"/>
  <c r="BK123" i="7"/>
  <c r="BJ123" i="7"/>
  <c r="BI123" i="7"/>
  <c r="BF140" i="7"/>
  <c r="BE140" i="7"/>
  <c r="BD140" i="7"/>
  <c r="BC140" i="7"/>
  <c r="BB140" i="7"/>
  <c r="BA140" i="7"/>
  <c r="BF139" i="7"/>
  <c r="BE139" i="7"/>
  <c r="BD139" i="7"/>
  <c r="BC139" i="7"/>
  <c r="BB139" i="7"/>
  <c r="BA139" i="7"/>
  <c r="BF138" i="7"/>
  <c r="BE138" i="7"/>
  <c r="BD138" i="7"/>
  <c r="BC138" i="7"/>
  <c r="BB138" i="7"/>
  <c r="BA138" i="7"/>
  <c r="BF137" i="7"/>
  <c r="BE137" i="7"/>
  <c r="BD137" i="7"/>
  <c r="BC137" i="7"/>
  <c r="BB137" i="7"/>
  <c r="BA137" i="7"/>
  <c r="BF136" i="7"/>
  <c r="BE136" i="7"/>
  <c r="BD136" i="7"/>
  <c r="BC136" i="7"/>
  <c r="BB136" i="7"/>
  <c r="BA136" i="7"/>
  <c r="BF135" i="7"/>
  <c r="BE135" i="7"/>
  <c r="BD135" i="7"/>
  <c r="BC135" i="7"/>
  <c r="BB135" i="7"/>
  <c r="BA135" i="7"/>
  <c r="BF134" i="7"/>
  <c r="BE134" i="7"/>
  <c r="BD134" i="7"/>
  <c r="BC134" i="7"/>
  <c r="BB134" i="7"/>
  <c r="BA134" i="7"/>
  <c r="BF133" i="7"/>
  <c r="BE133" i="7"/>
  <c r="BD133" i="7"/>
  <c r="BC133" i="7"/>
  <c r="BB133" i="7"/>
  <c r="BA133" i="7"/>
  <c r="BF132" i="7"/>
  <c r="BE132" i="7"/>
  <c r="BD132" i="7"/>
  <c r="BC132" i="7"/>
  <c r="BB132" i="7"/>
  <c r="BA132" i="7"/>
  <c r="BF131" i="7"/>
  <c r="BE131" i="7"/>
  <c r="BD131" i="7"/>
  <c r="BC131" i="7"/>
  <c r="BB131" i="7"/>
  <c r="BA131" i="7"/>
  <c r="BF130" i="7"/>
  <c r="BE130" i="7"/>
  <c r="BD130" i="7"/>
  <c r="BC130" i="7"/>
  <c r="BB130" i="7"/>
  <c r="BA130" i="7"/>
  <c r="BF129" i="7"/>
  <c r="BE129" i="7"/>
  <c r="BD129" i="7"/>
  <c r="BC129" i="7"/>
  <c r="BB129" i="7"/>
  <c r="BA129" i="7"/>
  <c r="BF128" i="7"/>
  <c r="BE128" i="7"/>
  <c r="BD128" i="7"/>
  <c r="BC128" i="7"/>
  <c r="BB128" i="7"/>
  <c r="BA128" i="7"/>
  <c r="BF127" i="7"/>
  <c r="BE127" i="7"/>
  <c r="BD127" i="7"/>
  <c r="BC127" i="7"/>
  <c r="BB127" i="7"/>
  <c r="BA127" i="7"/>
  <c r="BF126" i="7"/>
  <c r="BE126" i="7"/>
  <c r="BD126" i="7"/>
  <c r="BC126" i="7"/>
  <c r="BB126" i="7"/>
  <c r="BA126" i="7"/>
  <c r="BF125" i="7"/>
  <c r="BE125" i="7"/>
  <c r="BD125" i="7"/>
  <c r="BC125" i="7"/>
  <c r="BB125" i="7"/>
  <c r="BA125" i="7"/>
  <c r="BF124" i="7"/>
  <c r="BE124" i="7"/>
  <c r="BD124" i="7"/>
  <c r="BC124" i="7"/>
  <c r="BB124" i="7"/>
  <c r="BA124" i="7"/>
  <c r="BF123" i="7"/>
  <c r="BE123" i="7"/>
  <c r="BD123" i="7"/>
  <c r="BC123" i="7"/>
  <c r="BB123" i="7"/>
  <c r="BA123" i="7"/>
  <c r="Y123" i="7" l="1"/>
  <c r="Z123" i="7"/>
  <c r="AA123" i="7"/>
  <c r="AF123" i="7"/>
  <c r="AG123" i="7"/>
  <c r="AH123" i="7"/>
  <c r="AM123" i="7"/>
  <c r="AN123" i="7"/>
  <c r="AO123" i="7"/>
  <c r="AT123" i="7"/>
  <c r="AU123" i="7"/>
  <c r="AV123" i="7"/>
  <c r="Y124" i="7"/>
  <c r="Z124" i="7"/>
  <c r="AA124" i="7"/>
  <c r="AF124" i="7"/>
  <c r="AG124" i="7"/>
  <c r="AH124" i="7"/>
  <c r="AM124" i="7"/>
  <c r="AN124" i="7"/>
  <c r="AO124" i="7"/>
  <c r="AT124" i="7"/>
  <c r="AU124" i="7"/>
  <c r="AV124" i="7"/>
  <c r="Y125" i="7"/>
  <c r="Z125" i="7"/>
  <c r="AA125" i="7"/>
  <c r="AF125" i="7"/>
  <c r="AG125" i="7"/>
  <c r="AH125" i="7"/>
  <c r="AM125" i="7"/>
  <c r="AN125" i="7"/>
  <c r="AO125" i="7"/>
  <c r="AT125" i="7"/>
  <c r="AU125" i="7"/>
  <c r="AV125" i="7"/>
  <c r="Y126" i="7"/>
  <c r="Z126" i="7"/>
  <c r="AA126" i="7"/>
  <c r="AF126" i="7"/>
  <c r="AG126" i="7"/>
  <c r="AH126" i="7"/>
  <c r="AM126" i="7"/>
  <c r="AN126" i="7"/>
  <c r="AO126" i="7"/>
  <c r="AT126" i="7"/>
  <c r="AU126" i="7"/>
  <c r="AV126" i="7"/>
  <c r="Y127" i="7"/>
  <c r="Z127" i="7"/>
  <c r="AA127" i="7"/>
  <c r="AF127" i="7"/>
  <c r="AG127" i="7"/>
  <c r="AH127" i="7"/>
  <c r="AM127" i="7"/>
  <c r="AN127" i="7"/>
  <c r="AO127" i="7"/>
  <c r="AT127" i="7"/>
  <c r="AU127" i="7"/>
  <c r="AV127" i="7"/>
  <c r="Y128" i="7"/>
  <c r="Z128" i="7"/>
  <c r="AA128" i="7"/>
  <c r="AF128" i="7"/>
  <c r="AG128" i="7"/>
  <c r="AH128" i="7"/>
  <c r="AM128" i="7"/>
  <c r="AN128" i="7"/>
  <c r="AO128" i="7"/>
  <c r="AT128" i="7"/>
  <c r="AU128" i="7"/>
  <c r="AV128" i="7"/>
  <c r="Y129" i="7"/>
  <c r="Z129" i="7"/>
  <c r="AA129" i="7"/>
  <c r="AF129" i="7"/>
  <c r="AG129" i="7"/>
  <c r="AH129" i="7"/>
  <c r="AM129" i="7"/>
  <c r="AN129" i="7"/>
  <c r="AO129" i="7"/>
  <c r="AT129" i="7"/>
  <c r="AU129" i="7"/>
  <c r="AV129" i="7"/>
  <c r="Y130" i="7"/>
  <c r="Z130" i="7"/>
  <c r="AA130" i="7"/>
  <c r="AF130" i="7"/>
  <c r="AG130" i="7"/>
  <c r="AH130" i="7"/>
  <c r="AM130" i="7"/>
  <c r="AN130" i="7"/>
  <c r="AO130" i="7"/>
  <c r="AT130" i="7"/>
  <c r="AU130" i="7"/>
  <c r="AV130" i="7"/>
  <c r="Y131" i="7"/>
  <c r="Z131" i="7"/>
  <c r="AA131" i="7"/>
  <c r="AF131" i="7"/>
  <c r="AG131" i="7"/>
  <c r="AH131" i="7"/>
  <c r="AM131" i="7"/>
  <c r="AN131" i="7"/>
  <c r="AO131" i="7"/>
  <c r="AT131" i="7"/>
  <c r="AU131" i="7"/>
  <c r="AV131" i="7"/>
  <c r="Y132" i="7"/>
  <c r="Z132" i="7"/>
  <c r="AA132" i="7"/>
  <c r="AF132" i="7"/>
  <c r="AG132" i="7"/>
  <c r="AH132" i="7"/>
  <c r="AM132" i="7"/>
  <c r="AN132" i="7"/>
  <c r="AO132" i="7"/>
  <c r="AT132" i="7"/>
  <c r="AU132" i="7"/>
  <c r="AV132" i="7"/>
  <c r="Y133" i="7"/>
  <c r="Z133" i="7"/>
  <c r="AA133" i="7"/>
  <c r="AF133" i="7"/>
  <c r="AG133" i="7"/>
  <c r="AH133" i="7"/>
  <c r="AM133" i="7"/>
  <c r="AN133" i="7"/>
  <c r="AO133" i="7"/>
  <c r="AT133" i="7"/>
  <c r="AU133" i="7"/>
  <c r="AV133" i="7"/>
  <c r="Y134" i="7"/>
  <c r="Z134" i="7"/>
  <c r="AA134" i="7"/>
  <c r="AF134" i="7"/>
  <c r="AG134" i="7"/>
  <c r="AH134" i="7"/>
  <c r="AM134" i="7"/>
  <c r="AN134" i="7"/>
  <c r="AO134" i="7"/>
  <c r="AT134" i="7"/>
  <c r="AU134" i="7"/>
  <c r="AV134" i="7"/>
  <c r="Y135" i="7"/>
  <c r="Z135" i="7"/>
  <c r="AA135" i="7"/>
  <c r="AF135" i="7"/>
  <c r="AG135" i="7"/>
  <c r="AH135" i="7"/>
  <c r="AM135" i="7"/>
  <c r="AN135" i="7"/>
  <c r="AO135" i="7"/>
  <c r="AT135" i="7"/>
  <c r="AU135" i="7"/>
  <c r="AV135" i="7"/>
  <c r="Y136" i="7"/>
  <c r="Z136" i="7"/>
  <c r="AA136" i="7"/>
  <c r="AF136" i="7"/>
  <c r="AG136" i="7"/>
  <c r="AH136" i="7"/>
  <c r="AM136" i="7"/>
  <c r="AN136" i="7"/>
  <c r="AO136" i="7"/>
  <c r="AT136" i="7"/>
  <c r="AU136" i="7"/>
  <c r="AV136" i="7"/>
  <c r="Y137" i="7"/>
  <c r="Z137" i="7"/>
  <c r="AA137" i="7"/>
  <c r="AF137" i="7"/>
  <c r="AG137" i="7"/>
  <c r="AH137" i="7"/>
  <c r="AM137" i="7"/>
  <c r="AN137" i="7"/>
  <c r="AO137" i="7"/>
  <c r="AT137" i="7"/>
  <c r="AU137" i="7"/>
  <c r="AV137" i="7"/>
  <c r="Y138" i="7"/>
  <c r="Z138" i="7"/>
  <c r="AA138" i="7"/>
  <c r="AF138" i="7"/>
  <c r="AG138" i="7"/>
  <c r="AH138" i="7"/>
  <c r="AM138" i="7"/>
  <c r="AN138" i="7"/>
  <c r="AO138" i="7"/>
  <c r="AT138" i="7"/>
  <c r="AU138" i="7"/>
  <c r="AV138" i="7"/>
  <c r="Y139" i="7"/>
  <c r="Z139" i="7"/>
  <c r="AA139" i="7"/>
  <c r="AF139" i="7"/>
  <c r="AG139" i="7"/>
  <c r="AH139" i="7"/>
  <c r="AM139" i="7"/>
  <c r="AN139" i="7"/>
  <c r="AO139" i="7"/>
  <c r="AT139" i="7"/>
  <c r="AU139" i="7"/>
  <c r="AV139" i="7"/>
  <c r="Y140" i="7"/>
  <c r="Z140" i="7"/>
  <c r="AA140" i="7"/>
  <c r="AF140" i="7"/>
  <c r="AG140" i="7"/>
  <c r="AH140" i="7"/>
  <c r="AM140" i="7"/>
  <c r="AN140" i="7"/>
  <c r="AO140" i="7"/>
  <c r="AT140" i="7"/>
  <c r="AU140" i="7"/>
  <c r="AV140" i="7"/>
  <c r="R123" i="7"/>
  <c r="S123" i="7"/>
  <c r="T123" i="7"/>
  <c r="R124" i="7"/>
  <c r="S124" i="7"/>
  <c r="T124" i="7"/>
  <c r="R125" i="7"/>
  <c r="S125" i="7"/>
  <c r="T125" i="7"/>
  <c r="R126" i="7"/>
  <c r="S126" i="7"/>
  <c r="T126" i="7"/>
  <c r="R127" i="7"/>
  <c r="S127" i="7"/>
  <c r="T127" i="7"/>
  <c r="R128" i="7"/>
  <c r="S128" i="7"/>
  <c r="T128" i="7"/>
  <c r="R129" i="7"/>
  <c r="S129" i="7"/>
  <c r="T129" i="7"/>
  <c r="R130" i="7"/>
  <c r="S130" i="7"/>
  <c r="T130" i="7"/>
  <c r="R131" i="7"/>
  <c r="S131" i="7"/>
  <c r="T131" i="7"/>
  <c r="R132" i="7"/>
  <c r="S132" i="7"/>
  <c r="T132" i="7"/>
  <c r="R133" i="7"/>
  <c r="S133" i="7"/>
  <c r="T133" i="7"/>
  <c r="R134" i="7"/>
  <c r="S134" i="7"/>
  <c r="T134" i="7"/>
  <c r="R135" i="7"/>
  <c r="S135" i="7"/>
  <c r="T135" i="7"/>
  <c r="R136" i="7"/>
  <c r="S136" i="7"/>
  <c r="T136" i="7"/>
  <c r="R137" i="7"/>
  <c r="S137" i="7"/>
  <c r="T137" i="7"/>
  <c r="R138" i="7"/>
  <c r="S138" i="7"/>
  <c r="T138" i="7"/>
  <c r="R139" i="7"/>
  <c r="S139" i="7"/>
  <c r="T139" i="7"/>
  <c r="R140" i="7"/>
  <c r="S140" i="7"/>
  <c r="T140" i="7"/>
  <c r="K123" i="7"/>
  <c r="L123" i="7"/>
  <c r="M123" i="7"/>
  <c r="K124" i="7"/>
  <c r="L124" i="7"/>
  <c r="M124" i="7"/>
  <c r="K125" i="7"/>
  <c r="L125" i="7"/>
  <c r="M125" i="7"/>
  <c r="K126" i="7"/>
  <c r="L126" i="7"/>
  <c r="M126" i="7"/>
  <c r="K127" i="7"/>
  <c r="L127" i="7"/>
  <c r="M127" i="7"/>
  <c r="K128" i="7"/>
  <c r="L128" i="7"/>
  <c r="M128" i="7"/>
  <c r="K129" i="7"/>
  <c r="L129" i="7"/>
  <c r="M129" i="7"/>
  <c r="K130" i="7"/>
  <c r="L130" i="7"/>
  <c r="M130" i="7"/>
  <c r="K131" i="7"/>
  <c r="L131" i="7"/>
  <c r="M131" i="7"/>
  <c r="K132" i="7"/>
  <c r="L132" i="7"/>
  <c r="M132" i="7"/>
  <c r="K133" i="7"/>
  <c r="L133" i="7"/>
  <c r="M133" i="7"/>
  <c r="K134" i="7"/>
  <c r="L134" i="7"/>
  <c r="M134" i="7"/>
  <c r="K135" i="7"/>
  <c r="L135" i="7"/>
  <c r="M135" i="7"/>
  <c r="K136" i="7"/>
  <c r="L136" i="7"/>
  <c r="M136" i="7"/>
  <c r="K137" i="7"/>
  <c r="L137" i="7"/>
  <c r="M137" i="7"/>
  <c r="K138" i="7"/>
  <c r="L138" i="7"/>
  <c r="M138" i="7"/>
  <c r="K139" i="7"/>
  <c r="L139" i="7"/>
  <c r="M139" i="7"/>
  <c r="K140" i="7"/>
  <c r="L140" i="7"/>
  <c r="M140" i="7"/>
  <c r="D123" i="7"/>
  <c r="E123" i="7"/>
  <c r="F123" i="7"/>
  <c r="D124" i="7"/>
  <c r="E124" i="7"/>
  <c r="F124" i="7"/>
  <c r="D125" i="7"/>
  <c r="E125" i="7"/>
  <c r="F125" i="7"/>
  <c r="D126" i="7"/>
  <c r="E126" i="7"/>
  <c r="F126" i="7"/>
  <c r="D127" i="7"/>
  <c r="E127" i="7"/>
  <c r="F127" i="7"/>
  <c r="D128" i="7"/>
  <c r="E128" i="7"/>
  <c r="F128" i="7"/>
  <c r="D129" i="7"/>
  <c r="E129" i="7"/>
  <c r="F129" i="7"/>
  <c r="D130" i="7"/>
  <c r="E130" i="7"/>
  <c r="F130" i="7"/>
  <c r="D131" i="7"/>
  <c r="E131" i="7"/>
  <c r="F131" i="7"/>
  <c r="D132" i="7"/>
  <c r="E132" i="7"/>
  <c r="F132" i="7"/>
  <c r="D133" i="7"/>
  <c r="E133" i="7"/>
  <c r="F133" i="7"/>
  <c r="D134" i="7"/>
  <c r="E134" i="7"/>
  <c r="F134" i="7"/>
  <c r="D135" i="7"/>
  <c r="E135" i="7"/>
  <c r="F135" i="7"/>
  <c r="D136" i="7"/>
  <c r="E136" i="7"/>
  <c r="F136" i="7"/>
  <c r="D137" i="7"/>
  <c r="E137" i="7"/>
  <c r="F137" i="7"/>
  <c r="D138" i="7"/>
  <c r="E138" i="7"/>
  <c r="F138" i="7"/>
  <c r="D139" i="7"/>
  <c r="E139" i="7"/>
  <c r="F139" i="7"/>
  <c r="D140" i="7"/>
  <c r="E140" i="7"/>
  <c r="F140" i="7"/>
  <c r="G136" i="7" l="1"/>
  <c r="H136" i="7"/>
  <c r="I136" i="7"/>
  <c r="N127" i="7"/>
  <c r="O127" i="7"/>
  <c r="P127" i="7"/>
  <c r="P132" i="7"/>
  <c r="N132" i="7"/>
  <c r="O132" i="7"/>
  <c r="N125" i="7"/>
  <c r="O125" i="7"/>
  <c r="P125" i="7"/>
  <c r="W139" i="7"/>
  <c r="U139" i="7"/>
  <c r="V139" i="7"/>
  <c r="AD127" i="7"/>
  <c r="AB127" i="7"/>
  <c r="AC127" i="7"/>
  <c r="AI136" i="7"/>
  <c r="AJ136" i="7"/>
  <c r="AK136" i="7"/>
  <c r="AI137" i="7"/>
  <c r="AJ137" i="7"/>
  <c r="AK137" i="7"/>
  <c r="AD138" i="7"/>
  <c r="AB138" i="7"/>
  <c r="AC138" i="7"/>
  <c r="AR124" i="7"/>
  <c r="AP124" i="7"/>
  <c r="AQ124" i="7"/>
  <c r="AR128" i="7"/>
  <c r="AP128" i="7"/>
  <c r="AQ128" i="7"/>
  <c r="AR132" i="7"/>
  <c r="AP132" i="7"/>
  <c r="AQ132" i="7"/>
  <c r="AR138" i="7"/>
  <c r="AP138" i="7"/>
  <c r="AQ138" i="7"/>
  <c r="AW126" i="7"/>
  <c r="AX126" i="7"/>
  <c r="AY126" i="7"/>
  <c r="I135" i="7"/>
  <c r="G135" i="7"/>
  <c r="H135" i="7"/>
  <c r="P134" i="7"/>
  <c r="N134" i="7"/>
  <c r="O134" i="7"/>
  <c r="P126" i="7"/>
  <c r="N126" i="7"/>
  <c r="O126" i="7"/>
  <c r="N139" i="7"/>
  <c r="O139" i="7"/>
  <c r="P139" i="7"/>
  <c r="G130" i="7"/>
  <c r="I130" i="7"/>
  <c r="H130" i="7"/>
  <c r="N135" i="7"/>
  <c r="O135" i="7"/>
  <c r="P135" i="7"/>
  <c r="P136" i="7"/>
  <c r="O136" i="7"/>
  <c r="N136" i="7"/>
  <c r="N129" i="7"/>
  <c r="O129" i="7"/>
  <c r="P129" i="7"/>
  <c r="W127" i="7"/>
  <c r="U127" i="7"/>
  <c r="V127" i="7"/>
  <c r="AD129" i="7"/>
  <c r="AB129" i="7"/>
  <c r="AC129" i="7"/>
  <c r="AD128" i="7"/>
  <c r="AB128" i="7"/>
  <c r="AC128" i="7"/>
  <c r="AI130" i="7"/>
  <c r="AJ130" i="7"/>
  <c r="AK130" i="7"/>
  <c r="U124" i="7"/>
  <c r="V124" i="7"/>
  <c r="W124" i="7"/>
  <c r="U132" i="7"/>
  <c r="V132" i="7"/>
  <c r="W132" i="7"/>
  <c r="U140" i="7"/>
  <c r="V140" i="7"/>
  <c r="W140" i="7"/>
  <c r="AD123" i="7"/>
  <c r="AB123" i="7"/>
  <c r="AC123" i="7"/>
  <c r="W137" i="7"/>
  <c r="U137" i="7"/>
  <c r="V137" i="7"/>
  <c r="AI138" i="7"/>
  <c r="AJ138" i="7"/>
  <c r="AK138" i="7"/>
  <c r="AD136" i="7"/>
  <c r="AB136" i="7"/>
  <c r="AC136" i="7"/>
  <c r="AI123" i="7"/>
  <c r="AJ123" i="7"/>
  <c r="AK123" i="7"/>
  <c r="AI131" i="7"/>
  <c r="AJ131" i="7"/>
  <c r="AK131" i="7"/>
  <c r="AI139" i="7"/>
  <c r="AJ139" i="7"/>
  <c r="AK139" i="7"/>
  <c r="AD131" i="7"/>
  <c r="AB131" i="7"/>
  <c r="AC131" i="7"/>
  <c r="AD134" i="7"/>
  <c r="AB134" i="7"/>
  <c r="AC134" i="7"/>
  <c r="AW124" i="7"/>
  <c r="AX124" i="7"/>
  <c r="AY124" i="7"/>
  <c r="AW125" i="7"/>
  <c r="AX125" i="7"/>
  <c r="AY125" i="7"/>
  <c r="AW128" i="7"/>
  <c r="AX128" i="7"/>
  <c r="AY128" i="7"/>
  <c r="AW130" i="7"/>
  <c r="AX130" i="7"/>
  <c r="AY130" i="7"/>
  <c r="AW129" i="7"/>
  <c r="AX129" i="7"/>
  <c r="AY129" i="7"/>
  <c r="AW131" i="7"/>
  <c r="AX131" i="7"/>
  <c r="AY131" i="7"/>
  <c r="G124" i="7"/>
  <c r="I124" i="7"/>
  <c r="H124" i="7"/>
  <c r="N123" i="7"/>
  <c r="O123" i="7"/>
  <c r="P123" i="7"/>
  <c r="G134" i="7"/>
  <c r="H134" i="7"/>
  <c r="I134" i="7"/>
  <c r="W123" i="7"/>
  <c r="U123" i="7"/>
  <c r="V123" i="7"/>
  <c r="AI128" i="7"/>
  <c r="AJ128" i="7"/>
  <c r="AK128" i="7"/>
  <c r="U130" i="7"/>
  <c r="V130" i="7"/>
  <c r="W130" i="7"/>
  <c r="AD125" i="7"/>
  <c r="AB125" i="7"/>
  <c r="AC125" i="7"/>
  <c r="AD126" i="7"/>
  <c r="AB126" i="7"/>
  <c r="AC126" i="7"/>
  <c r="AI129" i="7"/>
  <c r="AJ129" i="7"/>
  <c r="AK129" i="7"/>
  <c r="AD135" i="7"/>
  <c r="AB135" i="7"/>
  <c r="AC135" i="7"/>
  <c r="AR126" i="7"/>
  <c r="AP126" i="7"/>
  <c r="AQ126" i="7"/>
  <c r="AR130" i="7"/>
  <c r="AP130" i="7"/>
  <c r="AQ130" i="7"/>
  <c r="AR134" i="7"/>
  <c r="AP134" i="7"/>
  <c r="AQ134" i="7"/>
  <c r="AR136" i="7"/>
  <c r="AP136" i="7"/>
  <c r="AQ136" i="7"/>
  <c r="AR140" i="7"/>
  <c r="AP140" i="7"/>
  <c r="AQ140" i="7"/>
  <c r="AW134" i="7"/>
  <c r="AX134" i="7"/>
  <c r="AY134" i="7"/>
  <c r="AW127" i="7"/>
  <c r="AX127" i="7"/>
  <c r="AY127" i="7"/>
  <c r="G140" i="7"/>
  <c r="I140" i="7"/>
  <c r="H140" i="7"/>
  <c r="I131" i="7"/>
  <c r="G131" i="7"/>
  <c r="H131" i="7"/>
  <c r="G128" i="7"/>
  <c r="I128" i="7"/>
  <c r="H128" i="7"/>
  <c r="G132" i="7"/>
  <c r="I132" i="7"/>
  <c r="H132" i="7"/>
  <c r="I129" i="7"/>
  <c r="G129" i="7"/>
  <c r="H129" i="7"/>
  <c r="I137" i="7"/>
  <c r="H137" i="7"/>
  <c r="G137" i="7"/>
  <c r="I125" i="7"/>
  <c r="G125" i="7"/>
  <c r="H125" i="7"/>
  <c r="P138" i="7"/>
  <c r="N138" i="7"/>
  <c r="O138" i="7"/>
  <c r="I123" i="7"/>
  <c r="H123" i="7"/>
  <c r="G123" i="7"/>
  <c r="G126" i="7"/>
  <c r="I126" i="7"/>
  <c r="H126" i="7"/>
  <c r="P124" i="7"/>
  <c r="O124" i="7"/>
  <c r="N124" i="7"/>
  <c r="P140" i="7"/>
  <c r="N140" i="7"/>
  <c r="O140" i="7"/>
  <c r="N133" i="7"/>
  <c r="O133" i="7"/>
  <c r="P133" i="7"/>
  <c r="W131" i="7"/>
  <c r="U131" i="7"/>
  <c r="V131" i="7"/>
  <c r="AD132" i="7"/>
  <c r="AB132" i="7"/>
  <c r="AC132" i="7"/>
  <c r="AI134" i="7"/>
  <c r="AJ134" i="7"/>
  <c r="AK134" i="7"/>
  <c r="U126" i="7"/>
  <c r="V126" i="7"/>
  <c r="W126" i="7"/>
  <c r="U134" i="7"/>
  <c r="V134" i="7"/>
  <c r="W134" i="7"/>
  <c r="W125" i="7"/>
  <c r="U125" i="7"/>
  <c r="V125" i="7"/>
  <c r="AD140" i="7"/>
  <c r="AB140" i="7"/>
  <c r="AC140" i="7"/>
  <c r="AI126" i="7"/>
  <c r="AJ126" i="7"/>
  <c r="AK126" i="7"/>
  <c r="AI125" i="7"/>
  <c r="AJ125" i="7"/>
  <c r="AK125" i="7"/>
  <c r="AI133" i="7"/>
  <c r="AJ133" i="7"/>
  <c r="AK133" i="7"/>
  <c r="AD130" i="7"/>
  <c r="AB130" i="7"/>
  <c r="AC130" i="7"/>
  <c r="AR123" i="7"/>
  <c r="AP123" i="7"/>
  <c r="AQ123" i="7"/>
  <c r="AR125" i="7"/>
  <c r="AP125" i="7"/>
  <c r="AQ125" i="7"/>
  <c r="AR127" i="7"/>
  <c r="AP127" i="7"/>
  <c r="AQ127" i="7"/>
  <c r="AR129" i="7"/>
  <c r="AP129" i="7"/>
  <c r="AQ129" i="7"/>
  <c r="AR131" i="7"/>
  <c r="AP131" i="7"/>
  <c r="AQ131" i="7"/>
  <c r="AR133" i="7"/>
  <c r="AP133" i="7"/>
  <c r="AQ133" i="7"/>
  <c r="AR135" i="7"/>
  <c r="AP135" i="7"/>
  <c r="AQ135" i="7"/>
  <c r="AR137" i="7"/>
  <c r="AP137" i="7"/>
  <c r="AQ137" i="7"/>
  <c r="AR139" i="7"/>
  <c r="AP139" i="7"/>
  <c r="AQ139" i="7"/>
  <c r="AW137" i="7"/>
  <c r="AX137" i="7"/>
  <c r="AY137" i="7"/>
  <c r="AW133" i="7"/>
  <c r="AX133" i="7"/>
  <c r="AY133" i="7"/>
  <c r="AW132" i="7"/>
  <c r="AX132" i="7"/>
  <c r="AY132" i="7"/>
  <c r="AW135" i="7"/>
  <c r="AX135" i="7"/>
  <c r="AY135" i="7"/>
  <c r="AW140" i="7"/>
  <c r="AX140" i="7"/>
  <c r="AY140" i="7"/>
  <c r="I133" i="7"/>
  <c r="G133" i="7"/>
  <c r="H133" i="7"/>
  <c r="P130" i="7"/>
  <c r="O130" i="7"/>
  <c r="N130" i="7"/>
  <c r="U138" i="7"/>
  <c r="V138" i="7"/>
  <c r="W138" i="7"/>
  <c r="W133" i="7"/>
  <c r="U133" i="7"/>
  <c r="V133" i="7"/>
  <c r="I127" i="7"/>
  <c r="G127" i="7"/>
  <c r="H127" i="7"/>
  <c r="N131" i="7"/>
  <c r="O131" i="7"/>
  <c r="P131" i="7"/>
  <c r="I139" i="7"/>
  <c r="H139" i="7"/>
  <c r="G139" i="7"/>
  <c r="G138" i="7"/>
  <c r="I138" i="7"/>
  <c r="H138" i="7"/>
  <c r="P128" i="7"/>
  <c r="N128" i="7"/>
  <c r="O128" i="7"/>
  <c r="N137" i="7"/>
  <c r="O137" i="7"/>
  <c r="P137" i="7"/>
  <c r="W135" i="7"/>
  <c r="U135" i="7"/>
  <c r="V135" i="7"/>
  <c r="AD124" i="7"/>
  <c r="AB124" i="7"/>
  <c r="AC124" i="7"/>
  <c r="AI124" i="7"/>
  <c r="AJ124" i="7"/>
  <c r="AK124" i="7"/>
  <c r="AI140" i="7"/>
  <c r="AJ140" i="7"/>
  <c r="AK140" i="7"/>
  <c r="U128" i="7"/>
  <c r="V128" i="7"/>
  <c r="W128" i="7"/>
  <c r="U136" i="7"/>
  <c r="V136" i="7"/>
  <c r="W136" i="7"/>
  <c r="AD133" i="7"/>
  <c r="AB133" i="7"/>
  <c r="AC133" i="7"/>
  <c r="W129" i="7"/>
  <c r="U129" i="7"/>
  <c r="V129" i="7"/>
  <c r="AD137" i="7"/>
  <c r="AB137" i="7"/>
  <c r="AC137" i="7"/>
  <c r="AI132" i="7"/>
  <c r="AJ132" i="7"/>
  <c r="AK132" i="7"/>
  <c r="AI127" i="7"/>
  <c r="AJ127" i="7"/>
  <c r="AK127" i="7"/>
  <c r="AI135" i="7"/>
  <c r="AJ135" i="7"/>
  <c r="AK135" i="7"/>
  <c r="AD139" i="7"/>
  <c r="AB139" i="7"/>
  <c r="AC139" i="7"/>
  <c r="AW138" i="7"/>
  <c r="AX138" i="7"/>
  <c r="AY138" i="7"/>
  <c r="AW136" i="7"/>
  <c r="AX136" i="7"/>
  <c r="AY136" i="7"/>
  <c r="AW123" i="7"/>
  <c r="AX123" i="7"/>
  <c r="AY123" i="7"/>
  <c r="AW139" i="7"/>
  <c r="AX139" i="7"/>
  <c r="AY139" i="7"/>
</calcChain>
</file>

<file path=xl/sharedStrings.xml><?xml version="1.0" encoding="utf-8"?>
<sst xmlns="http://schemas.openxmlformats.org/spreadsheetml/2006/main" count="679" uniqueCount="201">
  <si>
    <t>Test</t>
  </si>
  <si>
    <t>Cores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</si>
  <si>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</si>
  <si>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</si>
  <si>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</si>
  <si>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</si>
  <si>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</si>
  <si>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</si>
  <si>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</si>
  <si>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</si>
  <si>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</si>
  <si>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</si>
  <si>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</si>
  <si>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</si>
  <si>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4m</t>
  </si>
  <si>
    <t>8m</t>
  </si>
  <si>
    <t>16m</t>
  </si>
  <si>
    <t>32m</t>
  </si>
  <si>
    <t>min</t>
  </si>
  <si>
    <t>max</t>
  </si>
  <si>
    <t>avg</t>
  </si>
  <si>
    <t>1k-min</t>
  </si>
  <si>
    <t>1k-max</t>
  </si>
  <si>
    <t>1k-avg</t>
  </si>
  <si>
    <t>2k-min</t>
  </si>
  <si>
    <t>2k-max</t>
  </si>
  <si>
    <t>2k-avg</t>
  </si>
  <si>
    <t>4k-min</t>
  </si>
  <si>
    <t>4k-max</t>
  </si>
  <si>
    <t>4k-avg</t>
  </si>
  <si>
    <t>8k-min</t>
  </si>
  <si>
    <t>8k-max</t>
  </si>
  <si>
    <t>8k-avg</t>
  </si>
  <si>
    <t>16k-min</t>
  </si>
  <si>
    <t>16k-max</t>
  </si>
  <si>
    <t>16k-avg</t>
  </si>
  <si>
    <t>32k-min</t>
  </si>
  <si>
    <t>32k-max</t>
  </si>
  <si>
    <t>32k-avg</t>
  </si>
  <si>
    <t>64k-min</t>
  </si>
  <si>
    <t>64k-max</t>
  </si>
  <si>
    <t>64k-avg</t>
  </si>
  <si>
    <t>128k-min</t>
  </si>
  <si>
    <t>128k-max</t>
  </si>
  <si>
    <t>128k-avg</t>
  </si>
  <si>
    <t>256k-min</t>
  </si>
  <si>
    <t>256k-max</t>
  </si>
  <si>
    <t>256k-avg</t>
  </si>
  <si>
    <t>512k-min</t>
  </si>
  <si>
    <t>512k-max</t>
  </si>
  <si>
    <t>512k-avg</t>
  </si>
  <si>
    <t>1m-min</t>
  </si>
  <si>
    <t>1m-max</t>
  </si>
  <si>
    <t>1m-avg</t>
  </si>
  <si>
    <t>2m-min</t>
  </si>
  <si>
    <t>2m-max</t>
  </si>
  <si>
    <t>2m-avg</t>
  </si>
  <si>
    <t>4m-min</t>
  </si>
  <si>
    <t>4m-max</t>
  </si>
  <si>
    <t>4m-avg</t>
  </si>
  <si>
    <t>8m-min</t>
  </si>
  <si>
    <t>8m-max</t>
  </si>
  <si>
    <t>8m-avg</t>
  </si>
  <si>
    <t>16m-min</t>
  </si>
  <si>
    <t>16m-max</t>
  </si>
  <si>
    <t>16m-avg</t>
  </si>
  <si>
    <t>32m-min</t>
  </si>
  <si>
    <t>32m-max</t>
  </si>
  <si>
    <t>32m-avg</t>
  </si>
  <si>
    <t>rd</t>
  </si>
  <si>
    <t>wr</t>
  </si>
  <si>
    <t>cp</t>
  </si>
  <si>
    <t xml:space="preserve">                                                                    megabytes_per_second</t>
  </si>
  <si>
    <t>LMbench - bw_mem (rd, wr, cp)</t>
  </si>
  <si>
    <t>1 Core</t>
  </si>
  <si>
    <t>Memory Load (MB)</t>
  </si>
  <si>
    <t>Memory Latency (ns)</t>
  </si>
  <si>
    <t>2 Cores</t>
  </si>
  <si>
    <t>Memory Latency / CPU Cycle</t>
  </si>
  <si>
    <t>3 Cores</t>
  </si>
  <si>
    <t>4 Cores</t>
  </si>
  <si>
    <t>8 Cores</t>
  </si>
  <si>
    <t>12 Cores</t>
  </si>
  <si>
    <t>16 Cores</t>
  </si>
  <si>
    <t>L1</t>
  </si>
  <si>
    <t>L2</t>
  </si>
  <si>
    <t>L3</t>
  </si>
  <si>
    <t>Sys Mem</t>
  </si>
  <si>
    <t>1core-mem-lat-min</t>
  </si>
  <si>
    <t>1core-mem-lat-max</t>
  </si>
  <si>
    <t>1core-mem-lat-avg</t>
  </si>
  <si>
    <t>2cores-mem-lat-min</t>
  </si>
  <si>
    <t>3cores-mem-lat-min</t>
  </si>
  <si>
    <t>3cores-mem-lat-max</t>
  </si>
  <si>
    <t>3cores-mem-lat-avg</t>
  </si>
  <si>
    <t>3cores-mem-lat-per-cpu-cycle-min</t>
  </si>
  <si>
    <t>3cores-mem-lat-per-cpu-cycle-max</t>
  </si>
  <si>
    <t>3cores-mem-lat-per-cpu-cycle-avg</t>
  </si>
  <si>
    <t>4cores-mem-lat-min</t>
  </si>
  <si>
    <t>4cores-mem-lat-max</t>
  </si>
  <si>
    <t>4cores-mem-lat-avg</t>
  </si>
  <si>
    <t>4cores-mem-lat-per-cpu-cycle-min</t>
  </si>
  <si>
    <t>4cores-mem-lat-per-cpu-cycle-max</t>
  </si>
  <si>
    <t>4cores-mem-lat-per-cpu-cycle-avg</t>
  </si>
  <si>
    <t>8cores-mem-lat-min</t>
  </si>
  <si>
    <t>8cores-mem-lat-max</t>
  </si>
  <si>
    <t>8cores-mem-lat-avg</t>
  </si>
  <si>
    <t>8cores-mem-lat-per-cpu-cycle-min</t>
  </si>
  <si>
    <t>8cores-mem-lat-per-cpu-cycle-max</t>
  </si>
  <si>
    <t>8cores-mem-lat-per-cpu-cycle-avg</t>
  </si>
  <si>
    <t>12cores-mem-lat-min</t>
  </si>
  <si>
    <t>12cores-mem-lat-max</t>
  </si>
  <si>
    <t>12cores-mem-lat-avg</t>
  </si>
  <si>
    <t>12cores-mem-lat-per-cpu-cycle-min</t>
  </si>
  <si>
    <t>12cores-mem-lat-per-cpu-cycle-max</t>
  </si>
  <si>
    <t>12cores-mem-lat-per-cpu-cycle-avg</t>
  </si>
  <si>
    <t>16cores-mem-lat-min</t>
  </si>
  <si>
    <t>16cores-mem-lat-max</t>
  </si>
  <si>
    <t>16cores-mem-lat-avg</t>
  </si>
  <si>
    <t>16cores-mem-lat-per-cpu-cycle-min</t>
  </si>
  <si>
    <t>16cores-mem-lat-per-cpu-cycle-max</t>
  </si>
  <si>
    <t>16cores-mem-lat-per-cpu-cycle-avg</t>
  </si>
  <si>
    <t>LMbench - lat_mem_rd</t>
  </si>
  <si>
    <t>Index</t>
  </si>
  <si>
    <t>lat_mem_rd Result Summary</t>
  </si>
  <si>
    <t>bw_mem Result Summary</t>
  </si>
  <si>
    <t>LMBench</t>
  </si>
  <si>
    <t>lat_mem_rd_ecc_off_ddr_2133MHz</t>
  </si>
  <si>
    <t>bw_mem_ecc_off_ddr_2133MHz</t>
  </si>
  <si>
    <t>24 Cores</t>
  </si>
  <si>
    <t>32 Cores</t>
  </si>
  <si>
    <t xml:space="preserve">rd </t>
  </si>
  <si>
    <t xml:space="preserve">                 L M B E N C H  3 . 0   S U M M A R Y</t>
  </si>
  <si>
    <t xml:space="preserve">                 ------------------------------------</t>
  </si>
  <si>
    <t xml:space="preserve">                 (Alpha software, do not distribute)</t>
  </si>
  <si>
    <t>Basic system parameters</t>
  </si>
  <si>
    <t>------------------------------------------------------------------------------</t>
  </si>
  <si>
    <t xml:space="preserve">                                                     pages line   par   load</t>
  </si>
  <si>
    <t xml:space="preserve">                                                           bytes  </t>
  </si>
  <si>
    <t>--------- ------------- ----------------------- ---- ----- ----- ------ ----</t>
  </si>
  <si>
    <t>axx-w024-  Linux 4.9.82        armv8l-linux-gnu 1498    10    64 2.8700    1</t>
  </si>
  <si>
    <t>Processor, Processes - times in microseconds - smaller is better</t>
  </si>
  <si>
    <t xml:space="preserve">Host                 OS  Mhz null null      open slct sig  sig  fork exec sh  </t>
  </si>
  <si>
    <t xml:space="preserve">                             call  I/O stat clos TCP  inst hndl proc proc proc</t>
  </si>
  <si>
    <t>--------- ------------- ---- ---- ---- ---- ---- ---- ---- ---- ---- ---- ----</t>
  </si>
  <si>
    <t>axx-w024-  Linux 4.9.82 1498 0.46 0.66 5.42 9.58 19.9 1.08 5.51 453. 2162 6441</t>
  </si>
  <si>
    <t>Basic integer operations - times in nanoseconds - smaller is better</t>
  </si>
  <si>
    <t>-------------------------------------------------------------------</t>
  </si>
  <si>
    <t xml:space="preserve">Host                 OS  intgr intgr  intgr  intgr  intgr  </t>
  </si>
  <si>
    <t xml:space="preserve">                          bit   add    mul    div    mod   </t>
  </si>
  <si>
    <t xml:space="preserve">--------- ------------- ------ ------ ------ ------ ------ </t>
  </si>
  <si>
    <t>axx-w024-  Linux 4.9.82 0.6700 0.1700        4.0100 4.5100</t>
  </si>
  <si>
    <t>Basic float operations - times in nanoseconds - smaller is better</t>
  </si>
  <si>
    <t>-----------------------------------------------------------------</t>
  </si>
  <si>
    <t>Host                 OS  float  float  float  float</t>
  </si>
  <si>
    <t xml:space="preserve">                         add    mul    div    bogo</t>
  </si>
  <si>
    <t xml:space="preserve">--------- ------------- ------ ------ ------ ------ </t>
  </si>
  <si>
    <t>axx-w024-  Linux 4.9.82 2.6700 2.6700 8.6900 2.6900</t>
  </si>
  <si>
    <t>Basic double operations - times in nanoseconds - smaller is better</t>
  </si>
  <si>
    <t>------------------------------------------------------------------</t>
  </si>
  <si>
    <t>Host                 OS  double double double double</t>
  </si>
  <si>
    <t xml:space="preserve">--------- ------------- ------  ------ ------ ------ </t>
  </si>
  <si>
    <t>axx-w024-  Linux 4.9.82 2.6700 2.6700   14.7 8.3000</t>
  </si>
  <si>
    <t>Context switching - times in microseconds - smaller is better</t>
  </si>
  <si>
    <t>-------------------------------------------------------------------------</t>
  </si>
  <si>
    <t>Host                 OS  2p/0K 2p/16K 2p/64K 8p/16K 8p/64K 16p/16K 16p/64K</t>
  </si>
  <si>
    <t xml:space="preserve">                         ctxsw  ctxsw  ctxsw ctxsw  ctxsw   ctxsw   ctxsw</t>
  </si>
  <si>
    <t>--------- ------------- ------ ------ ------ ------ ------ ------- -------</t>
  </si>
  <si>
    <t>axx-w024-  Linux 4.9.82 8.3100 6.8400 8.5300 9.7700 8.9100    10.4    19.2</t>
  </si>
  <si>
    <t>*Local* Communication latencies in microseconds - smaller is better</t>
  </si>
  <si>
    <t>---------------------------------------------------------------------</t>
  </si>
  <si>
    <t>Host                 OS 2p/0K  Pipe AF     UDP  RPC/   TCP  RPC/ TCP</t>
  </si>
  <si>
    <t xml:space="preserve">                        ctxsw       UNIX         UDP         TCP conn</t>
  </si>
  <si>
    <t>--------- ------------- ----- ----- ---- ----- ----- ----- ----- ----</t>
  </si>
  <si>
    <t>axx-w024-  Linux 4.9.82 8.310  20.7 22.2  54.1  69.1  75.5  83.9 226.</t>
  </si>
  <si>
    <t>File &amp; VM system latencies in microseconds - smaller is better</t>
  </si>
  <si>
    <t>-------------------------------------------------------------------------------</t>
  </si>
  <si>
    <t>Host                 OS   0K File      10K File     Mmap    Prot   Page   100fd</t>
  </si>
  <si>
    <t xml:space="preserve">                        Create Delete Create Delete Latency Fault  Fault  selct</t>
  </si>
  <si>
    <t>--------- ------------- ------ ------ ------ ------ ------- ----- ------- -----</t>
  </si>
  <si>
    <t xml:space="preserve">axx-w024-  Linux 4.9.82   20.9   17.0   28.8   16.6  8999.0 0.164 1.75790      </t>
  </si>
  <si>
    <t>*Local* Communication bandwidths in MB/s - bigger is better</t>
  </si>
  <si>
    <t>-----------------------------------------------------------------------------</t>
  </si>
  <si>
    <t>Host                OS  Pipe AF    TCP  File   Mmap  Bcopy  Bcopy  Mem   Mem</t>
  </si>
  <si>
    <t xml:space="preserve">                             UNIX      reread reread (libc) (hand) read write</t>
  </si>
  <si>
    <t>--------- ------------- ---- ---- ---- ------ ------ ------ ------ ---- -----</t>
  </si>
  <si>
    <t>axx-w024-  Linux 4.9.82 752. 601. 273.  333.9  385.8  382.8  373.0 369. 9436.</t>
  </si>
  <si>
    <t>Memory latencies in nanoseconds - smaller is better</t>
  </si>
  <si>
    <t xml:space="preserve">    (WARNING - may not be correct, check graphs)</t>
  </si>
  <si>
    <t>Host                 OS   Mhz   L1 $   L2 $    Main mem    Rand mem    Guesses</t>
  </si>
  <si>
    <t>--------- -------------   ---   ----   ----    --------    --------    -------</t>
  </si>
  <si>
    <t xml:space="preserve">axx-w024-  Linux 4.9.82  1498 2.0040   10.6   45.2            </t>
  </si>
  <si>
    <t xml:space="preserve">Host                 OS Description              Mhz  tlb  cache  mem   scal </t>
  </si>
  <si>
    <t>GCC: gcc version 6.2.0 (GCC)</t>
  </si>
  <si>
    <t>Memory</t>
  </si>
  <si>
    <t>Memory Latency (nano seconds)</t>
  </si>
  <si>
    <t>System memory</t>
  </si>
  <si>
    <t>0 161,369</t>
  </si>
  <si>
    <t>CPU clock</t>
  </si>
  <si>
    <t>pico</t>
  </si>
  <si>
    <t>System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</si>
</sst>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  <charset val="238"/>
    </font>
    <font>
      <sz val="2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2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0" xfId="0" applyFont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0" xfId="0" applyAlignment="1">
      <alignment horizontal="left"/>
    </xf>
    <xf numFmtId="0" fontId="16" fillId="34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 wrapText="1"/>
    </xf>
    <xf numFmtId="0" fontId="0" fillId="35" borderId="10" xfId="0" applyFill="1" applyBorder="1"/>
    <xf numFmtId="0" fontId="0" fillId="35" borderId="0" xfId="0" applyFill="1"/>
    <xf numFmtId="0" fontId="0" fillId="33" borderId="10" xfId="0" applyFill="1" applyBorder="1" applyAlignment="1">
      <alignment horizontal="center"/>
    </xf>
    <xf numFmtId="0" fontId="16" fillId="33" borderId="1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9" fillId="0" borderId="0" xfId="42" quotePrefix="1"/>
    <xf numFmtId="0" fontId="19" fillId="0" borderId="0" xfId="42"/>
    <xf numFmtId="0" fontId="0" fillId="0" borderId="0" xfId="0"/>
    <xf numFmtId="0" fontId="0" fillId="33" borderId="10" xfId="0" applyFill="1" applyBorder="1" applyAlignment="1">
      <alignment horizontal="center"/>
    </xf>
    <xf numFmtId="0" fontId="16" fillId="36" borderId="10" xfId="0" applyFont="1" applyFill="1" applyBorder="1" applyAlignment="1">
      <alignment horizontal="center" vertical="center" wrapText="1"/>
    </xf>
    <xf numFmtId="0" fontId="0" fillId="37" borderId="10" xfId="0" applyFill="1" applyBorder="1"/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0" borderId="0" xfId="0" applyFont="1" applyBorder="1"/>
    <xf numFmtId="0" fontId="0" fillId="0" borderId="0" xfId="0" applyBorder="1"/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0" fillId="0" borderId="0" xfId="0" quotePrefix="1" applyBorder="1" applyAlignment="1">
      <alignment horizontal="left" vertical="center" wrapText="1"/>
    </xf>
    <xf numFmtId="0" fontId="21" fillId="0" borderId="0" xfId="0" applyFont="1"/>
    <xf numFmtId="164" fontId="0" fillId="0" borderId="10" xfId="0" applyNumberFormat="1" applyBorder="1"/>
    <xf numFmtId="0" fontId="0" fillId="0" borderId="17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16" fillId="36" borderId="10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Latency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1x cores</c:v>
          </c:tx>
          <c:marker>
            <c:symbol val="none"/>
          </c:marker>
          <c:xVal>
            <c:numRef>
              <c:f>lat_mem_rd_ecc_on_dd2400_MHz!$B$8:$B$122</c:f>
              <c:numCache>
                <c:formatCode>General</c:formatCode>
                <c:ptCount val="11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9.7699999999999992E-3</c:v>
                </c:pt>
                <c:pt idx="8">
                  <c:v>1.172E-2</c:v>
                </c:pt>
                <c:pt idx="9">
                  <c:v>1.367E-2</c:v>
                </c:pt>
                <c:pt idx="10">
                  <c:v>1.562E-2</c:v>
                </c:pt>
                <c:pt idx="11">
                  <c:v>1.7579999999999998E-2</c:v>
                </c:pt>
                <c:pt idx="12">
                  <c:v>1.9529999999999999E-2</c:v>
                </c:pt>
                <c:pt idx="13">
                  <c:v>2.1479999999999999E-2</c:v>
                </c:pt>
                <c:pt idx="14">
                  <c:v>2.3439999999999999E-2</c:v>
                </c:pt>
                <c:pt idx="15">
                  <c:v>2.5389999999999999E-2</c:v>
                </c:pt>
                <c:pt idx="16">
                  <c:v>2.734E-2</c:v>
                </c:pt>
                <c:pt idx="17">
                  <c:v>2.93E-2</c:v>
                </c:pt>
                <c:pt idx="18">
                  <c:v>3.125E-2</c:v>
                </c:pt>
                <c:pt idx="19">
                  <c:v>3.5159999999999997E-2</c:v>
                </c:pt>
                <c:pt idx="20">
                  <c:v>3.9059999999999997E-2</c:v>
                </c:pt>
                <c:pt idx="21">
                  <c:v>4.2970000000000001E-2</c:v>
                </c:pt>
                <c:pt idx="22">
                  <c:v>4.6879999999999998E-2</c:v>
                </c:pt>
                <c:pt idx="23">
                  <c:v>5.0779999999999999E-2</c:v>
                </c:pt>
                <c:pt idx="24">
                  <c:v>5.4690000000000003E-2</c:v>
                </c:pt>
                <c:pt idx="25">
                  <c:v>5.8590000000000003E-2</c:v>
                </c:pt>
                <c:pt idx="26">
                  <c:v>6.25E-2</c:v>
                </c:pt>
                <c:pt idx="27">
                  <c:v>7.0309999999999997E-2</c:v>
                </c:pt>
                <c:pt idx="28">
                  <c:v>7.8119999999999995E-2</c:v>
                </c:pt>
                <c:pt idx="29">
                  <c:v>8.5940000000000003E-2</c:v>
                </c:pt>
                <c:pt idx="30">
                  <c:v>9.375E-2</c:v>
                </c:pt>
                <c:pt idx="31">
                  <c:v>0.10156</c:v>
                </c:pt>
                <c:pt idx="32">
                  <c:v>0.10938000000000001</c:v>
                </c:pt>
                <c:pt idx="33">
                  <c:v>0.11719</c:v>
                </c:pt>
                <c:pt idx="34">
                  <c:v>0.125</c:v>
                </c:pt>
                <c:pt idx="35">
                  <c:v>0.14061999999999999</c:v>
                </c:pt>
                <c:pt idx="36">
                  <c:v>0.15625</c:v>
                </c:pt>
                <c:pt idx="37">
                  <c:v>0.17188000000000001</c:v>
                </c:pt>
                <c:pt idx="38">
                  <c:v>0.1875</c:v>
                </c:pt>
                <c:pt idx="39">
                  <c:v>0.20311999999999999</c:v>
                </c:pt>
                <c:pt idx="40">
                  <c:v>0.21875</c:v>
                </c:pt>
                <c:pt idx="41">
                  <c:v>0.23438000000000001</c:v>
                </c:pt>
                <c:pt idx="42">
                  <c:v>0.25</c:v>
                </c:pt>
                <c:pt idx="43">
                  <c:v>0.28125</c:v>
                </c:pt>
                <c:pt idx="44">
                  <c:v>0.3125</c:v>
                </c:pt>
                <c:pt idx="45">
                  <c:v>0.34375</c:v>
                </c:pt>
                <c:pt idx="46">
                  <c:v>0.375</c:v>
                </c:pt>
                <c:pt idx="47">
                  <c:v>0.40625</c:v>
                </c:pt>
                <c:pt idx="48">
                  <c:v>0.4375</c:v>
                </c:pt>
                <c:pt idx="49">
                  <c:v>0.46875</c:v>
                </c:pt>
                <c:pt idx="50">
                  <c:v>0.5</c:v>
                </c:pt>
                <c:pt idx="51">
                  <c:v>0.5625</c:v>
                </c:pt>
                <c:pt idx="52">
                  <c:v>0.625</c:v>
                </c:pt>
                <c:pt idx="53">
                  <c:v>0.6875</c:v>
                </c:pt>
                <c:pt idx="54">
                  <c:v>0.75</c:v>
                </c:pt>
                <c:pt idx="55">
                  <c:v>0.8125</c:v>
                </c:pt>
                <c:pt idx="56">
                  <c:v>0.875</c:v>
                </c:pt>
                <c:pt idx="57">
                  <c:v>0.9375</c:v>
                </c:pt>
                <c:pt idx="58">
                  <c:v>1</c:v>
                </c:pt>
                <c:pt idx="59">
                  <c:v>1.125</c:v>
                </c:pt>
                <c:pt idx="60">
                  <c:v>1.25</c:v>
                </c:pt>
                <c:pt idx="61">
                  <c:v>1.375</c:v>
                </c:pt>
                <c:pt idx="62">
                  <c:v>1.5</c:v>
                </c:pt>
                <c:pt idx="63">
                  <c:v>1.625</c:v>
                </c:pt>
                <c:pt idx="64">
                  <c:v>1.75</c:v>
                </c:pt>
                <c:pt idx="65">
                  <c:v>1.875</c:v>
                </c:pt>
                <c:pt idx="66">
                  <c:v>2</c:v>
                </c:pt>
                <c:pt idx="67">
                  <c:v>2.25</c:v>
                </c:pt>
                <c:pt idx="68">
                  <c:v>2.5</c:v>
                </c:pt>
                <c:pt idx="69">
                  <c:v>2.75</c:v>
                </c:pt>
                <c:pt idx="70">
                  <c:v>3</c:v>
                </c:pt>
                <c:pt idx="71">
                  <c:v>3.25</c:v>
                </c:pt>
                <c:pt idx="72">
                  <c:v>3.5</c:v>
                </c:pt>
                <c:pt idx="73">
                  <c:v>3.75</c:v>
                </c:pt>
                <c:pt idx="74">
                  <c:v>4</c:v>
                </c:pt>
                <c:pt idx="75">
                  <c:v>4.5</c:v>
                </c:pt>
                <c:pt idx="76">
                  <c:v>5</c:v>
                </c:pt>
                <c:pt idx="77">
                  <c:v>5.5</c:v>
                </c:pt>
                <c:pt idx="78">
                  <c:v>6</c:v>
                </c:pt>
                <c:pt idx="79">
                  <c:v>6.5</c:v>
                </c:pt>
                <c:pt idx="80">
                  <c:v>7</c:v>
                </c:pt>
                <c:pt idx="81">
                  <c:v>7.5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26</c:v>
                </c:pt>
                <c:pt idx="96">
                  <c:v>28</c:v>
                </c:pt>
                <c:pt idx="97">
                  <c:v>30</c:v>
                </c:pt>
                <c:pt idx="98">
                  <c:v>32</c:v>
                </c:pt>
                <c:pt idx="99">
                  <c:v>36</c:v>
                </c:pt>
                <c:pt idx="100">
                  <c:v>40</c:v>
                </c:pt>
                <c:pt idx="101">
                  <c:v>44</c:v>
                </c:pt>
                <c:pt idx="102">
                  <c:v>48</c:v>
                </c:pt>
                <c:pt idx="103">
                  <c:v>52</c:v>
                </c:pt>
                <c:pt idx="104">
                  <c:v>56</c:v>
                </c:pt>
                <c:pt idx="105">
                  <c:v>60</c:v>
                </c:pt>
                <c:pt idx="106">
                  <c:v>64</c:v>
                </c:pt>
                <c:pt idx="107">
                  <c:v>72</c:v>
                </c:pt>
                <c:pt idx="108">
                  <c:v>80</c:v>
                </c:pt>
                <c:pt idx="109">
                  <c:v>88</c:v>
                </c:pt>
                <c:pt idx="110">
                  <c:v>96</c:v>
                </c:pt>
                <c:pt idx="111">
                  <c:v>104</c:v>
                </c:pt>
                <c:pt idx="112">
                  <c:v>112</c:v>
                </c:pt>
                <c:pt idx="113">
                  <c:v>120</c:v>
                </c:pt>
                <c:pt idx="114">
                  <c:v>128</c:v>
                </c:pt>
              </c:numCache>
            </c:numRef>
          </c:xVal>
          <c:yVal>
            <c:numRef>
              <c:f>lat_mem_rd_ecc_on_dd2400_MHz!$D$8:$D$122</c:f>
              <c:numCache>
                <c:formatCode>General</c:formatCode>
                <c:ptCount val="115"/>
                <c:pt idx="0">
                  <c:v>2.0099999999999998</c:v>
                </c:pt>
                <c:pt idx="1">
                  <c:v>2.0089999999999999</c:v>
                </c:pt>
                <c:pt idx="2">
                  <c:v>2.0089999999999999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2.0099999999999998</c:v>
                </c:pt>
                <c:pt idx="7">
                  <c:v>2.0099999999999998</c:v>
                </c:pt>
                <c:pt idx="8">
                  <c:v>2.0099999999999998</c:v>
                </c:pt>
                <c:pt idx="9">
                  <c:v>2.0099999999999998</c:v>
                </c:pt>
                <c:pt idx="10">
                  <c:v>2.0099999999999998</c:v>
                </c:pt>
                <c:pt idx="11">
                  <c:v>2.0129999999999999</c:v>
                </c:pt>
                <c:pt idx="12">
                  <c:v>2.0139999999999998</c:v>
                </c:pt>
                <c:pt idx="13">
                  <c:v>2.0139999999999998</c:v>
                </c:pt>
                <c:pt idx="14">
                  <c:v>2.0190000000000001</c:v>
                </c:pt>
                <c:pt idx="15">
                  <c:v>2.0259999999999998</c:v>
                </c:pt>
                <c:pt idx="16">
                  <c:v>2.0390000000000001</c:v>
                </c:pt>
                <c:pt idx="17">
                  <c:v>2.052</c:v>
                </c:pt>
                <c:pt idx="18">
                  <c:v>2.0390000000000001</c:v>
                </c:pt>
                <c:pt idx="19">
                  <c:v>3.8479999999999999</c:v>
                </c:pt>
                <c:pt idx="20">
                  <c:v>4.569</c:v>
                </c:pt>
                <c:pt idx="21">
                  <c:v>5.843</c:v>
                </c:pt>
                <c:pt idx="22">
                  <c:v>5.5750000000000002</c:v>
                </c:pt>
                <c:pt idx="23">
                  <c:v>6.8150000000000004</c:v>
                </c:pt>
                <c:pt idx="24">
                  <c:v>7.2789999999999999</c:v>
                </c:pt>
                <c:pt idx="25">
                  <c:v>7.4880000000000004</c:v>
                </c:pt>
                <c:pt idx="26">
                  <c:v>7.6219999999999999</c:v>
                </c:pt>
                <c:pt idx="27">
                  <c:v>8.0419999999999998</c:v>
                </c:pt>
                <c:pt idx="28">
                  <c:v>8.1790000000000003</c:v>
                </c:pt>
                <c:pt idx="29">
                  <c:v>8.4930000000000003</c:v>
                </c:pt>
                <c:pt idx="30">
                  <c:v>8.6760000000000002</c:v>
                </c:pt>
                <c:pt idx="31">
                  <c:v>8.73</c:v>
                </c:pt>
                <c:pt idx="32">
                  <c:v>8.8870000000000005</c:v>
                </c:pt>
                <c:pt idx="33">
                  <c:v>8.9160000000000004</c:v>
                </c:pt>
                <c:pt idx="34">
                  <c:v>9.0510000000000002</c:v>
                </c:pt>
                <c:pt idx="35">
                  <c:v>9.2140000000000004</c:v>
                </c:pt>
                <c:pt idx="36">
                  <c:v>9.2870000000000008</c:v>
                </c:pt>
                <c:pt idx="37">
                  <c:v>9.4209999999999994</c:v>
                </c:pt>
                <c:pt idx="38">
                  <c:v>9.5090000000000003</c:v>
                </c:pt>
                <c:pt idx="39">
                  <c:v>9.5570000000000004</c:v>
                </c:pt>
                <c:pt idx="40">
                  <c:v>9.6180000000000003</c:v>
                </c:pt>
                <c:pt idx="41">
                  <c:v>9.6620000000000008</c:v>
                </c:pt>
                <c:pt idx="42">
                  <c:v>9.7379999999999995</c:v>
                </c:pt>
                <c:pt idx="43">
                  <c:v>9.7889999999999997</c:v>
                </c:pt>
                <c:pt idx="44">
                  <c:v>9.8469999999999995</c:v>
                </c:pt>
                <c:pt idx="45">
                  <c:v>9.9269999999999996</c:v>
                </c:pt>
                <c:pt idx="46">
                  <c:v>9.9570000000000007</c:v>
                </c:pt>
                <c:pt idx="47">
                  <c:v>9.9920000000000009</c:v>
                </c:pt>
                <c:pt idx="48">
                  <c:v>10.016</c:v>
                </c:pt>
                <c:pt idx="49">
                  <c:v>10.054</c:v>
                </c:pt>
                <c:pt idx="50">
                  <c:v>10.058</c:v>
                </c:pt>
                <c:pt idx="51">
                  <c:v>10.099</c:v>
                </c:pt>
                <c:pt idx="52">
                  <c:v>10.122999999999999</c:v>
                </c:pt>
                <c:pt idx="53">
                  <c:v>10.148999999999999</c:v>
                </c:pt>
                <c:pt idx="54">
                  <c:v>10.17</c:v>
                </c:pt>
                <c:pt idx="55">
                  <c:v>10.199999999999999</c:v>
                </c:pt>
                <c:pt idx="56">
                  <c:v>10.237</c:v>
                </c:pt>
                <c:pt idx="57">
                  <c:v>10.374000000000001</c:v>
                </c:pt>
                <c:pt idx="58">
                  <c:v>12.3</c:v>
                </c:pt>
                <c:pt idx="59">
                  <c:v>17.596</c:v>
                </c:pt>
                <c:pt idx="60">
                  <c:v>23.341000000000001</c:v>
                </c:pt>
                <c:pt idx="61">
                  <c:v>27.977</c:v>
                </c:pt>
                <c:pt idx="62">
                  <c:v>31.975000000000001</c:v>
                </c:pt>
                <c:pt idx="63">
                  <c:v>35.625</c:v>
                </c:pt>
                <c:pt idx="64">
                  <c:v>38.671999999999997</c:v>
                </c:pt>
                <c:pt idx="65">
                  <c:v>41.142000000000003</c:v>
                </c:pt>
                <c:pt idx="66">
                  <c:v>43.206000000000003</c:v>
                </c:pt>
                <c:pt idx="67">
                  <c:v>44.802</c:v>
                </c:pt>
                <c:pt idx="68">
                  <c:v>45.151000000000003</c:v>
                </c:pt>
                <c:pt idx="69">
                  <c:v>45.192999999999998</c:v>
                </c:pt>
                <c:pt idx="70">
                  <c:v>45.249000000000002</c:v>
                </c:pt>
                <c:pt idx="71">
                  <c:v>45.279000000000003</c:v>
                </c:pt>
                <c:pt idx="72">
                  <c:v>45.298000000000002</c:v>
                </c:pt>
                <c:pt idx="73">
                  <c:v>45.298999999999999</c:v>
                </c:pt>
                <c:pt idx="74">
                  <c:v>45.287999999999997</c:v>
                </c:pt>
                <c:pt idx="75">
                  <c:v>45.337000000000003</c:v>
                </c:pt>
                <c:pt idx="76">
                  <c:v>45.35</c:v>
                </c:pt>
                <c:pt idx="77">
                  <c:v>45.377000000000002</c:v>
                </c:pt>
                <c:pt idx="78">
                  <c:v>45.475000000000001</c:v>
                </c:pt>
                <c:pt idx="79">
                  <c:v>45.67</c:v>
                </c:pt>
                <c:pt idx="80">
                  <c:v>46.045999999999999</c:v>
                </c:pt>
                <c:pt idx="81">
                  <c:v>47.350999999999999</c:v>
                </c:pt>
                <c:pt idx="82">
                  <c:v>53.030999999999999</c:v>
                </c:pt>
                <c:pt idx="83">
                  <c:v>66.593999999999994</c:v>
                </c:pt>
                <c:pt idx="84">
                  <c:v>81.858999999999995</c:v>
                </c:pt>
                <c:pt idx="85">
                  <c:v>94.515000000000001</c:v>
                </c:pt>
                <c:pt idx="86">
                  <c:v>106.258</c:v>
                </c:pt>
                <c:pt idx="87">
                  <c:v>113.824</c:v>
                </c:pt>
                <c:pt idx="88">
                  <c:v>121.255</c:v>
                </c:pt>
                <c:pt idx="89">
                  <c:v>125.14700000000001</c:v>
                </c:pt>
                <c:pt idx="90">
                  <c:v>129.541</c:v>
                </c:pt>
                <c:pt idx="91">
                  <c:v>136.511</c:v>
                </c:pt>
                <c:pt idx="92">
                  <c:v>140.285</c:v>
                </c:pt>
                <c:pt idx="93">
                  <c:v>143.589</c:v>
                </c:pt>
                <c:pt idx="94">
                  <c:v>145.28299999999999</c:v>
                </c:pt>
                <c:pt idx="95">
                  <c:v>146.74199999999999</c:v>
                </c:pt>
                <c:pt idx="96">
                  <c:v>147.58500000000001</c:v>
                </c:pt>
                <c:pt idx="97">
                  <c:v>148.28200000000001</c:v>
                </c:pt>
                <c:pt idx="98">
                  <c:v>148.82599999999999</c:v>
                </c:pt>
                <c:pt idx="99">
                  <c:v>149.25200000000001</c:v>
                </c:pt>
                <c:pt idx="100">
                  <c:v>149.87899999999999</c:v>
                </c:pt>
                <c:pt idx="101">
                  <c:v>149.62299999999999</c:v>
                </c:pt>
                <c:pt idx="102">
                  <c:v>149.93100000000001</c:v>
                </c:pt>
                <c:pt idx="103">
                  <c:v>149.607</c:v>
                </c:pt>
                <c:pt idx="104">
                  <c:v>150.06100000000001</c:v>
                </c:pt>
                <c:pt idx="105">
                  <c:v>149.51900000000001</c:v>
                </c:pt>
                <c:pt idx="106">
                  <c:v>149.49199999999999</c:v>
                </c:pt>
                <c:pt idx="107">
                  <c:v>150.059</c:v>
                </c:pt>
                <c:pt idx="108">
                  <c:v>149.77000000000001</c:v>
                </c:pt>
                <c:pt idx="109">
                  <c:v>150.15600000000001</c:v>
                </c:pt>
                <c:pt idx="110">
                  <c:v>149.774</c:v>
                </c:pt>
                <c:pt idx="111">
                  <c:v>149.947</c:v>
                </c:pt>
                <c:pt idx="112">
                  <c:v>150.203</c:v>
                </c:pt>
                <c:pt idx="113">
                  <c:v>149.90700000000001</c:v>
                </c:pt>
                <c:pt idx="114">
                  <c:v>149.99700000000001</c:v>
                </c:pt>
              </c:numCache>
            </c:numRef>
          </c:yVal>
          <c:smooth val="1"/>
        </c:ser>
        <c:ser>
          <c:idx val="1"/>
          <c:order val="1"/>
          <c:tx>
            <c:v>2x cores</c:v>
          </c:tx>
          <c:marker>
            <c:symbol val="none"/>
          </c:marker>
          <c:xVal>
            <c:numRef>
              <c:f>lat_mem_rd_ecc_on_dd2400_MHz!$B$8:$B$105</c:f>
              <c:numCache>
                <c:formatCode>General</c:formatCode>
                <c:ptCount val="98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9.7699999999999992E-3</c:v>
                </c:pt>
                <c:pt idx="8">
                  <c:v>1.172E-2</c:v>
                </c:pt>
                <c:pt idx="9">
                  <c:v>1.367E-2</c:v>
                </c:pt>
                <c:pt idx="10">
                  <c:v>1.562E-2</c:v>
                </c:pt>
                <c:pt idx="11">
                  <c:v>1.7579999999999998E-2</c:v>
                </c:pt>
                <c:pt idx="12">
                  <c:v>1.9529999999999999E-2</c:v>
                </c:pt>
                <c:pt idx="13">
                  <c:v>2.1479999999999999E-2</c:v>
                </c:pt>
                <c:pt idx="14">
                  <c:v>2.3439999999999999E-2</c:v>
                </c:pt>
                <c:pt idx="15">
                  <c:v>2.5389999999999999E-2</c:v>
                </c:pt>
                <c:pt idx="16">
                  <c:v>2.734E-2</c:v>
                </c:pt>
                <c:pt idx="17">
                  <c:v>2.93E-2</c:v>
                </c:pt>
                <c:pt idx="18">
                  <c:v>3.125E-2</c:v>
                </c:pt>
                <c:pt idx="19">
                  <c:v>3.5159999999999997E-2</c:v>
                </c:pt>
                <c:pt idx="20">
                  <c:v>3.9059999999999997E-2</c:v>
                </c:pt>
                <c:pt idx="21">
                  <c:v>4.2970000000000001E-2</c:v>
                </c:pt>
                <c:pt idx="22">
                  <c:v>4.6879999999999998E-2</c:v>
                </c:pt>
                <c:pt idx="23">
                  <c:v>5.0779999999999999E-2</c:v>
                </c:pt>
                <c:pt idx="24">
                  <c:v>5.4690000000000003E-2</c:v>
                </c:pt>
                <c:pt idx="25">
                  <c:v>5.8590000000000003E-2</c:v>
                </c:pt>
                <c:pt idx="26">
                  <c:v>6.25E-2</c:v>
                </c:pt>
                <c:pt idx="27">
                  <c:v>7.0309999999999997E-2</c:v>
                </c:pt>
                <c:pt idx="28">
                  <c:v>7.8119999999999995E-2</c:v>
                </c:pt>
                <c:pt idx="29">
                  <c:v>8.5940000000000003E-2</c:v>
                </c:pt>
                <c:pt idx="30">
                  <c:v>9.375E-2</c:v>
                </c:pt>
                <c:pt idx="31">
                  <c:v>0.10156</c:v>
                </c:pt>
                <c:pt idx="32">
                  <c:v>0.10938000000000001</c:v>
                </c:pt>
                <c:pt idx="33">
                  <c:v>0.11719</c:v>
                </c:pt>
                <c:pt idx="34">
                  <c:v>0.125</c:v>
                </c:pt>
                <c:pt idx="35">
                  <c:v>0.14061999999999999</c:v>
                </c:pt>
                <c:pt idx="36">
                  <c:v>0.15625</c:v>
                </c:pt>
                <c:pt idx="37">
                  <c:v>0.17188000000000001</c:v>
                </c:pt>
                <c:pt idx="38">
                  <c:v>0.1875</c:v>
                </c:pt>
                <c:pt idx="39">
                  <c:v>0.20311999999999999</c:v>
                </c:pt>
                <c:pt idx="40">
                  <c:v>0.21875</c:v>
                </c:pt>
                <c:pt idx="41">
                  <c:v>0.23438000000000001</c:v>
                </c:pt>
                <c:pt idx="42">
                  <c:v>0.25</c:v>
                </c:pt>
                <c:pt idx="43">
                  <c:v>0.28125</c:v>
                </c:pt>
                <c:pt idx="44">
                  <c:v>0.3125</c:v>
                </c:pt>
                <c:pt idx="45">
                  <c:v>0.34375</c:v>
                </c:pt>
                <c:pt idx="46">
                  <c:v>0.375</c:v>
                </c:pt>
                <c:pt idx="47">
                  <c:v>0.40625</c:v>
                </c:pt>
                <c:pt idx="48">
                  <c:v>0.4375</c:v>
                </c:pt>
                <c:pt idx="49">
                  <c:v>0.46875</c:v>
                </c:pt>
                <c:pt idx="50">
                  <c:v>0.5</c:v>
                </c:pt>
                <c:pt idx="51">
                  <c:v>0.5625</c:v>
                </c:pt>
                <c:pt idx="52">
                  <c:v>0.625</c:v>
                </c:pt>
                <c:pt idx="53">
                  <c:v>0.6875</c:v>
                </c:pt>
                <c:pt idx="54">
                  <c:v>0.75</c:v>
                </c:pt>
                <c:pt idx="55">
                  <c:v>0.8125</c:v>
                </c:pt>
                <c:pt idx="56">
                  <c:v>0.875</c:v>
                </c:pt>
                <c:pt idx="57">
                  <c:v>0.9375</c:v>
                </c:pt>
                <c:pt idx="58">
                  <c:v>1</c:v>
                </c:pt>
                <c:pt idx="59">
                  <c:v>1.125</c:v>
                </c:pt>
                <c:pt idx="60">
                  <c:v>1.25</c:v>
                </c:pt>
                <c:pt idx="61">
                  <c:v>1.375</c:v>
                </c:pt>
                <c:pt idx="62">
                  <c:v>1.5</c:v>
                </c:pt>
                <c:pt idx="63">
                  <c:v>1.625</c:v>
                </c:pt>
                <c:pt idx="64">
                  <c:v>1.75</c:v>
                </c:pt>
                <c:pt idx="65">
                  <c:v>1.875</c:v>
                </c:pt>
                <c:pt idx="66">
                  <c:v>2</c:v>
                </c:pt>
                <c:pt idx="67">
                  <c:v>2.25</c:v>
                </c:pt>
                <c:pt idx="68">
                  <c:v>2.5</c:v>
                </c:pt>
                <c:pt idx="69">
                  <c:v>2.75</c:v>
                </c:pt>
                <c:pt idx="70">
                  <c:v>3</c:v>
                </c:pt>
                <c:pt idx="71">
                  <c:v>3.25</c:v>
                </c:pt>
                <c:pt idx="72">
                  <c:v>3.5</c:v>
                </c:pt>
                <c:pt idx="73">
                  <c:v>3.75</c:v>
                </c:pt>
                <c:pt idx="74">
                  <c:v>4</c:v>
                </c:pt>
                <c:pt idx="75">
                  <c:v>4.5</c:v>
                </c:pt>
                <c:pt idx="76">
                  <c:v>5</c:v>
                </c:pt>
                <c:pt idx="77">
                  <c:v>5.5</c:v>
                </c:pt>
                <c:pt idx="78">
                  <c:v>6</c:v>
                </c:pt>
                <c:pt idx="79">
                  <c:v>6.5</c:v>
                </c:pt>
                <c:pt idx="80">
                  <c:v>7</c:v>
                </c:pt>
                <c:pt idx="81">
                  <c:v>7.5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26</c:v>
                </c:pt>
                <c:pt idx="96">
                  <c:v>28</c:v>
                </c:pt>
                <c:pt idx="97">
                  <c:v>30</c:v>
                </c:pt>
              </c:numCache>
            </c:numRef>
          </c:xVal>
          <c:yVal>
            <c:numRef>
              <c:f>lat_mem_rd_ecc_on_dd2400_MHz!$K$8:$K$122</c:f>
              <c:numCache>
                <c:formatCode>General</c:formatCode>
                <c:ptCount val="115"/>
                <c:pt idx="0">
                  <c:v>2.008</c:v>
                </c:pt>
                <c:pt idx="1">
                  <c:v>2.008</c:v>
                </c:pt>
                <c:pt idx="2">
                  <c:v>2.008</c:v>
                </c:pt>
                <c:pt idx="3">
                  <c:v>2.008</c:v>
                </c:pt>
                <c:pt idx="4">
                  <c:v>2.008</c:v>
                </c:pt>
                <c:pt idx="5">
                  <c:v>2.008</c:v>
                </c:pt>
                <c:pt idx="6">
                  <c:v>2.008</c:v>
                </c:pt>
                <c:pt idx="7">
                  <c:v>2.008</c:v>
                </c:pt>
                <c:pt idx="8">
                  <c:v>2.008</c:v>
                </c:pt>
                <c:pt idx="9">
                  <c:v>2.008</c:v>
                </c:pt>
                <c:pt idx="10">
                  <c:v>2.0089999999999999</c:v>
                </c:pt>
                <c:pt idx="11">
                  <c:v>2.016</c:v>
                </c:pt>
                <c:pt idx="12">
                  <c:v>2.0099999999999998</c:v>
                </c:pt>
                <c:pt idx="13">
                  <c:v>2.016</c:v>
                </c:pt>
                <c:pt idx="14">
                  <c:v>2.0110000000000001</c:v>
                </c:pt>
                <c:pt idx="15">
                  <c:v>2.0289999999999999</c:v>
                </c:pt>
                <c:pt idx="16">
                  <c:v>2.032</c:v>
                </c:pt>
                <c:pt idx="17">
                  <c:v>2.0270000000000001</c:v>
                </c:pt>
                <c:pt idx="18">
                  <c:v>2.0369999999999999</c:v>
                </c:pt>
                <c:pt idx="19">
                  <c:v>3.8660000000000001</c:v>
                </c:pt>
                <c:pt idx="20">
                  <c:v>4.7380000000000004</c:v>
                </c:pt>
                <c:pt idx="21">
                  <c:v>6.03</c:v>
                </c:pt>
                <c:pt idx="22">
                  <c:v>5.7869999999999999</c:v>
                </c:pt>
                <c:pt idx="23">
                  <c:v>7.0579999999999998</c:v>
                </c:pt>
                <c:pt idx="24">
                  <c:v>7.5270000000000001</c:v>
                </c:pt>
                <c:pt idx="25">
                  <c:v>7.8209999999999997</c:v>
                </c:pt>
                <c:pt idx="26">
                  <c:v>7.9930000000000003</c:v>
                </c:pt>
                <c:pt idx="27">
                  <c:v>8.4169999999999998</c:v>
                </c:pt>
                <c:pt idx="28">
                  <c:v>8.625</c:v>
                </c:pt>
                <c:pt idx="29">
                  <c:v>8.8789999999999996</c:v>
                </c:pt>
                <c:pt idx="30">
                  <c:v>9.032</c:v>
                </c:pt>
                <c:pt idx="31">
                  <c:v>9.2040000000000006</c:v>
                </c:pt>
                <c:pt idx="32">
                  <c:v>9.3529999999999998</c:v>
                </c:pt>
                <c:pt idx="33">
                  <c:v>9.5079999999999991</c:v>
                </c:pt>
                <c:pt idx="34">
                  <c:v>9.57</c:v>
                </c:pt>
                <c:pt idx="35">
                  <c:v>9.7390000000000008</c:v>
                </c:pt>
                <c:pt idx="36">
                  <c:v>9.8409999999999993</c:v>
                </c:pt>
                <c:pt idx="37">
                  <c:v>10.009</c:v>
                </c:pt>
                <c:pt idx="38">
                  <c:v>10.08</c:v>
                </c:pt>
                <c:pt idx="39">
                  <c:v>10.145</c:v>
                </c:pt>
                <c:pt idx="40">
                  <c:v>10.227</c:v>
                </c:pt>
                <c:pt idx="41">
                  <c:v>10.260999999999999</c:v>
                </c:pt>
                <c:pt idx="42">
                  <c:v>10.36</c:v>
                </c:pt>
                <c:pt idx="43">
                  <c:v>10.444000000000001</c:v>
                </c:pt>
                <c:pt idx="44">
                  <c:v>10.510999999999999</c:v>
                </c:pt>
                <c:pt idx="45">
                  <c:v>10.571999999999999</c:v>
                </c:pt>
                <c:pt idx="46">
                  <c:v>10.621</c:v>
                </c:pt>
                <c:pt idx="47">
                  <c:v>10.653</c:v>
                </c:pt>
                <c:pt idx="48">
                  <c:v>10.705</c:v>
                </c:pt>
                <c:pt idx="49">
                  <c:v>11.433</c:v>
                </c:pt>
                <c:pt idx="50">
                  <c:v>10.772</c:v>
                </c:pt>
                <c:pt idx="51">
                  <c:v>10.54</c:v>
                </c:pt>
                <c:pt idx="52">
                  <c:v>10.468</c:v>
                </c:pt>
                <c:pt idx="53">
                  <c:v>10.645</c:v>
                </c:pt>
                <c:pt idx="54">
                  <c:v>11.603999999999999</c:v>
                </c:pt>
                <c:pt idx="55">
                  <c:v>13.922000000000001</c:v>
                </c:pt>
                <c:pt idx="56">
                  <c:v>17.622</c:v>
                </c:pt>
                <c:pt idx="57">
                  <c:v>24.306999999999999</c:v>
                </c:pt>
                <c:pt idx="58">
                  <c:v>40.478000000000002</c:v>
                </c:pt>
                <c:pt idx="59">
                  <c:v>42.640999999999998</c:v>
                </c:pt>
                <c:pt idx="60">
                  <c:v>43.664000000000001</c:v>
                </c:pt>
                <c:pt idx="61">
                  <c:v>44.136000000000003</c:v>
                </c:pt>
                <c:pt idx="62">
                  <c:v>44.54</c:v>
                </c:pt>
                <c:pt idx="63">
                  <c:v>45.023000000000003</c:v>
                </c:pt>
                <c:pt idx="64">
                  <c:v>45.179000000000002</c:v>
                </c:pt>
                <c:pt idx="65">
                  <c:v>49.442</c:v>
                </c:pt>
                <c:pt idx="66">
                  <c:v>50.875</c:v>
                </c:pt>
                <c:pt idx="67">
                  <c:v>62.954999999999998</c:v>
                </c:pt>
                <c:pt idx="68">
                  <c:v>72.019000000000005</c:v>
                </c:pt>
                <c:pt idx="69">
                  <c:v>75.192999999999998</c:v>
                </c:pt>
                <c:pt idx="70">
                  <c:v>75.194999999999993</c:v>
                </c:pt>
                <c:pt idx="71">
                  <c:v>73.846999999999994</c:v>
                </c:pt>
                <c:pt idx="72">
                  <c:v>72.31</c:v>
                </c:pt>
                <c:pt idx="73">
                  <c:v>70.738</c:v>
                </c:pt>
                <c:pt idx="74">
                  <c:v>68.430000000000007</c:v>
                </c:pt>
                <c:pt idx="75">
                  <c:v>59.948</c:v>
                </c:pt>
                <c:pt idx="76">
                  <c:v>67.712000000000003</c:v>
                </c:pt>
                <c:pt idx="77">
                  <c:v>91.230999999999995</c:v>
                </c:pt>
                <c:pt idx="78">
                  <c:v>99.21</c:v>
                </c:pt>
                <c:pt idx="79">
                  <c:v>109.679</c:v>
                </c:pt>
                <c:pt idx="80">
                  <c:v>119.657</c:v>
                </c:pt>
                <c:pt idx="81">
                  <c:v>124.959</c:v>
                </c:pt>
                <c:pt idx="82">
                  <c:v>128.898</c:v>
                </c:pt>
                <c:pt idx="83">
                  <c:v>134.523</c:v>
                </c:pt>
                <c:pt idx="84">
                  <c:v>138.42500000000001</c:v>
                </c:pt>
                <c:pt idx="85">
                  <c:v>142.76900000000001</c:v>
                </c:pt>
                <c:pt idx="86">
                  <c:v>144.26900000000001</c:v>
                </c:pt>
                <c:pt idx="87">
                  <c:v>146.46700000000001</c:v>
                </c:pt>
                <c:pt idx="88">
                  <c:v>147.35599999999999</c:v>
                </c:pt>
                <c:pt idx="89">
                  <c:v>148.886</c:v>
                </c:pt>
                <c:pt idx="90">
                  <c:v>149.02600000000001</c:v>
                </c:pt>
                <c:pt idx="91">
                  <c:v>150.27799999999999</c:v>
                </c:pt>
                <c:pt idx="92">
                  <c:v>150.59399999999999</c:v>
                </c:pt>
                <c:pt idx="93">
                  <c:v>150.648</c:v>
                </c:pt>
                <c:pt idx="94">
                  <c:v>151.35</c:v>
                </c:pt>
                <c:pt idx="95">
                  <c:v>151.602</c:v>
                </c:pt>
                <c:pt idx="96">
                  <c:v>151.65100000000001</c:v>
                </c:pt>
                <c:pt idx="97">
                  <c:v>151.50299999999999</c:v>
                </c:pt>
                <c:pt idx="98">
                  <c:v>151.82300000000001</c:v>
                </c:pt>
                <c:pt idx="99">
                  <c:v>151.649</c:v>
                </c:pt>
                <c:pt idx="100">
                  <c:v>151.01300000000001</c:v>
                </c:pt>
                <c:pt idx="101">
                  <c:v>152.09299999999999</c:v>
                </c:pt>
                <c:pt idx="102">
                  <c:v>151.15100000000001</c:v>
                </c:pt>
                <c:pt idx="103">
                  <c:v>151.03399999999999</c:v>
                </c:pt>
                <c:pt idx="104">
                  <c:v>151.94200000000001</c:v>
                </c:pt>
                <c:pt idx="105">
                  <c:v>151.429</c:v>
                </c:pt>
                <c:pt idx="106">
                  <c:v>151.17599999999999</c:v>
                </c:pt>
                <c:pt idx="107">
                  <c:v>152.482</c:v>
                </c:pt>
                <c:pt idx="108">
                  <c:v>151.91200000000001</c:v>
                </c:pt>
                <c:pt idx="109">
                  <c:v>150.77099999999999</c:v>
                </c:pt>
                <c:pt idx="110">
                  <c:v>150.94999999999999</c:v>
                </c:pt>
                <c:pt idx="111">
                  <c:v>150.79900000000001</c:v>
                </c:pt>
                <c:pt idx="112">
                  <c:v>152.61000000000001</c:v>
                </c:pt>
                <c:pt idx="113">
                  <c:v>152.417</c:v>
                </c:pt>
                <c:pt idx="114">
                  <c:v>152.804</c:v>
                </c:pt>
              </c:numCache>
            </c:numRef>
          </c:yVal>
          <c:smooth val="1"/>
        </c:ser>
        <c:ser>
          <c:idx val="2"/>
          <c:order val="2"/>
          <c:tx>
            <c:v>3x cores</c:v>
          </c:tx>
          <c:marker>
            <c:symbol val="none"/>
          </c:marker>
          <c:xVal>
            <c:numRef>
              <c:f>lat_mem_rd_ecc_on_dd2400_MHz!$B$8:$B$105</c:f>
              <c:numCache>
                <c:formatCode>General</c:formatCode>
                <c:ptCount val="98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9.7699999999999992E-3</c:v>
                </c:pt>
                <c:pt idx="8">
                  <c:v>1.172E-2</c:v>
                </c:pt>
                <c:pt idx="9">
                  <c:v>1.367E-2</c:v>
                </c:pt>
                <c:pt idx="10">
                  <c:v>1.562E-2</c:v>
                </c:pt>
                <c:pt idx="11">
                  <c:v>1.7579999999999998E-2</c:v>
                </c:pt>
                <c:pt idx="12">
                  <c:v>1.9529999999999999E-2</c:v>
                </c:pt>
                <c:pt idx="13">
                  <c:v>2.1479999999999999E-2</c:v>
                </c:pt>
                <c:pt idx="14">
                  <c:v>2.3439999999999999E-2</c:v>
                </c:pt>
                <c:pt idx="15">
                  <c:v>2.5389999999999999E-2</c:v>
                </c:pt>
                <c:pt idx="16">
                  <c:v>2.734E-2</c:v>
                </c:pt>
                <c:pt idx="17">
                  <c:v>2.93E-2</c:v>
                </c:pt>
                <c:pt idx="18">
                  <c:v>3.125E-2</c:v>
                </c:pt>
                <c:pt idx="19">
                  <c:v>3.5159999999999997E-2</c:v>
                </c:pt>
                <c:pt idx="20">
                  <c:v>3.9059999999999997E-2</c:v>
                </c:pt>
                <c:pt idx="21">
                  <c:v>4.2970000000000001E-2</c:v>
                </c:pt>
                <c:pt idx="22">
                  <c:v>4.6879999999999998E-2</c:v>
                </c:pt>
                <c:pt idx="23">
                  <c:v>5.0779999999999999E-2</c:v>
                </c:pt>
                <c:pt idx="24">
                  <c:v>5.4690000000000003E-2</c:v>
                </c:pt>
                <c:pt idx="25">
                  <c:v>5.8590000000000003E-2</c:v>
                </c:pt>
                <c:pt idx="26">
                  <c:v>6.25E-2</c:v>
                </c:pt>
                <c:pt idx="27">
                  <c:v>7.0309999999999997E-2</c:v>
                </c:pt>
                <c:pt idx="28">
                  <c:v>7.8119999999999995E-2</c:v>
                </c:pt>
                <c:pt idx="29">
                  <c:v>8.5940000000000003E-2</c:v>
                </c:pt>
                <c:pt idx="30">
                  <c:v>9.375E-2</c:v>
                </c:pt>
                <c:pt idx="31">
                  <c:v>0.10156</c:v>
                </c:pt>
                <c:pt idx="32">
                  <c:v>0.10938000000000001</c:v>
                </c:pt>
                <c:pt idx="33">
                  <c:v>0.11719</c:v>
                </c:pt>
                <c:pt idx="34">
                  <c:v>0.125</c:v>
                </c:pt>
                <c:pt idx="35">
                  <c:v>0.14061999999999999</c:v>
                </c:pt>
                <c:pt idx="36">
                  <c:v>0.15625</c:v>
                </c:pt>
                <c:pt idx="37">
                  <c:v>0.17188000000000001</c:v>
                </c:pt>
                <c:pt idx="38">
                  <c:v>0.1875</c:v>
                </c:pt>
                <c:pt idx="39">
                  <c:v>0.20311999999999999</c:v>
                </c:pt>
                <c:pt idx="40">
                  <c:v>0.21875</c:v>
                </c:pt>
                <c:pt idx="41">
                  <c:v>0.23438000000000001</c:v>
                </c:pt>
                <c:pt idx="42">
                  <c:v>0.25</c:v>
                </c:pt>
                <c:pt idx="43">
                  <c:v>0.28125</c:v>
                </c:pt>
                <c:pt idx="44">
                  <c:v>0.3125</c:v>
                </c:pt>
                <c:pt idx="45">
                  <c:v>0.34375</c:v>
                </c:pt>
                <c:pt idx="46">
                  <c:v>0.375</c:v>
                </c:pt>
                <c:pt idx="47">
                  <c:v>0.40625</c:v>
                </c:pt>
                <c:pt idx="48">
                  <c:v>0.4375</c:v>
                </c:pt>
                <c:pt idx="49">
                  <c:v>0.46875</c:v>
                </c:pt>
                <c:pt idx="50">
                  <c:v>0.5</c:v>
                </c:pt>
                <c:pt idx="51">
                  <c:v>0.5625</c:v>
                </c:pt>
                <c:pt idx="52">
                  <c:v>0.625</c:v>
                </c:pt>
                <c:pt idx="53">
                  <c:v>0.6875</c:v>
                </c:pt>
                <c:pt idx="54">
                  <c:v>0.75</c:v>
                </c:pt>
                <c:pt idx="55">
                  <c:v>0.8125</c:v>
                </c:pt>
                <c:pt idx="56">
                  <c:v>0.875</c:v>
                </c:pt>
                <c:pt idx="57">
                  <c:v>0.9375</c:v>
                </c:pt>
                <c:pt idx="58">
                  <c:v>1</c:v>
                </c:pt>
                <c:pt idx="59">
                  <c:v>1.125</c:v>
                </c:pt>
                <c:pt idx="60">
                  <c:v>1.25</c:v>
                </c:pt>
                <c:pt idx="61">
                  <c:v>1.375</c:v>
                </c:pt>
                <c:pt idx="62">
                  <c:v>1.5</c:v>
                </c:pt>
                <c:pt idx="63">
                  <c:v>1.625</c:v>
                </c:pt>
                <c:pt idx="64">
                  <c:v>1.75</c:v>
                </c:pt>
                <c:pt idx="65">
                  <c:v>1.875</c:v>
                </c:pt>
                <c:pt idx="66">
                  <c:v>2</c:v>
                </c:pt>
                <c:pt idx="67">
                  <c:v>2.25</c:v>
                </c:pt>
                <c:pt idx="68">
                  <c:v>2.5</c:v>
                </c:pt>
                <c:pt idx="69">
                  <c:v>2.75</c:v>
                </c:pt>
                <c:pt idx="70">
                  <c:v>3</c:v>
                </c:pt>
                <c:pt idx="71">
                  <c:v>3.25</c:v>
                </c:pt>
                <c:pt idx="72">
                  <c:v>3.5</c:v>
                </c:pt>
                <c:pt idx="73">
                  <c:v>3.75</c:v>
                </c:pt>
                <c:pt idx="74">
                  <c:v>4</c:v>
                </c:pt>
                <c:pt idx="75">
                  <c:v>4.5</c:v>
                </c:pt>
                <c:pt idx="76">
                  <c:v>5</c:v>
                </c:pt>
                <c:pt idx="77">
                  <c:v>5.5</c:v>
                </c:pt>
                <c:pt idx="78">
                  <c:v>6</c:v>
                </c:pt>
                <c:pt idx="79">
                  <c:v>6.5</c:v>
                </c:pt>
                <c:pt idx="80">
                  <c:v>7</c:v>
                </c:pt>
                <c:pt idx="81">
                  <c:v>7.5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26</c:v>
                </c:pt>
                <c:pt idx="96">
                  <c:v>28</c:v>
                </c:pt>
                <c:pt idx="97">
                  <c:v>30</c:v>
                </c:pt>
              </c:numCache>
            </c:numRef>
          </c:xVal>
          <c:yVal>
            <c:numRef>
              <c:f>lat_mem_rd_ecc_on_dd2400_MHz!$R$8:$R$122</c:f>
              <c:numCache>
                <c:formatCode>General</c:formatCode>
                <c:ptCount val="115"/>
                <c:pt idx="0">
                  <c:v>2.008</c:v>
                </c:pt>
                <c:pt idx="1">
                  <c:v>2.008</c:v>
                </c:pt>
                <c:pt idx="2">
                  <c:v>2.008</c:v>
                </c:pt>
                <c:pt idx="3">
                  <c:v>2.008</c:v>
                </c:pt>
                <c:pt idx="4">
                  <c:v>2.008</c:v>
                </c:pt>
                <c:pt idx="5">
                  <c:v>2.008</c:v>
                </c:pt>
                <c:pt idx="6">
                  <c:v>2.008</c:v>
                </c:pt>
                <c:pt idx="7">
                  <c:v>2.008</c:v>
                </c:pt>
                <c:pt idx="8">
                  <c:v>2.008</c:v>
                </c:pt>
                <c:pt idx="9">
                  <c:v>2.0089999999999999</c:v>
                </c:pt>
                <c:pt idx="10">
                  <c:v>2.0089999999999999</c:v>
                </c:pt>
                <c:pt idx="11">
                  <c:v>2.0089999999999999</c:v>
                </c:pt>
                <c:pt idx="12">
                  <c:v>2.0099999999999998</c:v>
                </c:pt>
                <c:pt idx="13">
                  <c:v>2.0139999999999998</c:v>
                </c:pt>
                <c:pt idx="14">
                  <c:v>2.0139999999999998</c:v>
                </c:pt>
                <c:pt idx="15">
                  <c:v>2.0310000000000001</c:v>
                </c:pt>
                <c:pt idx="16">
                  <c:v>2.0369999999999999</c:v>
                </c:pt>
                <c:pt idx="17">
                  <c:v>2.0369999999999999</c:v>
                </c:pt>
                <c:pt idx="18">
                  <c:v>2.0409999999999999</c:v>
                </c:pt>
                <c:pt idx="19">
                  <c:v>3.8820000000000001</c:v>
                </c:pt>
                <c:pt idx="20">
                  <c:v>4.968</c:v>
                </c:pt>
                <c:pt idx="21">
                  <c:v>6.4850000000000003</c:v>
                </c:pt>
                <c:pt idx="22">
                  <c:v>6.2939999999999996</c:v>
                </c:pt>
                <c:pt idx="23">
                  <c:v>7.7610000000000001</c:v>
                </c:pt>
                <c:pt idx="24">
                  <c:v>8.5459999999999994</c:v>
                </c:pt>
                <c:pt idx="25">
                  <c:v>8.7720000000000002</c:v>
                </c:pt>
                <c:pt idx="26">
                  <c:v>8.8580000000000005</c:v>
                </c:pt>
                <c:pt idx="27">
                  <c:v>9.4499999999999993</c:v>
                </c:pt>
                <c:pt idx="28">
                  <c:v>9.6969999999999992</c:v>
                </c:pt>
                <c:pt idx="29">
                  <c:v>9.9659999999999993</c:v>
                </c:pt>
                <c:pt idx="30">
                  <c:v>10.238</c:v>
                </c:pt>
                <c:pt idx="31">
                  <c:v>10.349</c:v>
                </c:pt>
                <c:pt idx="32">
                  <c:v>10.574</c:v>
                </c:pt>
                <c:pt idx="33">
                  <c:v>10.624000000000001</c:v>
                </c:pt>
                <c:pt idx="34">
                  <c:v>10.819000000000001</c:v>
                </c:pt>
                <c:pt idx="35">
                  <c:v>11.016999999999999</c:v>
                </c:pt>
                <c:pt idx="36">
                  <c:v>11.173999999999999</c:v>
                </c:pt>
                <c:pt idx="37">
                  <c:v>11.281000000000001</c:v>
                </c:pt>
                <c:pt idx="38">
                  <c:v>11.403</c:v>
                </c:pt>
                <c:pt idx="39">
                  <c:v>11.452999999999999</c:v>
                </c:pt>
                <c:pt idx="40">
                  <c:v>11.569000000000001</c:v>
                </c:pt>
                <c:pt idx="41">
                  <c:v>11.618</c:v>
                </c:pt>
                <c:pt idx="42">
                  <c:v>11.69</c:v>
                </c:pt>
                <c:pt idx="43">
                  <c:v>11.943</c:v>
                </c:pt>
                <c:pt idx="44">
                  <c:v>11.680999999999999</c:v>
                </c:pt>
                <c:pt idx="45">
                  <c:v>11.57</c:v>
                </c:pt>
                <c:pt idx="46">
                  <c:v>11.605</c:v>
                </c:pt>
                <c:pt idx="47">
                  <c:v>11.486000000000001</c:v>
                </c:pt>
                <c:pt idx="48">
                  <c:v>11.837</c:v>
                </c:pt>
                <c:pt idx="49">
                  <c:v>11.342000000000001</c:v>
                </c:pt>
                <c:pt idx="50">
                  <c:v>26.436</c:v>
                </c:pt>
                <c:pt idx="51">
                  <c:v>10.762</c:v>
                </c:pt>
                <c:pt idx="52">
                  <c:v>10.771000000000001</c:v>
                </c:pt>
                <c:pt idx="53">
                  <c:v>41.601999999999997</c:v>
                </c:pt>
                <c:pt idx="54">
                  <c:v>43.39</c:v>
                </c:pt>
                <c:pt idx="55">
                  <c:v>44.396000000000001</c:v>
                </c:pt>
                <c:pt idx="56">
                  <c:v>46.11</c:v>
                </c:pt>
                <c:pt idx="57">
                  <c:v>48.582000000000001</c:v>
                </c:pt>
                <c:pt idx="58">
                  <c:v>52.274000000000001</c:v>
                </c:pt>
                <c:pt idx="59">
                  <c:v>58.935000000000002</c:v>
                </c:pt>
                <c:pt idx="60">
                  <c:v>66.385999999999996</c:v>
                </c:pt>
                <c:pt idx="61">
                  <c:v>66.200999999999993</c:v>
                </c:pt>
                <c:pt idx="62">
                  <c:v>65.945999999999998</c:v>
                </c:pt>
                <c:pt idx="63">
                  <c:v>68.111999999999995</c:v>
                </c:pt>
                <c:pt idx="64">
                  <c:v>71.635999999999996</c:v>
                </c:pt>
                <c:pt idx="65">
                  <c:v>75.662000000000006</c:v>
                </c:pt>
                <c:pt idx="66">
                  <c:v>77.869</c:v>
                </c:pt>
                <c:pt idx="67">
                  <c:v>91.906999999999996</c:v>
                </c:pt>
                <c:pt idx="68">
                  <c:v>91.518000000000001</c:v>
                </c:pt>
                <c:pt idx="69">
                  <c:v>95.906999999999996</c:v>
                </c:pt>
                <c:pt idx="70">
                  <c:v>109.134</c:v>
                </c:pt>
                <c:pt idx="71">
                  <c:v>118.145</c:v>
                </c:pt>
                <c:pt idx="72">
                  <c:v>124.914</c:v>
                </c:pt>
                <c:pt idx="73">
                  <c:v>126.96899999999999</c:v>
                </c:pt>
                <c:pt idx="74">
                  <c:v>130.36799999999999</c:v>
                </c:pt>
                <c:pt idx="75">
                  <c:v>124.441</c:v>
                </c:pt>
                <c:pt idx="76">
                  <c:v>125.69799999999999</c:v>
                </c:pt>
                <c:pt idx="77">
                  <c:v>128.702</c:v>
                </c:pt>
                <c:pt idx="78">
                  <c:v>133.50200000000001</c:v>
                </c:pt>
                <c:pt idx="79">
                  <c:v>138.52500000000001</c:v>
                </c:pt>
                <c:pt idx="80">
                  <c:v>141.196</c:v>
                </c:pt>
                <c:pt idx="81">
                  <c:v>143.429</c:v>
                </c:pt>
                <c:pt idx="82">
                  <c:v>145.06700000000001</c:v>
                </c:pt>
                <c:pt idx="83">
                  <c:v>147.36000000000001</c:v>
                </c:pt>
                <c:pt idx="84">
                  <c:v>148.53200000000001</c:v>
                </c:pt>
                <c:pt idx="85">
                  <c:v>149.79900000000001</c:v>
                </c:pt>
                <c:pt idx="86">
                  <c:v>150.44499999999999</c:v>
                </c:pt>
                <c:pt idx="87">
                  <c:v>151.22300000000001</c:v>
                </c:pt>
                <c:pt idx="88">
                  <c:v>151.75800000000001</c:v>
                </c:pt>
                <c:pt idx="89">
                  <c:v>151.62100000000001</c:v>
                </c:pt>
                <c:pt idx="90">
                  <c:v>152.39400000000001</c:v>
                </c:pt>
                <c:pt idx="91">
                  <c:v>152.56800000000001</c:v>
                </c:pt>
                <c:pt idx="92">
                  <c:v>152.84299999999999</c:v>
                </c:pt>
                <c:pt idx="93">
                  <c:v>152.66900000000001</c:v>
                </c:pt>
                <c:pt idx="94">
                  <c:v>153.50899999999999</c:v>
                </c:pt>
                <c:pt idx="95">
                  <c:v>153.27199999999999</c:v>
                </c:pt>
                <c:pt idx="96">
                  <c:v>152.54</c:v>
                </c:pt>
                <c:pt idx="97">
                  <c:v>153.53299999999999</c:v>
                </c:pt>
                <c:pt idx="98">
                  <c:v>153.21199999999999</c:v>
                </c:pt>
                <c:pt idx="99">
                  <c:v>153.464</c:v>
                </c:pt>
                <c:pt idx="100">
                  <c:v>153.33799999999999</c:v>
                </c:pt>
                <c:pt idx="101">
                  <c:v>154.02600000000001</c:v>
                </c:pt>
                <c:pt idx="102">
                  <c:v>153.499</c:v>
                </c:pt>
                <c:pt idx="103">
                  <c:v>152.87200000000001</c:v>
                </c:pt>
                <c:pt idx="104">
                  <c:v>153.18199999999999</c:v>
                </c:pt>
                <c:pt idx="105">
                  <c:v>153.75</c:v>
                </c:pt>
                <c:pt idx="106">
                  <c:v>153.34299999999999</c:v>
                </c:pt>
                <c:pt idx="107">
                  <c:v>152.755</c:v>
                </c:pt>
                <c:pt idx="108">
                  <c:v>153.87700000000001</c:v>
                </c:pt>
                <c:pt idx="109">
                  <c:v>153.565</c:v>
                </c:pt>
                <c:pt idx="110">
                  <c:v>152.09299999999999</c:v>
                </c:pt>
                <c:pt idx="111">
                  <c:v>152.26900000000001</c:v>
                </c:pt>
                <c:pt idx="112">
                  <c:v>153.10400000000001</c:v>
                </c:pt>
                <c:pt idx="113">
                  <c:v>153.78700000000001</c:v>
                </c:pt>
                <c:pt idx="114">
                  <c:v>153.08500000000001</c:v>
                </c:pt>
              </c:numCache>
            </c:numRef>
          </c:yVal>
          <c:smooth val="1"/>
        </c:ser>
        <c:ser>
          <c:idx val="3"/>
          <c:order val="3"/>
          <c:tx>
            <c:v>4x cores</c:v>
          </c:tx>
          <c:marker>
            <c:symbol val="none"/>
          </c:marker>
          <c:xVal>
            <c:numRef>
              <c:f>lat_mem_rd_ecc_on_dd2400_MHz!$B$8:$B$105</c:f>
              <c:numCache>
                <c:formatCode>General</c:formatCode>
                <c:ptCount val="98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9.7699999999999992E-3</c:v>
                </c:pt>
                <c:pt idx="8">
                  <c:v>1.172E-2</c:v>
                </c:pt>
                <c:pt idx="9">
                  <c:v>1.367E-2</c:v>
                </c:pt>
                <c:pt idx="10">
                  <c:v>1.562E-2</c:v>
                </c:pt>
                <c:pt idx="11">
                  <c:v>1.7579999999999998E-2</c:v>
                </c:pt>
                <c:pt idx="12">
                  <c:v>1.9529999999999999E-2</c:v>
                </c:pt>
                <c:pt idx="13">
                  <c:v>2.1479999999999999E-2</c:v>
                </c:pt>
                <c:pt idx="14">
                  <c:v>2.3439999999999999E-2</c:v>
                </c:pt>
                <c:pt idx="15">
                  <c:v>2.5389999999999999E-2</c:v>
                </c:pt>
                <c:pt idx="16">
                  <c:v>2.734E-2</c:v>
                </c:pt>
                <c:pt idx="17">
                  <c:v>2.93E-2</c:v>
                </c:pt>
                <c:pt idx="18">
                  <c:v>3.125E-2</c:v>
                </c:pt>
                <c:pt idx="19">
                  <c:v>3.5159999999999997E-2</c:v>
                </c:pt>
                <c:pt idx="20">
                  <c:v>3.9059999999999997E-2</c:v>
                </c:pt>
                <c:pt idx="21">
                  <c:v>4.2970000000000001E-2</c:v>
                </c:pt>
                <c:pt idx="22">
                  <c:v>4.6879999999999998E-2</c:v>
                </c:pt>
                <c:pt idx="23">
                  <c:v>5.0779999999999999E-2</c:v>
                </c:pt>
                <c:pt idx="24">
                  <c:v>5.4690000000000003E-2</c:v>
                </c:pt>
                <c:pt idx="25">
                  <c:v>5.8590000000000003E-2</c:v>
                </c:pt>
                <c:pt idx="26">
                  <c:v>6.25E-2</c:v>
                </c:pt>
                <c:pt idx="27">
                  <c:v>7.0309999999999997E-2</c:v>
                </c:pt>
                <c:pt idx="28">
                  <c:v>7.8119999999999995E-2</c:v>
                </c:pt>
                <c:pt idx="29">
                  <c:v>8.5940000000000003E-2</c:v>
                </c:pt>
                <c:pt idx="30">
                  <c:v>9.375E-2</c:v>
                </c:pt>
                <c:pt idx="31">
                  <c:v>0.10156</c:v>
                </c:pt>
                <c:pt idx="32">
                  <c:v>0.10938000000000001</c:v>
                </c:pt>
                <c:pt idx="33">
                  <c:v>0.11719</c:v>
                </c:pt>
                <c:pt idx="34">
                  <c:v>0.125</c:v>
                </c:pt>
                <c:pt idx="35">
                  <c:v>0.14061999999999999</c:v>
                </c:pt>
                <c:pt idx="36">
                  <c:v>0.15625</c:v>
                </c:pt>
                <c:pt idx="37">
                  <c:v>0.17188000000000001</c:v>
                </c:pt>
                <c:pt idx="38">
                  <c:v>0.1875</c:v>
                </c:pt>
                <c:pt idx="39">
                  <c:v>0.20311999999999999</c:v>
                </c:pt>
                <c:pt idx="40">
                  <c:v>0.21875</c:v>
                </c:pt>
                <c:pt idx="41">
                  <c:v>0.23438000000000001</c:v>
                </c:pt>
                <c:pt idx="42">
                  <c:v>0.25</c:v>
                </c:pt>
                <c:pt idx="43">
                  <c:v>0.28125</c:v>
                </c:pt>
                <c:pt idx="44">
                  <c:v>0.3125</c:v>
                </c:pt>
                <c:pt idx="45">
                  <c:v>0.34375</c:v>
                </c:pt>
                <c:pt idx="46">
                  <c:v>0.375</c:v>
                </c:pt>
                <c:pt idx="47">
                  <c:v>0.40625</c:v>
                </c:pt>
                <c:pt idx="48">
                  <c:v>0.4375</c:v>
                </c:pt>
                <c:pt idx="49">
                  <c:v>0.46875</c:v>
                </c:pt>
                <c:pt idx="50">
                  <c:v>0.5</c:v>
                </c:pt>
                <c:pt idx="51">
                  <c:v>0.5625</c:v>
                </c:pt>
                <c:pt idx="52">
                  <c:v>0.625</c:v>
                </c:pt>
                <c:pt idx="53">
                  <c:v>0.6875</c:v>
                </c:pt>
                <c:pt idx="54">
                  <c:v>0.75</c:v>
                </c:pt>
                <c:pt idx="55">
                  <c:v>0.8125</c:v>
                </c:pt>
                <c:pt idx="56">
                  <c:v>0.875</c:v>
                </c:pt>
                <c:pt idx="57">
                  <c:v>0.9375</c:v>
                </c:pt>
                <c:pt idx="58">
                  <c:v>1</c:v>
                </c:pt>
                <c:pt idx="59">
                  <c:v>1.125</c:v>
                </c:pt>
                <c:pt idx="60">
                  <c:v>1.25</c:v>
                </c:pt>
                <c:pt idx="61">
                  <c:v>1.375</c:v>
                </c:pt>
                <c:pt idx="62">
                  <c:v>1.5</c:v>
                </c:pt>
                <c:pt idx="63">
                  <c:v>1.625</c:v>
                </c:pt>
                <c:pt idx="64">
                  <c:v>1.75</c:v>
                </c:pt>
                <c:pt idx="65">
                  <c:v>1.875</c:v>
                </c:pt>
                <c:pt idx="66">
                  <c:v>2</c:v>
                </c:pt>
                <c:pt idx="67">
                  <c:v>2.25</c:v>
                </c:pt>
                <c:pt idx="68">
                  <c:v>2.5</c:v>
                </c:pt>
                <c:pt idx="69">
                  <c:v>2.75</c:v>
                </c:pt>
                <c:pt idx="70">
                  <c:v>3</c:v>
                </c:pt>
                <c:pt idx="71">
                  <c:v>3.25</c:v>
                </c:pt>
                <c:pt idx="72">
                  <c:v>3.5</c:v>
                </c:pt>
                <c:pt idx="73">
                  <c:v>3.75</c:v>
                </c:pt>
                <c:pt idx="74">
                  <c:v>4</c:v>
                </c:pt>
                <c:pt idx="75">
                  <c:v>4.5</c:v>
                </c:pt>
                <c:pt idx="76">
                  <c:v>5</c:v>
                </c:pt>
                <c:pt idx="77">
                  <c:v>5.5</c:v>
                </c:pt>
                <c:pt idx="78">
                  <c:v>6</c:v>
                </c:pt>
                <c:pt idx="79">
                  <c:v>6.5</c:v>
                </c:pt>
                <c:pt idx="80">
                  <c:v>7</c:v>
                </c:pt>
                <c:pt idx="81">
                  <c:v>7.5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26</c:v>
                </c:pt>
                <c:pt idx="96">
                  <c:v>28</c:v>
                </c:pt>
                <c:pt idx="97">
                  <c:v>30</c:v>
                </c:pt>
              </c:numCache>
            </c:numRef>
          </c:xVal>
          <c:yVal>
            <c:numRef>
              <c:f>lat_mem_rd_ecc_on_dd2400_MHz!$Y$8:$Y$122</c:f>
              <c:numCache>
                <c:formatCode>General</c:formatCode>
                <c:ptCount val="115"/>
                <c:pt idx="0">
                  <c:v>2.008</c:v>
                </c:pt>
                <c:pt idx="1">
                  <c:v>2.008</c:v>
                </c:pt>
                <c:pt idx="2">
                  <c:v>2.008</c:v>
                </c:pt>
                <c:pt idx="3">
                  <c:v>2.008</c:v>
                </c:pt>
                <c:pt idx="4">
                  <c:v>2.008</c:v>
                </c:pt>
                <c:pt idx="5">
                  <c:v>2.008</c:v>
                </c:pt>
                <c:pt idx="6">
                  <c:v>2.008</c:v>
                </c:pt>
                <c:pt idx="7">
                  <c:v>2.0089999999999999</c:v>
                </c:pt>
                <c:pt idx="8">
                  <c:v>2.0089999999999999</c:v>
                </c:pt>
                <c:pt idx="9">
                  <c:v>2.0089999999999999</c:v>
                </c:pt>
                <c:pt idx="10">
                  <c:v>2.0089999999999999</c:v>
                </c:pt>
                <c:pt idx="11">
                  <c:v>2.0089999999999999</c:v>
                </c:pt>
                <c:pt idx="12">
                  <c:v>2.016</c:v>
                </c:pt>
                <c:pt idx="13">
                  <c:v>2.0099999999999998</c:v>
                </c:pt>
                <c:pt idx="14">
                  <c:v>2.0099999999999998</c:v>
                </c:pt>
                <c:pt idx="15">
                  <c:v>2.0219999999999998</c:v>
                </c:pt>
                <c:pt idx="16">
                  <c:v>2.044</c:v>
                </c:pt>
                <c:pt idx="17">
                  <c:v>2.0270000000000001</c:v>
                </c:pt>
                <c:pt idx="18">
                  <c:v>2.0190000000000001</c:v>
                </c:pt>
                <c:pt idx="19">
                  <c:v>4.3780000000000001</c:v>
                </c:pt>
                <c:pt idx="20">
                  <c:v>5.7850000000000001</c:v>
                </c:pt>
                <c:pt idx="21">
                  <c:v>7.61</c:v>
                </c:pt>
                <c:pt idx="22">
                  <c:v>7.4550000000000001</c:v>
                </c:pt>
                <c:pt idx="23">
                  <c:v>9.2780000000000005</c:v>
                </c:pt>
                <c:pt idx="24">
                  <c:v>10.053000000000001</c:v>
                </c:pt>
                <c:pt idx="25">
                  <c:v>10.419</c:v>
                </c:pt>
                <c:pt idx="26">
                  <c:v>10.648999999999999</c:v>
                </c:pt>
                <c:pt idx="27">
                  <c:v>11.523</c:v>
                </c:pt>
                <c:pt idx="28">
                  <c:v>11.728</c:v>
                </c:pt>
                <c:pt idx="29">
                  <c:v>12.234999999999999</c:v>
                </c:pt>
                <c:pt idx="30">
                  <c:v>12.43</c:v>
                </c:pt>
                <c:pt idx="31">
                  <c:v>12.763999999999999</c:v>
                </c:pt>
                <c:pt idx="32">
                  <c:v>12.955</c:v>
                </c:pt>
                <c:pt idx="33">
                  <c:v>13.05</c:v>
                </c:pt>
                <c:pt idx="34">
                  <c:v>13.375</c:v>
                </c:pt>
                <c:pt idx="35">
                  <c:v>13.491</c:v>
                </c:pt>
                <c:pt idx="36">
                  <c:v>13.747</c:v>
                </c:pt>
                <c:pt idx="37">
                  <c:v>13.964</c:v>
                </c:pt>
                <c:pt idx="38">
                  <c:v>14.125</c:v>
                </c:pt>
                <c:pt idx="39">
                  <c:v>14.378</c:v>
                </c:pt>
                <c:pt idx="40">
                  <c:v>14.624000000000001</c:v>
                </c:pt>
                <c:pt idx="41">
                  <c:v>14.037000000000001</c:v>
                </c:pt>
                <c:pt idx="42">
                  <c:v>13.686999999999999</c:v>
                </c:pt>
                <c:pt idx="43">
                  <c:v>13.031000000000001</c:v>
                </c:pt>
                <c:pt idx="44">
                  <c:v>12.981</c:v>
                </c:pt>
                <c:pt idx="45">
                  <c:v>12.54</c:v>
                </c:pt>
                <c:pt idx="46">
                  <c:v>12.87</c:v>
                </c:pt>
                <c:pt idx="47">
                  <c:v>11.446999999999999</c:v>
                </c:pt>
                <c:pt idx="48">
                  <c:v>11.361000000000001</c:v>
                </c:pt>
                <c:pt idx="49">
                  <c:v>11.205</c:v>
                </c:pt>
                <c:pt idx="50">
                  <c:v>11.166</c:v>
                </c:pt>
                <c:pt idx="51">
                  <c:v>44.375</c:v>
                </c:pt>
                <c:pt idx="52">
                  <c:v>45.862000000000002</c:v>
                </c:pt>
                <c:pt idx="53">
                  <c:v>46.356000000000002</c:v>
                </c:pt>
                <c:pt idx="54">
                  <c:v>47.296999999999997</c:v>
                </c:pt>
                <c:pt idx="55">
                  <c:v>49.415999999999997</c:v>
                </c:pt>
                <c:pt idx="56">
                  <c:v>50.536999999999999</c:v>
                </c:pt>
                <c:pt idx="57">
                  <c:v>50.853999999999999</c:v>
                </c:pt>
                <c:pt idx="58">
                  <c:v>50.759</c:v>
                </c:pt>
                <c:pt idx="59">
                  <c:v>54.984000000000002</c:v>
                </c:pt>
                <c:pt idx="60">
                  <c:v>59.076999999999998</c:v>
                </c:pt>
                <c:pt idx="61">
                  <c:v>66.494</c:v>
                </c:pt>
                <c:pt idx="62">
                  <c:v>70.569999999999993</c:v>
                </c:pt>
                <c:pt idx="63">
                  <c:v>69.152000000000001</c:v>
                </c:pt>
                <c:pt idx="64">
                  <c:v>68.584000000000003</c:v>
                </c:pt>
                <c:pt idx="65">
                  <c:v>70.456000000000003</c:v>
                </c:pt>
                <c:pt idx="66">
                  <c:v>75.177999999999997</c:v>
                </c:pt>
                <c:pt idx="67">
                  <c:v>83.501000000000005</c:v>
                </c:pt>
                <c:pt idx="68">
                  <c:v>88.558999999999997</c:v>
                </c:pt>
                <c:pt idx="69">
                  <c:v>97.528000000000006</c:v>
                </c:pt>
                <c:pt idx="70">
                  <c:v>98.772999999999996</c:v>
                </c:pt>
                <c:pt idx="71">
                  <c:v>103.45399999999999</c:v>
                </c:pt>
                <c:pt idx="72">
                  <c:v>114.917</c:v>
                </c:pt>
                <c:pt idx="73">
                  <c:v>119.532</c:v>
                </c:pt>
                <c:pt idx="74">
                  <c:v>123.405</c:v>
                </c:pt>
                <c:pt idx="75">
                  <c:v>129.94999999999999</c:v>
                </c:pt>
                <c:pt idx="76">
                  <c:v>135.44499999999999</c:v>
                </c:pt>
                <c:pt idx="77">
                  <c:v>138.202</c:v>
                </c:pt>
                <c:pt idx="78">
                  <c:v>144.036</c:v>
                </c:pt>
                <c:pt idx="79">
                  <c:v>146.286</c:v>
                </c:pt>
                <c:pt idx="80">
                  <c:v>149.00899999999999</c:v>
                </c:pt>
                <c:pt idx="81">
                  <c:v>149.577</c:v>
                </c:pt>
                <c:pt idx="82">
                  <c:v>151.285</c:v>
                </c:pt>
                <c:pt idx="83">
                  <c:v>151.38999999999999</c:v>
                </c:pt>
                <c:pt idx="84">
                  <c:v>152.863</c:v>
                </c:pt>
                <c:pt idx="85">
                  <c:v>152.84700000000001</c:v>
                </c:pt>
                <c:pt idx="86">
                  <c:v>153.499</c:v>
                </c:pt>
                <c:pt idx="87">
                  <c:v>153.16399999999999</c:v>
                </c:pt>
                <c:pt idx="88">
                  <c:v>153.678</c:v>
                </c:pt>
                <c:pt idx="89">
                  <c:v>153.80500000000001</c:v>
                </c:pt>
                <c:pt idx="90">
                  <c:v>153.702</c:v>
                </c:pt>
                <c:pt idx="91">
                  <c:v>153.904</c:v>
                </c:pt>
                <c:pt idx="92">
                  <c:v>153.93299999999999</c:v>
                </c:pt>
                <c:pt idx="93">
                  <c:v>154.62700000000001</c:v>
                </c:pt>
                <c:pt idx="94">
                  <c:v>154.643</c:v>
                </c:pt>
                <c:pt idx="95">
                  <c:v>155.48699999999999</c:v>
                </c:pt>
                <c:pt idx="96">
                  <c:v>154.559</c:v>
                </c:pt>
                <c:pt idx="97">
                  <c:v>155.03399999999999</c:v>
                </c:pt>
                <c:pt idx="98">
                  <c:v>154.76599999999999</c:v>
                </c:pt>
                <c:pt idx="99">
                  <c:v>155.07599999999999</c:v>
                </c:pt>
                <c:pt idx="100">
                  <c:v>154.61699999999999</c:v>
                </c:pt>
                <c:pt idx="101">
                  <c:v>157.119</c:v>
                </c:pt>
                <c:pt idx="102">
                  <c:v>156.51</c:v>
                </c:pt>
                <c:pt idx="103">
                  <c:v>156.50700000000001</c:v>
                </c:pt>
                <c:pt idx="104">
                  <c:v>156.923</c:v>
                </c:pt>
                <c:pt idx="105">
                  <c:v>156.404</c:v>
                </c:pt>
                <c:pt idx="106">
                  <c:v>156.101</c:v>
                </c:pt>
                <c:pt idx="107">
                  <c:v>156.27600000000001</c:v>
                </c:pt>
                <c:pt idx="108">
                  <c:v>155.80699999999999</c:v>
                </c:pt>
                <c:pt idx="109">
                  <c:v>156.464</c:v>
                </c:pt>
                <c:pt idx="110">
                  <c:v>156.44499999999999</c:v>
                </c:pt>
                <c:pt idx="111">
                  <c:v>156.96700000000001</c:v>
                </c:pt>
                <c:pt idx="112">
                  <c:v>155.24100000000001</c:v>
                </c:pt>
                <c:pt idx="113">
                  <c:v>155.83199999999999</c:v>
                </c:pt>
                <c:pt idx="114">
                  <c:v>155.19800000000001</c:v>
                </c:pt>
              </c:numCache>
            </c:numRef>
          </c:yVal>
          <c:smooth val="1"/>
        </c:ser>
        <c:ser>
          <c:idx val="4"/>
          <c:order val="4"/>
          <c:tx>
            <c:v>8x cores</c:v>
          </c:tx>
          <c:marker>
            <c:symbol val="none"/>
          </c:marker>
          <c:xVal>
            <c:numRef>
              <c:f>lat_mem_rd_ecc_on_dd2400_MHz!$B$8:$B$105</c:f>
              <c:numCache>
                <c:formatCode>General</c:formatCode>
                <c:ptCount val="98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9.7699999999999992E-3</c:v>
                </c:pt>
                <c:pt idx="8">
                  <c:v>1.172E-2</c:v>
                </c:pt>
                <c:pt idx="9">
                  <c:v>1.367E-2</c:v>
                </c:pt>
                <c:pt idx="10">
                  <c:v>1.562E-2</c:v>
                </c:pt>
                <c:pt idx="11">
                  <c:v>1.7579999999999998E-2</c:v>
                </c:pt>
                <c:pt idx="12">
                  <c:v>1.9529999999999999E-2</c:v>
                </c:pt>
                <c:pt idx="13">
                  <c:v>2.1479999999999999E-2</c:v>
                </c:pt>
                <c:pt idx="14">
                  <c:v>2.3439999999999999E-2</c:v>
                </c:pt>
                <c:pt idx="15">
                  <c:v>2.5389999999999999E-2</c:v>
                </c:pt>
                <c:pt idx="16">
                  <c:v>2.734E-2</c:v>
                </c:pt>
                <c:pt idx="17">
                  <c:v>2.93E-2</c:v>
                </c:pt>
                <c:pt idx="18">
                  <c:v>3.125E-2</c:v>
                </c:pt>
                <c:pt idx="19">
                  <c:v>3.5159999999999997E-2</c:v>
                </c:pt>
                <c:pt idx="20">
                  <c:v>3.9059999999999997E-2</c:v>
                </c:pt>
                <c:pt idx="21">
                  <c:v>4.2970000000000001E-2</c:v>
                </c:pt>
                <c:pt idx="22">
                  <c:v>4.6879999999999998E-2</c:v>
                </c:pt>
                <c:pt idx="23">
                  <c:v>5.0779999999999999E-2</c:v>
                </c:pt>
                <c:pt idx="24">
                  <c:v>5.4690000000000003E-2</c:v>
                </c:pt>
                <c:pt idx="25">
                  <c:v>5.8590000000000003E-2</c:v>
                </c:pt>
                <c:pt idx="26">
                  <c:v>6.25E-2</c:v>
                </c:pt>
                <c:pt idx="27">
                  <c:v>7.0309999999999997E-2</c:v>
                </c:pt>
                <c:pt idx="28">
                  <c:v>7.8119999999999995E-2</c:v>
                </c:pt>
                <c:pt idx="29">
                  <c:v>8.5940000000000003E-2</c:v>
                </c:pt>
                <c:pt idx="30">
                  <c:v>9.375E-2</c:v>
                </c:pt>
                <c:pt idx="31">
                  <c:v>0.10156</c:v>
                </c:pt>
                <c:pt idx="32">
                  <c:v>0.10938000000000001</c:v>
                </c:pt>
                <c:pt idx="33">
                  <c:v>0.11719</c:v>
                </c:pt>
                <c:pt idx="34">
                  <c:v>0.125</c:v>
                </c:pt>
                <c:pt idx="35">
                  <c:v>0.14061999999999999</c:v>
                </c:pt>
                <c:pt idx="36">
                  <c:v>0.15625</c:v>
                </c:pt>
                <c:pt idx="37">
                  <c:v>0.17188000000000001</c:v>
                </c:pt>
                <c:pt idx="38">
                  <c:v>0.1875</c:v>
                </c:pt>
                <c:pt idx="39">
                  <c:v>0.20311999999999999</c:v>
                </c:pt>
                <c:pt idx="40">
                  <c:v>0.21875</c:v>
                </c:pt>
                <c:pt idx="41">
                  <c:v>0.23438000000000001</c:v>
                </c:pt>
                <c:pt idx="42">
                  <c:v>0.25</c:v>
                </c:pt>
                <c:pt idx="43">
                  <c:v>0.28125</c:v>
                </c:pt>
                <c:pt idx="44">
                  <c:v>0.3125</c:v>
                </c:pt>
                <c:pt idx="45">
                  <c:v>0.34375</c:v>
                </c:pt>
                <c:pt idx="46">
                  <c:v>0.375</c:v>
                </c:pt>
                <c:pt idx="47">
                  <c:v>0.40625</c:v>
                </c:pt>
                <c:pt idx="48">
                  <c:v>0.4375</c:v>
                </c:pt>
                <c:pt idx="49">
                  <c:v>0.46875</c:v>
                </c:pt>
                <c:pt idx="50">
                  <c:v>0.5</c:v>
                </c:pt>
                <c:pt idx="51">
                  <c:v>0.5625</c:v>
                </c:pt>
                <c:pt idx="52">
                  <c:v>0.625</c:v>
                </c:pt>
                <c:pt idx="53">
                  <c:v>0.6875</c:v>
                </c:pt>
                <c:pt idx="54">
                  <c:v>0.75</c:v>
                </c:pt>
                <c:pt idx="55">
                  <c:v>0.8125</c:v>
                </c:pt>
                <c:pt idx="56">
                  <c:v>0.875</c:v>
                </c:pt>
                <c:pt idx="57">
                  <c:v>0.9375</c:v>
                </c:pt>
                <c:pt idx="58">
                  <c:v>1</c:v>
                </c:pt>
                <c:pt idx="59">
                  <c:v>1.125</c:v>
                </c:pt>
                <c:pt idx="60">
                  <c:v>1.25</c:v>
                </c:pt>
                <c:pt idx="61">
                  <c:v>1.375</c:v>
                </c:pt>
                <c:pt idx="62">
                  <c:v>1.5</c:v>
                </c:pt>
                <c:pt idx="63">
                  <c:v>1.625</c:v>
                </c:pt>
                <c:pt idx="64">
                  <c:v>1.75</c:v>
                </c:pt>
                <c:pt idx="65">
                  <c:v>1.875</c:v>
                </c:pt>
                <c:pt idx="66">
                  <c:v>2</c:v>
                </c:pt>
                <c:pt idx="67">
                  <c:v>2.25</c:v>
                </c:pt>
                <c:pt idx="68">
                  <c:v>2.5</c:v>
                </c:pt>
                <c:pt idx="69">
                  <c:v>2.75</c:v>
                </c:pt>
                <c:pt idx="70">
                  <c:v>3</c:v>
                </c:pt>
                <c:pt idx="71">
                  <c:v>3.25</c:v>
                </c:pt>
                <c:pt idx="72">
                  <c:v>3.5</c:v>
                </c:pt>
                <c:pt idx="73">
                  <c:v>3.75</c:v>
                </c:pt>
                <c:pt idx="74">
                  <c:v>4</c:v>
                </c:pt>
                <c:pt idx="75">
                  <c:v>4.5</c:v>
                </c:pt>
                <c:pt idx="76">
                  <c:v>5</c:v>
                </c:pt>
                <c:pt idx="77">
                  <c:v>5.5</c:v>
                </c:pt>
                <c:pt idx="78">
                  <c:v>6</c:v>
                </c:pt>
                <c:pt idx="79">
                  <c:v>6.5</c:v>
                </c:pt>
                <c:pt idx="80">
                  <c:v>7</c:v>
                </c:pt>
                <c:pt idx="81">
                  <c:v>7.5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26</c:v>
                </c:pt>
                <c:pt idx="96">
                  <c:v>28</c:v>
                </c:pt>
                <c:pt idx="97">
                  <c:v>30</c:v>
                </c:pt>
              </c:numCache>
            </c:numRef>
          </c:xVal>
          <c:yVal>
            <c:numRef>
              <c:f>lat_mem_rd_ecc_on_dd2400_MHz!$AF$8:$AF$122</c:f>
              <c:numCache>
                <c:formatCode>General</c:formatCode>
                <c:ptCount val="115"/>
                <c:pt idx="0">
                  <c:v>2.0099999999999998</c:v>
                </c:pt>
                <c:pt idx="1">
                  <c:v>2.0089999999999999</c:v>
                </c:pt>
                <c:pt idx="2">
                  <c:v>2.0089999999999999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2.0099999999999998</c:v>
                </c:pt>
                <c:pt idx="7">
                  <c:v>2.0099999999999998</c:v>
                </c:pt>
                <c:pt idx="8">
                  <c:v>2.0099999999999998</c:v>
                </c:pt>
                <c:pt idx="9">
                  <c:v>2.0099999999999998</c:v>
                </c:pt>
                <c:pt idx="10">
                  <c:v>2.0110000000000001</c:v>
                </c:pt>
                <c:pt idx="11">
                  <c:v>2.0110000000000001</c:v>
                </c:pt>
                <c:pt idx="12">
                  <c:v>2.012</c:v>
                </c:pt>
                <c:pt idx="13">
                  <c:v>2.0179999999999998</c:v>
                </c:pt>
                <c:pt idx="14">
                  <c:v>2.016</c:v>
                </c:pt>
                <c:pt idx="15">
                  <c:v>2.024</c:v>
                </c:pt>
                <c:pt idx="16">
                  <c:v>2.0369999999999999</c:v>
                </c:pt>
                <c:pt idx="17">
                  <c:v>2.0270000000000001</c:v>
                </c:pt>
                <c:pt idx="18">
                  <c:v>2.0470000000000002</c:v>
                </c:pt>
                <c:pt idx="19">
                  <c:v>4.4820000000000002</c:v>
                </c:pt>
                <c:pt idx="20">
                  <c:v>5.6079999999999997</c:v>
                </c:pt>
                <c:pt idx="21">
                  <c:v>7.8780000000000001</c:v>
                </c:pt>
                <c:pt idx="22">
                  <c:v>8.5549999999999997</c:v>
                </c:pt>
                <c:pt idx="23">
                  <c:v>9.3059999999999992</c:v>
                </c:pt>
                <c:pt idx="24">
                  <c:v>9.968</c:v>
                </c:pt>
                <c:pt idx="25">
                  <c:v>10.28</c:v>
                </c:pt>
                <c:pt idx="26">
                  <c:v>10.598000000000001</c:v>
                </c:pt>
                <c:pt idx="27">
                  <c:v>11.315</c:v>
                </c:pt>
                <c:pt idx="28">
                  <c:v>11.805</c:v>
                </c:pt>
                <c:pt idx="29">
                  <c:v>12.257999999999999</c:v>
                </c:pt>
                <c:pt idx="30">
                  <c:v>12.478</c:v>
                </c:pt>
                <c:pt idx="31">
                  <c:v>12.794</c:v>
                </c:pt>
                <c:pt idx="32">
                  <c:v>13.03</c:v>
                </c:pt>
                <c:pt idx="33">
                  <c:v>13.180999999999999</c:v>
                </c:pt>
                <c:pt idx="34">
                  <c:v>13.401</c:v>
                </c:pt>
                <c:pt idx="35">
                  <c:v>13.571</c:v>
                </c:pt>
                <c:pt idx="36">
                  <c:v>13.866</c:v>
                </c:pt>
                <c:pt idx="37">
                  <c:v>13.983000000000001</c:v>
                </c:pt>
                <c:pt idx="38">
                  <c:v>14.154999999999999</c:v>
                </c:pt>
                <c:pt idx="39">
                  <c:v>14.166</c:v>
                </c:pt>
                <c:pt idx="40">
                  <c:v>14.276999999999999</c:v>
                </c:pt>
                <c:pt idx="41">
                  <c:v>14.025</c:v>
                </c:pt>
                <c:pt idx="42">
                  <c:v>13.565</c:v>
                </c:pt>
                <c:pt idx="43">
                  <c:v>13.395</c:v>
                </c:pt>
                <c:pt idx="44">
                  <c:v>12.893000000000001</c:v>
                </c:pt>
                <c:pt idx="45">
                  <c:v>12.407999999999999</c:v>
                </c:pt>
                <c:pt idx="46">
                  <c:v>12.363</c:v>
                </c:pt>
                <c:pt idx="47">
                  <c:v>43.408000000000001</c:v>
                </c:pt>
                <c:pt idx="48">
                  <c:v>44.014000000000003</c:v>
                </c:pt>
                <c:pt idx="49">
                  <c:v>45.164999999999999</c:v>
                </c:pt>
                <c:pt idx="50">
                  <c:v>46.261000000000003</c:v>
                </c:pt>
                <c:pt idx="51">
                  <c:v>46.51</c:v>
                </c:pt>
                <c:pt idx="52">
                  <c:v>49.58</c:v>
                </c:pt>
                <c:pt idx="53">
                  <c:v>51.206000000000003</c:v>
                </c:pt>
                <c:pt idx="54">
                  <c:v>53.938000000000002</c:v>
                </c:pt>
                <c:pt idx="55">
                  <c:v>60.746000000000002</c:v>
                </c:pt>
                <c:pt idx="56">
                  <c:v>68.864000000000004</c:v>
                </c:pt>
                <c:pt idx="57">
                  <c:v>70.974999999999994</c:v>
                </c:pt>
                <c:pt idx="58">
                  <c:v>81.349999999999994</c:v>
                </c:pt>
                <c:pt idx="59">
                  <c:v>92.658000000000001</c:v>
                </c:pt>
                <c:pt idx="60">
                  <c:v>94.698999999999998</c:v>
                </c:pt>
                <c:pt idx="61">
                  <c:v>100.18600000000001</c:v>
                </c:pt>
                <c:pt idx="62">
                  <c:v>105.991</c:v>
                </c:pt>
                <c:pt idx="63">
                  <c:v>112.627</c:v>
                </c:pt>
                <c:pt idx="64">
                  <c:v>115.684</c:v>
                </c:pt>
                <c:pt idx="65">
                  <c:v>116.721</c:v>
                </c:pt>
                <c:pt idx="66">
                  <c:v>119.86799999999999</c:v>
                </c:pt>
                <c:pt idx="67">
                  <c:v>127.79300000000001</c:v>
                </c:pt>
                <c:pt idx="68">
                  <c:v>136.44300000000001</c:v>
                </c:pt>
                <c:pt idx="69">
                  <c:v>142.333</c:v>
                </c:pt>
                <c:pt idx="70">
                  <c:v>146.71899999999999</c:v>
                </c:pt>
                <c:pt idx="71">
                  <c:v>150.11500000000001</c:v>
                </c:pt>
                <c:pt idx="72">
                  <c:v>151.54900000000001</c:v>
                </c:pt>
                <c:pt idx="73">
                  <c:v>152.80199999999999</c:v>
                </c:pt>
                <c:pt idx="74">
                  <c:v>153.42599999999999</c:v>
                </c:pt>
                <c:pt idx="75">
                  <c:v>154.852</c:v>
                </c:pt>
                <c:pt idx="76">
                  <c:v>155.65899999999999</c:v>
                </c:pt>
                <c:pt idx="77">
                  <c:v>156.261</c:v>
                </c:pt>
                <c:pt idx="78">
                  <c:v>156.536</c:v>
                </c:pt>
                <c:pt idx="79">
                  <c:v>157.02699999999999</c:v>
                </c:pt>
                <c:pt idx="80">
                  <c:v>157.23099999999999</c:v>
                </c:pt>
                <c:pt idx="81">
                  <c:v>157.255</c:v>
                </c:pt>
                <c:pt idx="82">
                  <c:v>157.578</c:v>
                </c:pt>
                <c:pt idx="83">
                  <c:v>158.23599999999999</c:v>
                </c:pt>
                <c:pt idx="84">
                  <c:v>158.279</c:v>
                </c:pt>
                <c:pt idx="85">
                  <c:v>158.791</c:v>
                </c:pt>
                <c:pt idx="86">
                  <c:v>158.95699999999999</c:v>
                </c:pt>
                <c:pt idx="87">
                  <c:v>158.66900000000001</c:v>
                </c:pt>
                <c:pt idx="88">
                  <c:v>159.096</c:v>
                </c:pt>
                <c:pt idx="89">
                  <c:v>160.06200000000001</c:v>
                </c:pt>
                <c:pt idx="90">
                  <c:v>159.35</c:v>
                </c:pt>
                <c:pt idx="91">
                  <c:v>159.733</c:v>
                </c:pt>
                <c:pt idx="92">
                  <c:v>160.26</c:v>
                </c:pt>
                <c:pt idx="93">
                  <c:v>162.08600000000001</c:v>
                </c:pt>
                <c:pt idx="94">
                  <c:v>162.51499999999999</c:v>
                </c:pt>
                <c:pt idx="95">
                  <c:v>160.20400000000001</c:v>
                </c:pt>
                <c:pt idx="96">
                  <c:v>161.90100000000001</c:v>
                </c:pt>
                <c:pt idx="97">
                  <c:v>162.738</c:v>
                </c:pt>
                <c:pt idx="98">
                  <c:v>162.26599999999999</c:v>
                </c:pt>
                <c:pt idx="99">
                  <c:v>162.244</c:v>
                </c:pt>
                <c:pt idx="100">
                  <c:v>162.24100000000001</c:v>
                </c:pt>
                <c:pt idx="101">
                  <c:v>165.06200000000001</c:v>
                </c:pt>
                <c:pt idx="102">
                  <c:v>164.23</c:v>
                </c:pt>
                <c:pt idx="103">
                  <c:v>166.46700000000001</c:v>
                </c:pt>
                <c:pt idx="104">
                  <c:v>164.73</c:v>
                </c:pt>
                <c:pt idx="105">
                  <c:v>165.74100000000001</c:v>
                </c:pt>
                <c:pt idx="106">
                  <c:v>161.81200000000001</c:v>
                </c:pt>
                <c:pt idx="107">
                  <c:v>164.012</c:v>
                </c:pt>
                <c:pt idx="108">
                  <c:v>162.75</c:v>
                </c:pt>
                <c:pt idx="109">
                  <c:v>167.26900000000001</c:v>
                </c:pt>
                <c:pt idx="110">
                  <c:v>167.423</c:v>
                </c:pt>
                <c:pt idx="111">
                  <c:v>169.17400000000001</c:v>
                </c:pt>
                <c:pt idx="112">
                  <c:v>167.64500000000001</c:v>
                </c:pt>
                <c:pt idx="113">
                  <c:v>165.399</c:v>
                </c:pt>
                <c:pt idx="114">
                  <c:v>163.26499999999999</c:v>
                </c:pt>
              </c:numCache>
            </c:numRef>
          </c:yVal>
          <c:smooth val="1"/>
        </c:ser>
        <c:ser>
          <c:idx val="5"/>
          <c:order val="5"/>
          <c:tx>
            <c:v>12x cores</c:v>
          </c:tx>
          <c:marker>
            <c:symbol val="none"/>
          </c:marker>
          <c:xVal>
            <c:numRef>
              <c:f>lat_mem_rd_ecc_on_dd2400_MHz!$B$8:$B$105</c:f>
              <c:numCache>
                <c:formatCode>General</c:formatCode>
                <c:ptCount val="98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9.7699999999999992E-3</c:v>
                </c:pt>
                <c:pt idx="8">
                  <c:v>1.172E-2</c:v>
                </c:pt>
                <c:pt idx="9">
                  <c:v>1.367E-2</c:v>
                </c:pt>
                <c:pt idx="10">
                  <c:v>1.562E-2</c:v>
                </c:pt>
                <c:pt idx="11">
                  <c:v>1.7579999999999998E-2</c:v>
                </c:pt>
                <c:pt idx="12">
                  <c:v>1.9529999999999999E-2</c:v>
                </c:pt>
                <c:pt idx="13">
                  <c:v>2.1479999999999999E-2</c:v>
                </c:pt>
                <c:pt idx="14">
                  <c:v>2.3439999999999999E-2</c:v>
                </c:pt>
                <c:pt idx="15">
                  <c:v>2.5389999999999999E-2</c:v>
                </c:pt>
                <c:pt idx="16">
                  <c:v>2.734E-2</c:v>
                </c:pt>
                <c:pt idx="17">
                  <c:v>2.93E-2</c:v>
                </c:pt>
                <c:pt idx="18">
                  <c:v>3.125E-2</c:v>
                </c:pt>
                <c:pt idx="19">
                  <c:v>3.5159999999999997E-2</c:v>
                </c:pt>
                <c:pt idx="20">
                  <c:v>3.9059999999999997E-2</c:v>
                </c:pt>
                <c:pt idx="21">
                  <c:v>4.2970000000000001E-2</c:v>
                </c:pt>
                <c:pt idx="22">
                  <c:v>4.6879999999999998E-2</c:v>
                </c:pt>
                <c:pt idx="23">
                  <c:v>5.0779999999999999E-2</c:v>
                </c:pt>
                <c:pt idx="24">
                  <c:v>5.4690000000000003E-2</c:v>
                </c:pt>
                <c:pt idx="25">
                  <c:v>5.8590000000000003E-2</c:v>
                </c:pt>
                <c:pt idx="26">
                  <c:v>6.25E-2</c:v>
                </c:pt>
                <c:pt idx="27">
                  <c:v>7.0309999999999997E-2</c:v>
                </c:pt>
                <c:pt idx="28">
                  <c:v>7.8119999999999995E-2</c:v>
                </c:pt>
                <c:pt idx="29">
                  <c:v>8.5940000000000003E-2</c:v>
                </c:pt>
                <c:pt idx="30">
                  <c:v>9.375E-2</c:v>
                </c:pt>
                <c:pt idx="31">
                  <c:v>0.10156</c:v>
                </c:pt>
                <c:pt idx="32">
                  <c:v>0.10938000000000001</c:v>
                </c:pt>
                <c:pt idx="33">
                  <c:v>0.11719</c:v>
                </c:pt>
                <c:pt idx="34">
                  <c:v>0.125</c:v>
                </c:pt>
                <c:pt idx="35">
                  <c:v>0.14061999999999999</c:v>
                </c:pt>
                <c:pt idx="36">
                  <c:v>0.15625</c:v>
                </c:pt>
                <c:pt idx="37">
                  <c:v>0.17188000000000001</c:v>
                </c:pt>
                <c:pt idx="38">
                  <c:v>0.1875</c:v>
                </c:pt>
                <c:pt idx="39">
                  <c:v>0.20311999999999999</c:v>
                </c:pt>
                <c:pt idx="40">
                  <c:v>0.21875</c:v>
                </c:pt>
                <c:pt idx="41">
                  <c:v>0.23438000000000001</c:v>
                </c:pt>
                <c:pt idx="42">
                  <c:v>0.25</c:v>
                </c:pt>
                <c:pt idx="43">
                  <c:v>0.28125</c:v>
                </c:pt>
                <c:pt idx="44">
                  <c:v>0.3125</c:v>
                </c:pt>
                <c:pt idx="45">
                  <c:v>0.34375</c:v>
                </c:pt>
                <c:pt idx="46">
                  <c:v>0.375</c:v>
                </c:pt>
                <c:pt idx="47">
                  <c:v>0.40625</c:v>
                </c:pt>
                <c:pt idx="48">
                  <c:v>0.4375</c:v>
                </c:pt>
                <c:pt idx="49">
                  <c:v>0.46875</c:v>
                </c:pt>
                <c:pt idx="50">
                  <c:v>0.5</c:v>
                </c:pt>
                <c:pt idx="51">
                  <c:v>0.5625</c:v>
                </c:pt>
                <c:pt idx="52">
                  <c:v>0.625</c:v>
                </c:pt>
                <c:pt idx="53">
                  <c:v>0.6875</c:v>
                </c:pt>
                <c:pt idx="54">
                  <c:v>0.75</c:v>
                </c:pt>
                <c:pt idx="55">
                  <c:v>0.8125</c:v>
                </c:pt>
                <c:pt idx="56">
                  <c:v>0.875</c:v>
                </c:pt>
                <c:pt idx="57">
                  <c:v>0.9375</c:v>
                </c:pt>
                <c:pt idx="58">
                  <c:v>1</c:v>
                </c:pt>
                <c:pt idx="59">
                  <c:v>1.125</c:v>
                </c:pt>
                <c:pt idx="60">
                  <c:v>1.25</c:v>
                </c:pt>
                <c:pt idx="61">
                  <c:v>1.375</c:v>
                </c:pt>
                <c:pt idx="62">
                  <c:v>1.5</c:v>
                </c:pt>
                <c:pt idx="63">
                  <c:v>1.625</c:v>
                </c:pt>
                <c:pt idx="64">
                  <c:v>1.75</c:v>
                </c:pt>
                <c:pt idx="65">
                  <c:v>1.875</c:v>
                </c:pt>
                <c:pt idx="66">
                  <c:v>2</c:v>
                </c:pt>
                <c:pt idx="67">
                  <c:v>2.25</c:v>
                </c:pt>
                <c:pt idx="68">
                  <c:v>2.5</c:v>
                </c:pt>
                <c:pt idx="69">
                  <c:v>2.75</c:v>
                </c:pt>
                <c:pt idx="70">
                  <c:v>3</c:v>
                </c:pt>
                <c:pt idx="71">
                  <c:v>3.25</c:v>
                </c:pt>
                <c:pt idx="72">
                  <c:v>3.5</c:v>
                </c:pt>
                <c:pt idx="73">
                  <c:v>3.75</c:v>
                </c:pt>
                <c:pt idx="74">
                  <c:v>4</c:v>
                </c:pt>
                <c:pt idx="75">
                  <c:v>4.5</c:v>
                </c:pt>
                <c:pt idx="76">
                  <c:v>5</c:v>
                </c:pt>
                <c:pt idx="77">
                  <c:v>5.5</c:v>
                </c:pt>
                <c:pt idx="78">
                  <c:v>6</c:v>
                </c:pt>
                <c:pt idx="79">
                  <c:v>6.5</c:v>
                </c:pt>
                <c:pt idx="80">
                  <c:v>7</c:v>
                </c:pt>
                <c:pt idx="81">
                  <c:v>7.5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26</c:v>
                </c:pt>
                <c:pt idx="96">
                  <c:v>28</c:v>
                </c:pt>
                <c:pt idx="97">
                  <c:v>30</c:v>
                </c:pt>
              </c:numCache>
            </c:numRef>
          </c:xVal>
          <c:yVal>
            <c:numRef>
              <c:f>lat_mem_rd_ecc_on_dd2400_MHz!$AM$8:$AM$122</c:f>
              <c:numCache>
                <c:formatCode>General</c:formatCode>
                <c:ptCount val="115"/>
                <c:pt idx="0">
                  <c:v>2.0110000000000001</c:v>
                </c:pt>
                <c:pt idx="1">
                  <c:v>2.0110000000000001</c:v>
                </c:pt>
                <c:pt idx="2">
                  <c:v>2.0110000000000001</c:v>
                </c:pt>
                <c:pt idx="3">
                  <c:v>2.0110000000000001</c:v>
                </c:pt>
                <c:pt idx="4">
                  <c:v>2.0110000000000001</c:v>
                </c:pt>
                <c:pt idx="5">
                  <c:v>2.0110000000000001</c:v>
                </c:pt>
                <c:pt idx="6">
                  <c:v>2.0110000000000001</c:v>
                </c:pt>
                <c:pt idx="7">
                  <c:v>2.012</c:v>
                </c:pt>
                <c:pt idx="8">
                  <c:v>2.012</c:v>
                </c:pt>
                <c:pt idx="9">
                  <c:v>2.012</c:v>
                </c:pt>
                <c:pt idx="10">
                  <c:v>2.012</c:v>
                </c:pt>
                <c:pt idx="11">
                  <c:v>2.012</c:v>
                </c:pt>
                <c:pt idx="12">
                  <c:v>2.0129999999999999</c:v>
                </c:pt>
                <c:pt idx="13">
                  <c:v>2.0190000000000001</c:v>
                </c:pt>
                <c:pt idx="14">
                  <c:v>2.0190000000000001</c:v>
                </c:pt>
                <c:pt idx="15">
                  <c:v>2.0270000000000001</c:v>
                </c:pt>
                <c:pt idx="16">
                  <c:v>2.0430000000000001</c:v>
                </c:pt>
                <c:pt idx="17">
                  <c:v>2.0430000000000001</c:v>
                </c:pt>
                <c:pt idx="18">
                  <c:v>2.0499999999999998</c:v>
                </c:pt>
                <c:pt idx="19">
                  <c:v>4.4029999999999996</c:v>
                </c:pt>
                <c:pt idx="20">
                  <c:v>5.6159999999999997</c:v>
                </c:pt>
                <c:pt idx="21">
                  <c:v>7.6589999999999998</c:v>
                </c:pt>
                <c:pt idx="22">
                  <c:v>7.3319999999999999</c:v>
                </c:pt>
                <c:pt idx="23">
                  <c:v>9.3770000000000007</c:v>
                </c:pt>
                <c:pt idx="24">
                  <c:v>10.234</c:v>
                </c:pt>
                <c:pt idx="25">
                  <c:v>10.454000000000001</c:v>
                </c:pt>
                <c:pt idx="26">
                  <c:v>10.706</c:v>
                </c:pt>
                <c:pt idx="27">
                  <c:v>11.475</c:v>
                </c:pt>
                <c:pt idx="28">
                  <c:v>11.702999999999999</c:v>
                </c:pt>
                <c:pt idx="29">
                  <c:v>12.289</c:v>
                </c:pt>
                <c:pt idx="30">
                  <c:v>12.576000000000001</c:v>
                </c:pt>
                <c:pt idx="31">
                  <c:v>12.571</c:v>
                </c:pt>
                <c:pt idx="32">
                  <c:v>12.973000000000001</c:v>
                </c:pt>
                <c:pt idx="33">
                  <c:v>12.98</c:v>
                </c:pt>
                <c:pt idx="34">
                  <c:v>13.302</c:v>
                </c:pt>
                <c:pt idx="35">
                  <c:v>13.519</c:v>
                </c:pt>
                <c:pt idx="36">
                  <c:v>13.782</c:v>
                </c:pt>
                <c:pt idx="37">
                  <c:v>13.999000000000001</c:v>
                </c:pt>
                <c:pt idx="38">
                  <c:v>13.989000000000001</c:v>
                </c:pt>
                <c:pt idx="39">
                  <c:v>14.178000000000001</c:v>
                </c:pt>
                <c:pt idx="40">
                  <c:v>13.832000000000001</c:v>
                </c:pt>
                <c:pt idx="41">
                  <c:v>13.776</c:v>
                </c:pt>
                <c:pt idx="42">
                  <c:v>13.71</c:v>
                </c:pt>
                <c:pt idx="43">
                  <c:v>13.589</c:v>
                </c:pt>
                <c:pt idx="44">
                  <c:v>12.949</c:v>
                </c:pt>
                <c:pt idx="45">
                  <c:v>12.472</c:v>
                </c:pt>
                <c:pt idx="46">
                  <c:v>12.432</c:v>
                </c:pt>
                <c:pt idx="47">
                  <c:v>11.798999999999999</c:v>
                </c:pt>
                <c:pt idx="48">
                  <c:v>11.326000000000001</c:v>
                </c:pt>
                <c:pt idx="49">
                  <c:v>45.183</c:v>
                </c:pt>
                <c:pt idx="50">
                  <c:v>48.145000000000003</c:v>
                </c:pt>
                <c:pt idx="51">
                  <c:v>50.351999999999997</c:v>
                </c:pt>
                <c:pt idx="52">
                  <c:v>56.578000000000003</c:v>
                </c:pt>
                <c:pt idx="53">
                  <c:v>58.506</c:v>
                </c:pt>
                <c:pt idx="54">
                  <c:v>70.585999999999999</c:v>
                </c:pt>
                <c:pt idx="55">
                  <c:v>73.966999999999999</c:v>
                </c:pt>
                <c:pt idx="56">
                  <c:v>79.893000000000001</c:v>
                </c:pt>
                <c:pt idx="57">
                  <c:v>84.001000000000005</c:v>
                </c:pt>
                <c:pt idx="58">
                  <c:v>95.034000000000006</c:v>
                </c:pt>
                <c:pt idx="59">
                  <c:v>107.179</c:v>
                </c:pt>
                <c:pt idx="60">
                  <c:v>110.971</c:v>
                </c:pt>
                <c:pt idx="61">
                  <c:v>117.33</c:v>
                </c:pt>
                <c:pt idx="62">
                  <c:v>132.20599999999999</c:v>
                </c:pt>
                <c:pt idx="63">
                  <c:v>139.57599999999999</c:v>
                </c:pt>
                <c:pt idx="64">
                  <c:v>143.607</c:v>
                </c:pt>
                <c:pt idx="65">
                  <c:v>146.55699999999999</c:v>
                </c:pt>
                <c:pt idx="66">
                  <c:v>148.786</c:v>
                </c:pt>
                <c:pt idx="67">
                  <c:v>150.45500000000001</c:v>
                </c:pt>
                <c:pt idx="68">
                  <c:v>153.01300000000001</c:v>
                </c:pt>
                <c:pt idx="69">
                  <c:v>155.02099999999999</c:v>
                </c:pt>
                <c:pt idx="70">
                  <c:v>156.47300000000001</c:v>
                </c:pt>
                <c:pt idx="71">
                  <c:v>157.179</c:v>
                </c:pt>
                <c:pt idx="72">
                  <c:v>158.393</c:v>
                </c:pt>
                <c:pt idx="73">
                  <c:v>158.393</c:v>
                </c:pt>
                <c:pt idx="74">
                  <c:v>158.96100000000001</c:v>
                </c:pt>
                <c:pt idx="75">
                  <c:v>159.03800000000001</c:v>
                </c:pt>
                <c:pt idx="76">
                  <c:v>160.16800000000001</c:v>
                </c:pt>
                <c:pt idx="77">
                  <c:v>160.58799999999999</c:v>
                </c:pt>
                <c:pt idx="78">
                  <c:v>160.55600000000001</c:v>
                </c:pt>
                <c:pt idx="79">
                  <c:v>161.18799999999999</c:v>
                </c:pt>
                <c:pt idx="80">
                  <c:v>160.452</c:v>
                </c:pt>
                <c:pt idx="81">
                  <c:v>162.37200000000001</c:v>
                </c:pt>
                <c:pt idx="82">
                  <c:v>162.42099999999999</c:v>
                </c:pt>
                <c:pt idx="83">
                  <c:v>162.00800000000001</c:v>
                </c:pt>
                <c:pt idx="84">
                  <c:v>163.07499999999999</c:v>
                </c:pt>
                <c:pt idx="85">
                  <c:v>164.07499999999999</c:v>
                </c:pt>
                <c:pt idx="86">
                  <c:v>164.333</c:v>
                </c:pt>
                <c:pt idx="87">
                  <c:v>164.92699999999999</c:v>
                </c:pt>
                <c:pt idx="88">
                  <c:v>164.518</c:v>
                </c:pt>
                <c:pt idx="89">
                  <c:v>165.66300000000001</c:v>
                </c:pt>
                <c:pt idx="90">
                  <c:v>166.05799999999999</c:v>
                </c:pt>
                <c:pt idx="91">
                  <c:v>166.989</c:v>
                </c:pt>
                <c:pt idx="92">
                  <c:v>167.06899999999999</c:v>
                </c:pt>
                <c:pt idx="93">
                  <c:v>170.48500000000001</c:v>
                </c:pt>
                <c:pt idx="94">
                  <c:v>172.01400000000001</c:v>
                </c:pt>
                <c:pt idx="95">
                  <c:v>170.86500000000001</c:v>
                </c:pt>
                <c:pt idx="96">
                  <c:v>170.62899999999999</c:v>
                </c:pt>
                <c:pt idx="97">
                  <c:v>171.76499999999999</c:v>
                </c:pt>
                <c:pt idx="98">
                  <c:v>173.61</c:v>
                </c:pt>
                <c:pt idx="99">
                  <c:v>170.07</c:v>
                </c:pt>
                <c:pt idx="100">
                  <c:v>179.32300000000001</c:v>
                </c:pt>
                <c:pt idx="101">
                  <c:v>181.785</c:v>
                </c:pt>
                <c:pt idx="102">
                  <c:v>183.43799999999999</c:v>
                </c:pt>
                <c:pt idx="103">
                  <c:v>176.17699999999999</c:v>
                </c:pt>
                <c:pt idx="104">
                  <c:v>182.65700000000001</c:v>
                </c:pt>
                <c:pt idx="105">
                  <c:v>183.12299999999999</c:v>
                </c:pt>
                <c:pt idx="106">
                  <c:v>182.47</c:v>
                </c:pt>
                <c:pt idx="107">
                  <c:v>183.41</c:v>
                </c:pt>
                <c:pt idx="108">
                  <c:v>178.05500000000001</c:v>
                </c:pt>
                <c:pt idx="109">
                  <c:v>175.61099999999999</c:v>
                </c:pt>
                <c:pt idx="110">
                  <c:v>183.64400000000001</c:v>
                </c:pt>
                <c:pt idx="111">
                  <c:v>181.16</c:v>
                </c:pt>
                <c:pt idx="112">
                  <c:v>188.404</c:v>
                </c:pt>
                <c:pt idx="113">
                  <c:v>182.07</c:v>
                </c:pt>
                <c:pt idx="114">
                  <c:v>184.84299999999999</c:v>
                </c:pt>
              </c:numCache>
            </c:numRef>
          </c:yVal>
          <c:smooth val="1"/>
        </c:ser>
        <c:ser>
          <c:idx val="6"/>
          <c:order val="6"/>
          <c:tx>
            <c:v>16x cores</c:v>
          </c:tx>
          <c:marker>
            <c:symbol val="none"/>
          </c:marker>
          <c:xVal>
            <c:numRef>
              <c:f>lat_mem_rd_ecc_on_dd2400_MHz!$B$8:$B$105</c:f>
              <c:numCache>
                <c:formatCode>General</c:formatCode>
                <c:ptCount val="98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9.7699999999999992E-3</c:v>
                </c:pt>
                <c:pt idx="8">
                  <c:v>1.172E-2</c:v>
                </c:pt>
                <c:pt idx="9">
                  <c:v>1.367E-2</c:v>
                </c:pt>
                <c:pt idx="10">
                  <c:v>1.562E-2</c:v>
                </c:pt>
                <c:pt idx="11">
                  <c:v>1.7579999999999998E-2</c:v>
                </c:pt>
                <c:pt idx="12">
                  <c:v>1.9529999999999999E-2</c:v>
                </c:pt>
                <c:pt idx="13">
                  <c:v>2.1479999999999999E-2</c:v>
                </c:pt>
                <c:pt idx="14">
                  <c:v>2.3439999999999999E-2</c:v>
                </c:pt>
                <c:pt idx="15">
                  <c:v>2.5389999999999999E-2</c:v>
                </c:pt>
                <c:pt idx="16">
                  <c:v>2.734E-2</c:v>
                </c:pt>
                <c:pt idx="17">
                  <c:v>2.93E-2</c:v>
                </c:pt>
                <c:pt idx="18">
                  <c:v>3.125E-2</c:v>
                </c:pt>
                <c:pt idx="19">
                  <c:v>3.5159999999999997E-2</c:v>
                </c:pt>
                <c:pt idx="20">
                  <c:v>3.9059999999999997E-2</c:v>
                </c:pt>
                <c:pt idx="21">
                  <c:v>4.2970000000000001E-2</c:v>
                </c:pt>
                <c:pt idx="22">
                  <c:v>4.6879999999999998E-2</c:v>
                </c:pt>
                <c:pt idx="23">
                  <c:v>5.0779999999999999E-2</c:v>
                </c:pt>
                <c:pt idx="24">
                  <c:v>5.4690000000000003E-2</c:v>
                </c:pt>
                <c:pt idx="25">
                  <c:v>5.8590000000000003E-2</c:v>
                </c:pt>
                <c:pt idx="26">
                  <c:v>6.25E-2</c:v>
                </c:pt>
                <c:pt idx="27">
                  <c:v>7.0309999999999997E-2</c:v>
                </c:pt>
                <c:pt idx="28">
                  <c:v>7.8119999999999995E-2</c:v>
                </c:pt>
                <c:pt idx="29">
                  <c:v>8.5940000000000003E-2</c:v>
                </c:pt>
                <c:pt idx="30">
                  <c:v>9.375E-2</c:v>
                </c:pt>
                <c:pt idx="31">
                  <c:v>0.10156</c:v>
                </c:pt>
                <c:pt idx="32">
                  <c:v>0.10938000000000001</c:v>
                </c:pt>
                <c:pt idx="33">
                  <c:v>0.11719</c:v>
                </c:pt>
                <c:pt idx="34">
                  <c:v>0.125</c:v>
                </c:pt>
                <c:pt idx="35">
                  <c:v>0.14061999999999999</c:v>
                </c:pt>
                <c:pt idx="36">
                  <c:v>0.15625</c:v>
                </c:pt>
                <c:pt idx="37">
                  <c:v>0.17188000000000001</c:v>
                </c:pt>
                <c:pt idx="38">
                  <c:v>0.1875</c:v>
                </c:pt>
                <c:pt idx="39">
                  <c:v>0.20311999999999999</c:v>
                </c:pt>
                <c:pt idx="40">
                  <c:v>0.21875</c:v>
                </c:pt>
                <c:pt idx="41">
                  <c:v>0.23438000000000001</c:v>
                </c:pt>
                <c:pt idx="42">
                  <c:v>0.25</c:v>
                </c:pt>
                <c:pt idx="43">
                  <c:v>0.28125</c:v>
                </c:pt>
                <c:pt idx="44">
                  <c:v>0.3125</c:v>
                </c:pt>
                <c:pt idx="45">
                  <c:v>0.34375</c:v>
                </c:pt>
                <c:pt idx="46">
                  <c:v>0.375</c:v>
                </c:pt>
                <c:pt idx="47">
                  <c:v>0.40625</c:v>
                </c:pt>
                <c:pt idx="48">
                  <c:v>0.4375</c:v>
                </c:pt>
                <c:pt idx="49">
                  <c:v>0.46875</c:v>
                </c:pt>
                <c:pt idx="50">
                  <c:v>0.5</c:v>
                </c:pt>
                <c:pt idx="51">
                  <c:v>0.5625</c:v>
                </c:pt>
                <c:pt idx="52">
                  <c:v>0.625</c:v>
                </c:pt>
                <c:pt idx="53">
                  <c:v>0.6875</c:v>
                </c:pt>
                <c:pt idx="54">
                  <c:v>0.75</c:v>
                </c:pt>
                <c:pt idx="55">
                  <c:v>0.8125</c:v>
                </c:pt>
                <c:pt idx="56">
                  <c:v>0.875</c:v>
                </c:pt>
                <c:pt idx="57">
                  <c:v>0.9375</c:v>
                </c:pt>
                <c:pt idx="58">
                  <c:v>1</c:v>
                </c:pt>
                <c:pt idx="59">
                  <c:v>1.125</c:v>
                </c:pt>
                <c:pt idx="60">
                  <c:v>1.25</c:v>
                </c:pt>
                <c:pt idx="61">
                  <c:v>1.375</c:v>
                </c:pt>
                <c:pt idx="62">
                  <c:v>1.5</c:v>
                </c:pt>
                <c:pt idx="63">
                  <c:v>1.625</c:v>
                </c:pt>
                <c:pt idx="64">
                  <c:v>1.75</c:v>
                </c:pt>
                <c:pt idx="65">
                  <c:v>1.875</c:v>
                </c:pt>
                <c:pt idx="66">
                  <c:v>2</c:v>
                </c:pt>
                <c:pt idx="67">
                  <c:v>2.25</c:v>
                </c:pt>
                <c:pt idx="68">
                  <c:v>2.5</c:v>
                </c:pt>
                <c:pt idx="69">
                  <c:v>2.75</c:v>
                </c:pt>
                <c:pt idx="70">
                  <c:v>3</c:v>
                </c:pt>
                <c:pt idx="71">
                  <c:v>3.25</c:v>
                </c:pt>
                <c:pt idx="72">
                  <c:v>3.5</c:v>
                </c:pt>
                <c:pt idx="73">
                  <c:v>3.75</c:v>
                </c:pt>
                <c:pt idx="74">
                  <c:v>4</c:v>
                </c:pt>
                <c:pt idx="75">
                  <c:v>4.5</c:v>
                </c:pt>
                <c:pt idx="76">
                  <c:v>5</c:v>
                </c:pt>
                <c:pt idx="77">
                  <c:v>5.5</c:v>
                </c:pt>
                <c:pt idx="78">
                  <c:v>6</c:v>
                </c:pt>
                <c:pt idx="79">
                  <c:v>6.5</c:v>
                </c:pt>
                <c:pt idx="80">
                  <c:v>7</c:v>
                </c:pt>
                <c:pt idx="81">
                  <c:v>7.5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26</c:v>
                </c:pt>
                <c:pt idx="96">
                  <c:v>28</c:v>
                </c:pt>
                <c:pt idx="97">
                  <c:v>30</c:v>
                </c:pt>
              </c:numCache>
            </c:numRef>
          </c:xVal>
          <c:yVal>
            <c:numRef>
              <c:f>lat_mem_rd_ecc_on_dd2400_MHz!$AT$8:$AT$122</c:f>
              <c:numCache>
                <c:formatCode>General</c:formatCode>
                <c:ptCount val="115"/>
                <c:pt idx="0">
                  <c:v>2.012</c:v>
                </c:pt>
                <c:pt idx="1">
                  <c:v>2.012</c:v>
                </c:pt>
                <c:pt idx="2">
                  <c:v>2.012</c:v>
                </c:pt>
                <c:pt idx="3">
                  <c:v>2.012</c:v>
                </c:pt>
                <c:pt idx="4">
                  <c:v>2.012</c:v>
                </c:pt>
                <c:pt idx="5">
                  <c:v>2.012</c:v>
                </c:pt>
                <c:pt idx="6">
                  <c:v>2.0129999999999999</c:v>
                </c:pt>
                <c:pt idx="7">
                  <c:v>2.012</c:v>
                </c:pt>
                <c:pt idx="8">
                  <c:v>2.0129999999999999</c:v>
                </c:pt>
                <c:pt idx="9">
                  <c:v>2.0129999999999999</c:v>
                </c:pt>
                <c:pt idx="10">
                  <c:v>2.0139999999999998</c:v>
                </c:pt>
                <c:pt idx="11">
                  <c:v>2.0139999999999998</c:v>
                </c:pt>
                <c:pt idx="12">
                  <c:v>2.0219999999999998</c:v>
                </c:pt>
                <c:pt idx="13">
                  <c:v>2.0139999999999998</c:v>
                </c:pt>
                <c:pt idx="14">
                  <c:v>2.0190000000000001</c:v>
                </c:pt>
                <c:pt idx="15">
                  <c:v>2.0259999999999998</c:v>
                </c:pt>
                <c:pt idx="16">
                  <c:v>2.0430000000000001</c:v>
                </c:pt>
                <c:pt idx="17">
                  <c:v>2.044</c:v>
                </c:pt>
                <c:pt idx="18">
                  <c:v>2.044</c:v>
                </c:pt>
                <c:pt idx="19">
                  <c:v>3.8929999999999998</c:v>
                </c:pt>
                <c:pt idx="20">
                  <c:v>5.4370000000000003</c:v>
                </c:pt>
                <c:pt idx="21">
                  <c:v>7.415</c:v>
                </c:pt>
                <c:pt idx="22">
                  <c:v>7.1829999999999998</c:v>
                </c:pt>
                <c:pt idx="23">
                  <c:v>9.0719999999999992</c:v>
                </c:pt>
                <c:pt idx="24">
                  <c:v>10.096</c:v>
                </c:pt>
                <c:pt idx="25">
                  <c:v>10.462</c:v>
                </c:pt>
                <c:pt idx="26">
                  <c:v>10.750999999999999</c:v>
                </c:pt>
                <c:pt idx="27">
                  <c:v>11.452999999999999</c:v>
                </c:pt>
                <c:pt idx="28">
                  <c:v>11.884</c:v>
                </c:pt>
                <c:pt idx="29">
                  <c:v>12.211</c:v>
                </c:pt>
                <c:pt idx="30">
                  <c:v>12.478</c:v>
                </c:pt>
                <c:pt idx="31">
                  <c:v>12.699</c:v>
                </c:pt>
                <c:pt idx="32">
                  <c:v>12.936999999999999</c:v>
                </c:pt>
                <c:pt idx="33">
                  <c:v>12.987</c:v>
                </c:pt>
                <c:pt idx="34">
                  <c:v>13.345000000000001</c:v>
                </c:pt>
                <c:pt idx="35">
                  <c:v>13.419</c:v>
                </c:pt>
                <c:pt idx="36">
                  <c:v>13.667</c:v>
                </c:pt>
                <c:pt idx="37">
                  <c:v>13.936</c:v>
                </c:pt>
                <c:pt idx="38">
                  <c:v>14.113</c:v>
                </c:pt>
                <c:pt idx="39">
                  <c:v>13.840999999999999</c:v>
                </c:pt>
                <c:pt idx="40">
                  <c:v>13.746</c:v>
                </c:pt>
                <c:pt idx="41">
                  <c:v>13.76</c:v>
                </c:pt>
                <c:pt idx="42">
                  <c:v>13.714</c:v>
                </c:pt>
                <c:pt idx="43">
                  <c:v>13.507</c:v>
                </c:pt>
                <c:pt idx="44">
                  <c:v>12.964</c:v>
                </c:pt>
                <c:pt idx="45">
                  <c:v>12.416</c:v>
                </c:pt>
                <c:pt idx="46">
                  <c:v>12.462999999999999</c:v>
                </c:pt>
                <c:pt idx="47">
                  <c:v>14.201000000000001</c:v>
                </c:pt>
                <c:pt idx="48">
                  <c:v>48.512999999999998</c:v>
                </c:pt>
                <c:pt idx="49">
                  <c:v>51.420999999999999</c:v>
                </c:pt>
                <c:pt idx="50">
                  <c:v>56.171999999999997</c:v>
                </c:pt>
                <c:pt idx="51">
                  <c:v>63.252000000000002</c:v>
                </c:pt>
                <c:pt idx="52">
                  <c:v>69.435000000000002</c:v>
                </c:pt>
                <c:pt idx="53">
                  <c:v>73.257999999999996</c:v>
                </c:pt>
                <c:pt idx="54">
                  <c:v>84.028999999999996</c:v>
                </c:pt>
                <c:pt idx="55">
                  <c:v>82.073999999999998</c:v>
                </c:pt>
                <c:pt idx="56">
                  <c:v>91.552999999999997</c:v>
                </c:pt>
                <c:pt idx="57">
                  <c:v>104.065</c:v>
                </c:pt>
                <c:pt idx="58">
                  <c:v>114.901</c:v>
                </c:pt>
                <c:pt idx="59">
                  <c:v>130.096</c:v>
                </c:pt>
                <c:pt idx="60">
                  <c:v>137.114</c:v>
                </c:pt>
                <c:pt idx="61">
                  <c:v>144.572</c:v>
                </c:pt>
                <c:pt idx="62">
                  <c:v>152.221</c:v>
                </c:pt>
                <c:pt idx="63">
                  <c:v>155.18799999999999</c:v>
                </c:pt>
                <c:pt idx="64">
                  <c:v>158.86699999999999</c:v>
                </c:pt>
                <c:pt idx="65">
                  <c:v>159.953</c:v>
                </c:pt>
                <c:pt idx="66">
                  <c:v>160.44300000000001</c:v>
                </c:pt>
                <c:pt idx="67">
                  <c:v>162.714</c:v>
                </c:pt>
                <c:pt idx="68">
                  <c:v>164.11500000000001</c:v>
                </c:pt>
                <c:pt idx="69">
                  <c:v>164.91900000000001</c:v>
                </c:pt>
                <c:pt idx="70">
                  <c:v>165.63399999999999</c:v>
                </c:pt>
                <c:pt idx="71">
                  <c:v>166.053</c:v>
                </c:pt>
                <c:pt idx="72">
                  <c:v>166.9</c:v>
                </c:pt>
                <c:pt idx="73">
                  <c:v>167.17699999999999</c:v>
                </c:pt>
                <c:pt idx="74">
                  <c:v>167.38300000000001</c:v>
                </c:pt>
                <c:pt idx="75">
                  <c:v>168.13900000000001</c:v>
                </c:pt>
                <c:pt idx="76">
                  <c:v>168.977</c:v>
                </c:pt>
                <c:pt idx="77">
                  <c:v>169.52199999999999</c:v>
                </c:pt>
                <c:pt idx="78">
                  <c:v>170.17699999999999</c:v>
                </c:pt>
                <c:pt idx="79">
                  <c:v>170.71899999999999</c:v>
                </c:pt>
                <c:pt idx="80">
                  <c:v>171.70400000000001</c:v>
                </c:pt>
                <c:pt idx="81">
                  <c:v>171.87700000000001</c:v>
                </c:pt>
                <c:pt idx="82">
                  <c:v>172.642</c:v>
                </c:pt>
                <c:pt idx="83">
                  <c:v>174.44200000000001</c:v>
                </c:pt>
                <c:pt idx="84">
                  <c:v>174.96600000000001</c:v>
                </c:pt>
                <c:pt idx="85">
                  <c:v>177.75399999999999</c:v>
                </c:pt>
                <c:pt idx="86">
                  <c:v>176.29900000000001</c:v>
                </c:pt>
                <c:pt idx="87">
                  <c:v>179.38</c:v>
                </c:pt>
                <c:pt idx="88">
                  <c:v>181.62</c:v>
                </c:pt>
                <c:pt idx="89">
                  <c:v>179.69499999999999</c:v>
                </c:pt>
                <c:pt idx="90">
                  <c:v>183.37899999999999</c:v>
                </c:pt>
                <c:pt idx="91">
                  <c:v>181.89699999999999</c:v>
                </c:pt>
                <c:pt idx="92">
                  <c:v>188.71700000000001</c:v>
                </c:pt>
                <c:pt idx="93">
                  <c:v>191.214</c:v>
                </c:pt>
                <c:pt idx="94">
                  <c:v>191.08699999999999</c:v>
                </c:pt>
                <c:pt idx="95">
                  <c:v>189.952</c:v>
                </c:pt>
                <c:pt idx="96">
                  <c:v>189.511</c:v>
                </c:pt>
                <c:pt idx="97">
                  <c:v>192.875</c:v>
                </c:pt>
                <c:pt idx="98">
                  <c:v>193.75</c:v>
                </c:pt>
                <c:pt idx="99">
                  <c:v>207.959</c:v>
                </c:pt>
                <c:pt idx="100">
                  <c:v>202.89099999999999</c:v>
                </c:pt>
                <c:pt idx="101">
                  <c:v>204.239</c:v>
                </c:pt>
                <c:pt idx="102">
                  <c:v>207.57900000000001</c:v>
                </c:pt>
                <c:pt idx="103">
                  <c:v>206.886</c:v>
                </c:pt>
                <c:pt idx="104">
                  <c:v>212.24100000000001</c:v>
                </c:pt>
                <c:pt idx="105">
                  <c:v>203.96600000000001</c:v>
                </c:pt>
                <c:pt idx="106">
                  <c:v>209.45500000000001</c:v>
                </c:pt>
                <c:pt idx="107">
                  <c:v>208.42</c:v>
                </c:pt>
                <c:pt idx="108">
                  <c:v>220.90899999999999</c:v>
                </c:pt>
                <c:pt idx="109">
                  <c:v>207.68600000000001</c:v>
                </c:pt>
                <c:pt idx="110">
                  <c:v>205.458</c:v>
                </c:pt>
                <c:pt idx="111">
                  <c:v>204.953</c:v>
                </c:pt>
                <c:pt idx="112">
                  <c:v>208.29499999999999</c:v>
                </c:pt>
                <c:pt idx="113">
                  <c:v>184.21</c:v>
                </c:pt>
                <c:pt idx="114">
                  <c:v>188.21100000000001</c:v>
                </c:pt>
              </c:numCache>
            </c:numRef>
          </c:yVal>
          <c:smooth val="1"/>
        </c:ser>
        <c:ser>
          <c:idx val="7"/>
          <c:order val="7"/>
          <c:tx>
            <c:v>24x cores</c:v>
          </c:tx>
          <c:marker>
            <c:symbol val="none"/>
          </c:marker>
          <c:xVal>
            <c:numRef>
              <c:f>lat_mem_rd_ecc_on_dd2400_MHz!$B$8:$B$105</c:f>
              <c:numCache>
                <c:formatCode>General</c:formatCode>
                <c:ptCount val="98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9.7699999999999992E-3</c:v>
                </c:pt>
                <c:pt idx="8">
                  <c:v>1.172E-2</c:v>
                </c:pt>
                <c:pt idx="9">
                  <c:v>1.367E-2</c:v>
                </c:pt>
                <c:pt idx="10">
                  <c:v>1.562E-2</c:v>
                </c:pt>
                <c:pt idx="11">
                  <c:v>1.7579999999999998E-2</c:v>
                </c:pt>
                <c:pt idx="12">
                  <c:v>1.9529999999999999E-2</c:v>
                </c:pt>
                <c:pt idx="13">
                  <c:v>2.1479999999999999E-2</c:v>
                </c:pt>
                <c:pt idx="14">
                  <c:v>2.3439999999999999E-2</c:v>
                </c:pt>
                <c:pt idx="15">
                  <c:v>2.5389999999999999E-2</c:v>
                </c:pt>
                <c:pt idx="16">
                  <c:v>2.734E-2</c:v>
                </c:pt>
                <c:pt idx="17">
                  <c:v>2.93E-2</c:v>
                </c:pt>
                <c:pt idx="18">
                  <c:v>3.125E-2</c:v>
                </c:pt>
                <c:pt idx="19">
                  <c:v>3.5159999999999997E-2</c:v>
                </c:pt>
                <c:pt idx="20">
                  <c:v>3.9059999999999997E-2</c:v>
                </c:pt>
                <c:pt idx="21">
                  <c:v>4.2970000000000001E-2</c:v>
                </c:pt>
                <c:pt idx="22">
                  <c:v>4.6879999999999998E-2</c:v>
                </c:pt>
                <c:pt idx="23">
                  <c:v>5.0779999999999999E-2</c:v>
                </c:pt>
                <c:pt idx="24">
                  <c:v>5.4690000000000003E-2</c:v>
                </c:pt>
                <c:pt idx="25">
                  <c:v>5.8590000000000003E-2</c:v>
                </c:pt>
                <c:pt idx="26">
                  <c:v>6.25E-2</c:v>
                </c:pt>
                <c:pt idx="27">
                  <c:v>7.0309999999999997E-2</c:v>
                </c:pt>
                <c:pt idx="28">
                  <c:v>7.8119999999999995E-2</c:v>
                </c:pt>
                <c:pt idx="29">
                  <c:v>8.5940000000000003E-2</c:v>
                </c:pt>
                <c:pt idx="30">
                  <c:v>9.375E-2</c:v>
                </c:pt>
                <c:pt idx="31">
                  <c:v>0.10156</c:v>
                </c:pt>
                <c:pt idx="32">
                  <c:v>0.10938000000000001</c:v>
                </c:pt>
                <c:pt idx="33">
                  <c:v>0.11719</c:v>
                </c:pt>
                <c:pt idx="34">
                  <c:v>0.125</c:v>
                </c:pt>
                <c:pt idx="35">
                  <c:v>0.14061999999999999</c:v>
                </c:pt>
                <c:pt idx="36">
                  <c:v>0.15625</c:v>
                </c:pt>
                <c:pt idx="37">
                  <c:v>0.17188000000000001</c:v>
                </c:pt>
                <c:pt idx="38">
                  <c:v>0.1875</c:v>
                </c:pt>
                <c:pt idx="39">
                  <c:v>0.20311999999999999</c:v>
                </c:pt>
                <c:pt idx="40">
                  <c:v>0.21875</c:v>
                </c:pt>
                <c:pt idx="41">
                  <c:v>0.23438000000000001</c:v>
                </c:pt>
                <c:pt idx="42">
                  <c:v>0.25</c:v>
                </c:pt>
                <c:pt idx="43">
                  <c:v>0.28125</c:v>
                </c:pt>
                <c:pt idx="44">
                  <c:v>0.3125</c:v>
                </c:pt>
                <c:pt idx="45">
                  <c:v>0.34375</c:v>
                </c:pt>
                <c:pt idx="46">
                  <c:v>0.375</c:v>
                </c:pt>
                <c:pt idx="47">
                  <c:v>0.40625</c:v>
                </c:pt>
                <c:pt idx="48">
                  <c:v>0.4375</c:v>
                </c:pt>
                <c:pt idx="49">
                  <c:v>0.46875</c:v>
                </c:pt>
                <c:pt idx="50">
                  <c:v>0.5</c:v>
                </c:pt>
                <c:pt idx="51">
                  <c:v>0.5625</c:v>
                </c:pt>
                <c:pt idx="52">
                  <c:v>0.625</c:v>
                </c:pt>
                <c:pt idx="53">
                  <c:v>0.6875</c:v>
                </c:pt>
                <c:pt idx="54">
                  <c:v>0.75</c:v>
                </c:pt>
                <c:pt idx="55">
                  <c:v>0.8125</c:v>
                </c:pt>
                <c:pt idx="56">
                  <c:v>0.875</c:v>
                </c:pt>
                <c:pt idx="57">
                  <c:v>0.9375</c:v>
                </c:pt>
                <c:pt idx="58">
                  <c:v>1</c:v>
                </c:pt>
                <c:pt idx="59">
                  <c:v>1.125</c:v>
                </c:pt>
                <c:pt idx="60">
                  <c:v>1.25</c:v>
                </c:pt>
                <c:pt idx="61">
                  <c:v>1.375</c:v>
                </c:pt>
                <c:pt idx="62">
                  <c:v>1.5</c:v>
                </c:pt>
                <c:pt idx="63">
                  <c:v>1.625</c:v>
                </c:pt>
                <c:pt idx="64">
                  <c:v>1.75</c:v>
                </c:pt>
                <c:pt idx="65">
                  <c:v>1.875</c:v>
                </c:pt>
                <c:pt idx="66">
                  <c:v>2</c:v>
                </c:pt>
                <c:pt idx="67">
                  <c:v>2.25</c:v>
                </c:pt>
                <c:pt idx="68">
                  <c:v>2.5</c:v>
                </c:pt>
                <c:pt idx="69">
                  <c:v>2.75</c:v>
                </c:pt>
                <c:pt idx="70">
                  <c:v>3</c:v>
                </c:pt>
                <c:pt idx="71">
                  <c:v>3.25</c:v>
                </c:pt>
                <c:pt idx="72">
                  <c:v>3.5</c:v>
                </c:pt>
                <c:pt idx="73">
                  <c:v>3.75</c:v>
                </c:pt>
                <c:pt idx="74">
                  <c:v>4</c:v>
                </c:pt>
                <c:pt idx="75">
                  <c:v>4.5</c:v>
                </c:pt>
                <c:pt idx="76">
                  <c:v>5</c:v>
                </c:pt>
                <c:pt idx="77">
                  <c:v>5.5</c:v>
                </c:pt>
                <c:pt idx="78">
                  <c:v>6</c:v>
                </c:pt>
                <c:pt idx="79">
                  <c:v>6.5</c:v>
                </c:pt>
                <c:pt idx="80">
                  <c:v>7</c:v>
                </c:pt>
                <c:pt idx="81">
                  <c:v>7.5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26</c:v>
                </c:pt>
                <c:pt idx="96">
                  <c:v>28</c:v>
                </c:pt>
                <c:pt idx="97">
                  <c:v>30</c:v>
                </c:pt>
              </c:numCache>
            </c:numRef>
          </c:xVal>
          <c:yVal>
            <c:numRef>
              <c:f>lat_mem_rd_ecc_on_dd2400_MHz!$BA$8:$BA$122</c:f>
              <c:numCache>
                <c:formatCode>General</c:formatCode>
                <c:ptCount val="115"/>
                <c:pt idx="0">
                  <c:v>2.0139999999999998</c:v>
                </c:pt>
                <c:pt idx="1">
                  <c:v>2.0150000000000001</c:v>
                </c:pt>
                <c:pt idx="2">
                  <c:v>2.0150000000000001</c:v>
                </c:pt>
                <c:pt idx="3">
                  <c:v>2.0150000000000001</c:v>
                </c:pt>
                <c:pt idx="4">
                  <c:v>2.0150000000000001</c:v>
                </c:pt>
                <c:pt idx="5">
                  <c:v>2.016</c:v>
                </c:pt>
                <c:pt idx="6">
                  <c:v>2.0150000000000001</c:v>
                </c:pt>
                <c:pt idx="7">
                  <c:v>2.016</c:v>
                </c:pt>
                <c:pt idx="8">
                  <c:v>2.0190000000000001</c:v>
                </c:pt>
                <c:pt idx="9">
                  <c:v>2.0499999999999998</c:v>
                </c:pt>
                <c:pt idx="10">
                  <c:v>2.0720000000000001</c:v>
                </c:pt>
                <c:pt idx="11">
                  <c:v>3.9470000000000001</c:v>
                </c:pt>
                <c:pt idx="12">
                  <c:v>5.5679999999999996</c:v>
                </c:pt>
                <c:pt idx="13">
                  <c:v>6.3019999999999996</c:v>
                </c:pt>
                <c:pt idx="14">
                  <c:v>6.6559999999999997</c:v>
                </c:pt>
                <c:pt idx="15">
                  <c:v>6.3769999999999998</c:v>
                </c:pt>
                <c:pt idx="16">
                  <c:v>6.0629999999999997</c:v>
                </c:pt>
                <c:pt idx="17">
                  <c:v>6.83</c:v>
                </c:pt>
                <c:pt idx="18">
                  <c:v>8.2379999999999995</c:v>
                </c:pt>
                <c:pt idx="19">
                  <c:v>8.8569999999999993</c:v>
                </c:pt>
                <c:pt idx="20">
                  <c:v>9.5440000000000005</c:v>
                </c:pt>
                <c:pt idx="21">
                  <c:v>9.0830000000000002</c:v>
                </c:pt>
                <c:pt idx="22">
                  <c:v>8.6050000000000004</c:v>
                </c:pt>
                <c:pt idx="23">
                  <c:v>9.1630000000000003</c:v>
                </c:pt>
                <c:pt idx="24">
                  <c:v>8.6660000000000004</c:v>
                </c:pt>
                <c:pt idx="25">
                  <c:v>9.1419999999999995</c:v>
                </c:pt>
                <c:pt idx="26">
                  <c:v>10.74</c:v>
                </c:pt>
                <c:pt idx="27">
                  <c:v>11.552</c:v>
                </c:pt>
                <c:pt idx="28">
                  <c:v>12.045</c:v>
                </c:pt>
                <c:pt idx="29">
                  <c:v>12.388</c:v>
                </c:pt>
                <c:pt idx="30">
                  <c:v>12.736000000000001</c:v>
                </c:pt>
                <c:pt idx="31">
                  <c:v>13</c:v>
                </c:pt>
                <c:pt idx="32">
                  <c:v>13.086</c:v>
                </c:pt>
                <c:pt idx="33">
                  <c:v>13.295999999999999</c:v>
                </c:pt>
                <c:pt idx="34">
                  <c:v>13.433</c:v>
                </c:pt>
                <c:pt idx="35">
                  <c:v>13.725</c:v>
                </c:pt>
                <c:pt idx="36">
                  <c:v>13.999000000000001</c:v>
                </c:pt>
                <c:pt idx="37">
                  <c:v>14.121</c:v>
                </c:pt>
                <c:pt idx="38">
                  <c:v>14.301</c:v>
                </c:pt>
                <c:pt idx="39">
                  <c:v>13.673999999999999</c:v>
                </c:pt>
                <c:pt idx="40">
                  <c:v>13.750999999999999</c:v>
                </c:pt>
                <c:pt idx="41">
                  <c:v>13.337</c:v>
                </c:pt>
                <c:pt idx="42">
                  <c:v>12.853</c:v>
                </c:pt>
                <c:pt idx="43">
                  <c:v>12.441000000000001</c:v>
                </c:pt>
                <c:pt idx="44">
                  <c:v>11.943</c:v>
                </c:pt>
                <c:pt idx="45">
                  <c:v>11.855</c:v>
                </c:pt>
                <c:pt idx="46">
                  <c:v>11.555</c:v>
                </c:pt>
                <c:pt idx="47">
                  <c:v>11.33</c:v>
                </c:pt>
                <c:pt idx="48">
                  <c:v>11.153</c:v>
                </c:pt>
                <c:pt idx="49">
                  <c:v>10.930999999999999</c:v>
                </c:pt>
                <c:pt idx="50">
                  <c:v>10.773999999999999</c:v>
                </c:pt>
                <c:pt idx="51">
                  <c:v>10.968</c:v>
                </c:pt>
                <c:pt idx="52">
                  <c:v>11.010999999999999</c:v>
                </c:pt>
                <c:pt idx="53">
                  <c:v>12.57</c:v>
                </c:pt>
                <c:pt idx="54">
                  <c:v>138.52099999999999</c:v>
                </c:pt>
                <c:pt idx="55">
                  <c:v>152.108</c:v>
                </c:pt>
                <c:pt idx="56">
                  <c:v>163.81800000000001</c:v>
                </c:pt>
                <c:pt idx="57">
                  <c:v>170.78800000000001</c:v>
                </c:pt>
                <c:pt idx="58">
                  <c:v>176.12200000000001</c:v>
                </c:pt>
                <c:pt idx="59">
                  <c:v>183.191</c:v>
                </c:pt>
                <c:pt idx="60">
                  <c:v>189.006</c:v>
                </c:pt>
                <c:pt idx="61">
                  <c:v>191.607</c:v>
                </c:pt>
                <c:pt idx="62">
                  <c:v>193.64699999999999</c:v>
                </c:pt>
                <c:pt idx="63">
                  <c:v>194.84399999999999</c:v>
                </c:pt>
                <c:pt idx="64">
                  <c:v>196.63</c:v>
                </c:pt>
                <c:pt idx="65">
                  <c:v>197.464</c:v>
                </c:pt>
                <c:pt idx="66">
                  <c:v>198.53800000000001</c:v>
                </c:pt>
                <c:pt idx="67">
                  <c:v>200.876</c:v>
                </c:pt>
                <c:pt idx="68">
                  <c:v>202.10300000000001</c:v>
                </c:pt>
                <c:pt idx="69">
                  <c:v>202.18799999999999</c:v>
                </c:pt>
                <c:pt idx="70">
                  <c:v>204.49700000000001</c:v>
                </c:pt>
                <c:pt idx="71">
                  <c:v>204.4</c:v>
                </c:pt>
                <c:pt idx="72">
                  <c:v>206.31200000000001</c:v>
                </c:pt>
                <c:pt idx="73">
                  <c:v>208.018</c:v>
                </c:pt>
                <c:pt idx="74">
                  <c:v>209.34299999999999</c:v>
                </c:pt>
                <c:pt idx="75">
                  <c:v>212.6</c:v>
                </c:pt>
                <c:pt idx="76">
                  <c:v>212.61199999999999</c:v>
                </c:pt>
                <c:pt idx="77">
                  <c:v>214.37</c:v>
                </c:pt>
                <c:pt idx="78">
                  <c:v>217.24799999999999</c:v>
                </c:pt>
                <c:pt idx="79">
                  <c:v>219.602</c:v>
                </c:pt>
                <c:pt idx="80">
                  <c:v>221.40199999999999</c:v>
                </c:pt>
                <c:pt idx="81">
                  <c:v>224.233</c:v>
                </c:pt>
                <c:pt idx="82">
                  <c:v>226.499</c:v>
                </c:pt>
                <c:pt idx="83">
                  <c:v>234.059</c:v>
                </c:pt>
                <c:pt idx="84">
                  <c:v>220.71799999999999</c:v>
                </c:pt>
                <c:pt idx="85">
                  <c:v>226.863</c:v>
                </c:pt>
                <c:pt idx="86">
                  <c:v>229.89</c:v>
                </c:pt>
                <c:pt idx="87">
                  <c:v>247.714</c:v>
                </c:pt>
                <c:pt idx="88">
                  <c:v>250.44499999999999</c:v>
                </c:pt>
                <c:pt idx="89">
                  <c:v>242.09299999999999</c:v>
                </c:pt>
                <c:pt idx="90">
                  <c:v>246.39</c:v>
                </c:pt>
                <c:pt idx="91">
                  <c:v>251.108</c:v>
                </c:pt>
                <c:pt idx="92">
                  <c:v>244.34399999999999</c:v>
                </c:pt>
                <c:pt idx="93">
                  <c:v>254.21199999999999</c:v>
                </c:pt>
                <c:pt idx="94">
                  <c:v>284.185</c:v>
                </c:pt>
                <c:pt idx="95">
                  <c:v>281.36399999999998</c:v>
                </c:pt>
                <c:pt idx="96">
                  <c:v>282.35199999999998</c:v>
                </c:pt>
                <c:pt idx="97">
                  <c:v>286.61700000000002</c:v>
                </c:pt>
                <c:pt idx="98">
                  <c:v>266.22899999999998</c:v>
                </c:pt>
                <c:pt idx="99">
                  <c:v>267.45</c:v>
                </c:pt>
                <c:pt idx="100">
                  <c:v>272.30200000000002</c:v>
                </c:pt>
                <c:pt idx="101">
                  <c:v>267.536</c:v>
                </c:pt>
                <c:pt idx="102">
                  <c:v>276.68200000000002</c:v>
                </c:pt>
                <c:pt idx="103">
                  <c:v>274.98200000000003</c:v>
                </c:pt>
                <c:pt idx="104">
                  <c:v>280.10000000000002</c:v>
                </c:pt>
                <c:pt idx="105">
                  <c:v>284.83800000000002</c:v>
                </c:pt>
                <c:pt idx="106">
                  <c:v>285.07499999999999</c:v>
                </c:pt>
                <c:pt idx="107">
                  <c:v>264.87799999999999</c:v>
                </c:pt>
                <c:pt idx="108">
                  <c:v>219.41300000000001</c:v>
                </c:pt>
                <c:pt idx="109">
                  <c:v>231.18299999999999</c:v>
                </c:pt>
                <c:pt idx="110">
                  <c:v>195.23699999999999</c:v>
                </c:pt>
                <c:pt idx="111">
                  <c:v>192.81899999999999</c:v>
                </c:pt>
                <c:pt idx="112">
                  <c:v>194.37700000000001</c:v>
                </c:pt>
                <c:pt idx="113">
                  <c:v>169.405</c:v>
                </c:pt>
                <c:pt idx="114">
                  <c:v>163.77600000000001</c:v>
                </c:pt>
              </c:numCache>
            </c:numRef>
          </c:yVal>
          <c:smooth val="1"/>
        </c:ser>
        <c:ser>
          <c:idx val="8"/>
          <c:order val="8"/>
          <c:tx>
            <c:v>32x cores</c:v>
          </c:tx>
          <c:marker>
            <c:symbol val="none"/>
          </c:marker>
          <c:xVal>
            <c:numRef>
              <c:f>lat_mem_rd_ecc_on_dd2400_MHz!$B$8:$B$105</c:f>
              <c:numCache>
                <c:formatCode>General</c:formatCode>
                <c:ptCount val="98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9.7699999999999992E-3</c:v>
                </c:pt>
                <c:pt idx="8">
                  <c:v>1.172E-2</c:v>
                </c:pt>
                <c:pt idx="9">
                  <c:v>1.367E-2</c:v>
                </c:pt>
                <c:pt idx="10">
                  <c:v>1.562E-2</c:v>
                </c:pt>
                <c:pt idx="11">
                  <c:v>1.7579999999999998E-2</c:v>
                </c:pt>
                <c:pt idx="12">
                  <c:v>1.9529999999999999E-2</c:v>
                </c:pt>
                <c:pt idx="13">
                  <c:v>2.1479999999999999E-2</c:v>
                </c:pt>
                <c:pt idx="14">
                  <c:v>2.3439999999999999E-2</c:v>
                </c:pt>
                <c:pt idx="15">
                  <c:v>2.5389999999999999E-2</c:v>
                </c:pt>
                <c:pt idx="16">
                  <c:v>2.734E-2</c:v>
                </c:pt>
                <c:pt idx="17">
                  <c:v>2.93E-2</c:v>
                </c:pt>
                <c:pt idx="18">
                  <c:v>3.125E-2</c:v>
                </c:pt>
                <c:pt idx="19">
                  <c:v>3.5159999999999997E-2</c:v>
                </c:pt>
                <c:pt idx="20">
                  <c:v>3.9059999999999997E-2</c:v>
                </c:pt>
                <c:pt idx="21">
                  <c:v>4.2970000000000001E-2</c:v>
                </c:pt>
                <c:pt idx="22">
                  <c:v>4.6879999999999998E-2</c:v>
                </c:pt>
                <c:pt idx="23">
                  <c:v>5.0779999999999999E-2</c:v>
                </c:pt>
                <c:pt idx="24">
                  <c:v>5.4690000000000003E-2</c:v>
                </c:pt>
                <c:pt idx="25">
                  <c:v>5.8590000000000003E-2</c:v>
                </c:pt>
                <c:pt idx="26">
                  <c:v>6.25E-2</c:v>
                </c:pt>
                <c:pt idx="27">
                  <c:v>7.0309999999999997E-2</c:v>
                </c:pt>
                <c:pt idx="28">
                  <c:v>7.8119999999999995E-2</c:v>
                </c:pt>
                <c:pt idx="29">
                  <c:v>8.5940000000000003E-2</c:v>
                </c:pt>
                <c:pt idx="30">
                  <c:v>9.375E-2</c:v>
                </c:pt>
                <c:pt idx="31">
                  <c:v>0.10156</c:v>
                </c:pt>
                <c:pt idx="32">
                  <c:v>0.10938000000000001</c:v>
                </c:pt>
                <c:pt idx="33">
                  <c:v>0.11719</c:v>
                </c:pt>
                <c:pt idx="34">
                  <c:v>0.125</c:v>
                </c:pt>
                <c:pt idx="35">
                  <c:v>0.14061999999999999</c:v>
                </c:pt>
                <c:pt idx="36">
                  <c:v>0.15625</c:v>
                </c:pt>
                <c:pt idx="37">
                  <c:v>0.17188000000000001</c:v>
                </c:pt>
                <c:pt idx="38">
                  <c:v>0.1875</c:v>
                </c:pt>
                <c:pt idx="39">
                  <c:v>0.20311999999999999</c:v>
                </c:pt>
                <c:pt idx="40">
                  <c:v>0.21875</c:v>
                </c:pt>
                <c:pt idx="41">
                  <c:v>0.23438000000000001</c:v>
                </c:pt>
                <c:pt idx="42">
                  <c:v>0.25</c:v>
                </c:pt>
                <c:pt idx="43">
                  <c:v>0.28125</c:v>
                </c:pt>
                <c:pt idx="44">
                  <c:v>0.3125</c:v>
                </c:pt>
                <c:pt idx="45">
                  <c:v>0.34375</c:v>
                </c:pt>
                <c:pt idx="46">
                  <c:v>0.375</c:v>
                </c:pt>
                <c:pt idx="47">
                  <c:v>0.40625</c:v>
                </c:pt>
                <c:pt idx="48">
                  <c:v>0.4375</c:v>
                </c:pt>
                <c:pt idx="49">
                  <c:v>0.46875</c:v>
                </c:pt>
                <c:pt idx="50">
                  <c:v>0.5</c:v>
                </c:pt>
                <c:pt idx="51">
                  <c:v>0.5625</c:v>
                </c:pt>
                <c:pt idx="52">
                  <c:v>0.625</c:v>
                </c:pt>
                <c:pt idx="53">
                  <c:v>0.6875</c:v>
                </c:pt>
                <c:pt idx="54">
                  <c:v>0.75</c:v>
                </c:pt>
                <c:pt idx="55">
                  <c:v>0.8125</c:v>
                </c:pt>
                <c:pt idx="56">
                  <c:v>0.875</c:v>
                </c:pt>
                <c:pt idx="57">
                  <c:v>0.9375</c:v>
                </c:pt>
                <c:pt idx="58">
                  <c:v>1</c:v>
                </c:pt>
                <c:pt idx="59">
                  <c:v>1.125</c:v>
                </c:pt>
                <c:pt idx="60">
                  <c:v>1.25</c:v>
                </c:pt>
                <c:pt idx="61">
                  <c:v>1.375</c:v>
                </c:pt>
                <c:pt idx="62">
                  <c:v>1.5</c:v>
                </c:pt>
                <c:pt idx="63">
                  <c:v>1.625</c:v>
                </c:pt>
                <c:pt idx="64">
                  <c:v>1.75</c:v>
                </c:pt>
                <c:pt idx="65">
                  <c:v>1.875</c:v>
                </c:pt>
                <c:pt idx="66">
                  <c:v>2</c:v>
                </c:pt>
                <c:pt idx="67">
                  <c:v>2.25</c:v>
                </c:pt>
                <c:pt idx="68">
                  <c:v>2.5</c:v>
                </c:pt>
                <c:pt idx="69">
                  <c:v>2.75</c:v>
                </c:pt>
                <c:pt idx="70">
                  <c:v>3</c:v>
                </c:pt>
                <c:pt idx="71">
                  <c:v>3.25</c:v>
                </c:pt>
                <c:pt idx="72">
                  <c:v>3.5</c:v>
                </c:pt>
                <c:pt idx="73">
                  <c:v>3.75</c:v>
                </c:pt>
                <c:pt idx="74">
                  <c:v>4</c:v>
                </c:pt>
                <c:pt idx="75">
                  <c:v>4.5</c:v>
                </c:pt>
                <c:pt idx="76">
                  <c:v>5</c:v>
                </c:pt>
                <c:pt idx="77">
                  <c:v>5.5</c:v>
                </c:pt>
                <c:pt idx="78">
                  <c:v>6</c:v>
                </c:pt>
                <c:pt idx="79">
                  <c:v>6.5</c:v>
                </c:pt>
                <c:pt idx="80">
                  <c:v>7</c:v>
                </c:pt>
                <c:pt idx="81">
                  <c:v>7.5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26</c:v>
                </c:pt>
                <c:pt idx="96">
                  <c:v>28</c:v>
                </c:pt>
                <c:pt idx="97">
                  <c:v>30</c:v>
                </c:pt>
              </c:numCache>
            </c:numRef>
          </c:xVal>
          <c:yVal>
            <c:numRef>
              <c:f>lat_mem_rd_ecc_on_dd2400_MHz!$BH$8:$BH$105</c:f>
              <c:numCache>
                <c:formatCode>General</c:formatCode>
                <c:ptCount val="98"/>
                <c:pt idx="0">
                  <c:v>2.02</c:v>
                </c:pt>
                <c:pt idx="1">
                  <c:v>2.0179999999999998</c:v>
                </c:pt>
                <c:pt idx="2">
                  <c:v>2.0190000000000001</c:v>
                </c:pt>
                <c:pt idx="3">
                  <c:v>2.02</c:v>
                </c:pt>
                <c:pt idx="4">
                  <c:v>2.02</c:v>
                </c:pt>
                <c:pt idx="5">
                  <c:v>2.0209999999999999</c:v>
                </c:pt>
                <c:pt idx="6">
                  <c:v>2.02</c:v>
                </c:pt>
                <c:pt idx="7">
                  <c:v>2.0219999999999998</c:v>
                </c:pt>
                <c:pt idx="8">
                  <c:v>2.0230000000000001</c:v>
                </c:pt>
                <c:pt idx="9">
                  <c:v>2.0209999999999999</c:v>
                </c:pt>
                <c:pt idx="10">
                  <c:v>2.024</c:v>
                </c:pt>
                <c:pt idx="11">
                  <c:v>2.0350000000000001</c:v>
                </c:pt>
                <c:pt idx="12">
                  <c:v>2.028</c:v>
                </c:pt>
                <c:pt idx="13">
                  <c:v>2.028</c:v>
                </c:pt>
                <c:pt idx="14">
                  <c:v>2.0329999999999999</c:v>
                </c:pt>
                <c:pt idx="15">
                  <c:v>2.0350000000000001</c:v>
                </c:pt>
                <c:pt idx="16">
                  <c:v>2.0630000000000002</c:v>
                </c:pt>
                <c:pt idx="17">
                  <c:v>2.0529999999999999</c:v>
                </c:pt>
                <c:pt idx="18">
                  <c:v>2.0680000000000001</c:v>
                </c:pt>
                <c:pt idx="19">
                  <c:v>4.4429999999999996</c:v>
                </c:pt>
                <c:pt idx="20">
                  <c:v>5.6159999999999997</c:v>
                </c:pt>
                <c:pt idx="21">
                  <c:v>7.9470000000000001</c:v>
                </c:pt>
                <c:pt idx="22">
                  <c:v>8.5990000000000002</c:v>
                </c:pt>
                <c:pt idx="23">
                  <c:v>9.5009999999999994</c:v>
                </c:pt>
                <c:pt idx="24">
                  <c:v>9.99</c:v>
                </c:pt>
                <c:pt idx="25">
                  <c:v>10.436999999999999</c:v>
                </c:pt>
                <c:pt idx="26">
                  <c:v>10.712999999999999</c:v>
                </c:pt>
                <c:pt idx="27">
                  <c:v>11.41</c:v>
                </c:pt>
                <c:pt idx="28">
                  <c:v>11.885</c:v>
                </c:pt>
                <c:pt idx="29">
                  <c:v>12.218</c:v>
                </c:pt>
                <c:pt idx="30">
                  <c:v>12.548999999999999</c:v>
                </c:pt>
                <c:pt idx="31">
                  <c:v>12.664999999999999</c:v>
                </c:pt>
                <c:pt idx="32">
                  <c:v>13.085000000000001</c:v>
                </c:pt>
                <c:pt idx="33">
                  <c:v>13.227</c:v>
                </c:pt>
                <c:pt idx="34">
                  <c:v>13.41</c:v>
                </c:pt>
                <c:pt idx="35">
                  <c:v>13.686999999999999</c:v>
                </c:pt>
                <c:pt idx="36">
                  <c:v>13.881</c:v>
                </c:pt>
                <c:pt idx="37">
                  <c:v>14.115</c:v>
                </c:pt>
                <c:pt idx="38">
                  <c:v>14.304</c:v>
                </c:pt>
                <c:pt idx="39">
                  <c:v>14.317</c:v>
                </c:pt>
                <c:pt idx="40">
                  <c:v>14.539</c:v>
                </c:pt>
                <c:pt idx="41">
                  <c:v>14.602</c:v>
                </c:pt>
                <c:pt idx="42">
                  <c:v>14.368</c:v>
                </c:pt>
                <c:pt idx="43">
                  <c:v>14.032999999999999</c:v>
                </c:pt>
                <c:pt idx="44">
                  <c:v>13.186</c:v>
                </c:pt>
                <c:pt idx="45">
                  <c:v>12.250999999999999</c:v>
                </c:pt>
                <c:pt idx="46">
                  <c:v>61.118000000000002</c:v>
                </c:pt>
                <c:pt idx="47">
                  <c:v>13.369</c:v>
                </c:pt>
                <c:pt idx="48">
                  <c:v>83.018000000000001</c:v>
                </c:pt>
                <c:pt idx="49">
                  <c:v>93.058999999999997</c:v>
                </c:pt>
                <c:pt idx="50">
                  <c:v>112.252</c:v>
                </c:pt>
                <c:pt idx="51">
                  <c:v>130.983</c:v>
                </c:pt>
                <c:pt idx="52">
                  <c:v>148.94</c:v>
                </c:pt>
                <c:pt idx="53">
                  <c:v>161.03100000000001</c:v>
                </c:pt>
                <c:pt idx="54">
                  <c:v>184.03399999999999</c:v>
                </c:pt>
                <c:pt idx="55">
                  <c:v>193.333</c:v>
                </c:pt>
                <c:pt idx="56">
                  <c:v>210.399</c:v>
                </c:pt>
                <c:pt idx="57">
                  <c:v>215.83199999999999</c:v>
                </c:pt>
                <c:pt idx="58">
                  <c:v>220.00399999999999</c:v>
                </c:pt>
                <c:pt idx="59">
                  <c:v>230.965</c:v>
                </c:pt>
                <c:pt idx="60">
                  <c:v>229.96899999999999</c:v>
                </c:pt>
                <c:pt idx="61">
                  <c:v>235.88499999999999</c:v>
                </c:pt>
                <c:pt idx="62">
                  <c:v>239.43700000000001</c:v>
                </c:pt>
                <c:pt idx="63">
                  <c:v>243.292</c:v>
                </c:pt>
                <c:pt idx="64">
                  <c:v>247.173</c:v>
                </c:pt>
                <c:pt idx="65">
                  <c:v>248.36099999999999</c:v>
                </c:pt>
                <c:pt idx="66">
                  <c:v>249.36199999999999</c:v>
                </c:pt>
                <c:pt idx="67">
                  <c:v>253.77099999999999</c:v>
                </c:pt>
                <c:pt idx="68">
                  <c:v>254.863</c:v>
                </c:pt>
                <c:pt idx="69">
                  <c:v>256.68099999999998</c:v>
                </c:pt>
                <c:pt idx="70">
                  <c:v>257.84300000000002</c:v>
                </c:pt>
                <c:pt idx="71">
                  <c:v>256.89499999999998</c:v>
                </c:pt>
                <c:pt idx="72">
                  <c:v>261.27699999999999</c:v>
                </c:pt>
                <c:pt idx="73">
                  <c:v>263.58</c:v>
                </c:pt>
                <c:pt idx="74">
                  <c:v>266.113</c:v>
                </c:pt>
                <c:pt idx="75">
                  <c:v>269.89600000000002</c:v>
                </c:pt>
                <c:pt idx="76">
                  <c:v>271.327</c:v>
                </c:pt>
                <c:pt idx="77">
                  <c:v>273.69600000000003</c:v>
                </c:pt>
                <c:pt idx="78">
                  <c:v>280.95299999999997</c:v>
                </c:pt>
                <c:pt idx="79">
                  <c:v>279.95999999999998</c:v>
                </c:pt>
                <c:pt idx="80">
                  <c:v>282.42399999999998</c:v>
                </c:pt>
                <c:pt idx="81">
                  <c:v>290.34699999999998</c:v>
                </c:pt>
                <c:pt idx="82">
                  <c:v>292.31900000000002</c:v>
                </c:pt>
                <c:pt idx="83">
                  <c:v>288.64400000000001</c:v>
                </c:pt>
                <c:pt idx="84">
                  <c:v>301.31200000000001</c:v>
                </c:pt>
                <c:pt idx="85">
                  <c:v>307.19400000000002</c:v>
                </c:pt>
                <c:pt idx="86">
                  <c:v>306.73899999999998</c:v>
                </c:pt>
                <c:pt idx="87">
                  <c:v>311.303</c:v>
                </c:pt>
                <c:pt idx="88">
                  <c:v>310.59100000000001</c:v>
                </c:pt>
                <c:pt idx="89">
                  <c:v>309.41800000000001</c:v>
                </c:pt>
                <c:pt idx="90">
                  <c:v>306.89400000000001</c:v>
                </c:pt>
                <c:pt idx="91">
                  <c:v>310.673</c:v>
                </c:pt>
                <c:pt idx="92">
                  <c:v>312.74299999999999</c:v>
                </c:pt>
                <c:pt idx="93">
                  <c:v>356.774</c:v>
                </c:pt>
                <c:pt idx="94">
                  <c:v>348.774</c:v>
                </c:pt>
                <c:pt idx="95">
                  <c:v>337.45299999999997</c:v>
                </c:pt>
                <c:pt idx="96">
                  <c:v>356.73899999999998</c:v>
                </c:pt>
                <c:pt idx="97">
                  <c:v>356.22500000000002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78840"/>
        <c:axId val="129078056"/>
      </c:scatterChart>
      <c:valAx>
        <c:axId val="129078840"/>
        <c:scaling>
          <c:logBase val="2"/>
          <c:orientation val="minMax"/>
          <c:max val="64"/>
          <c:min val="1.0000000000000002E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 Load (MB) in log 2 scale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78056"/>
        <c:crosses val="autoZero"/>
        <c:crossBetween val="midCat"/>
      </c:valAx>
      <c:valAx>
        <c:axId val="12907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Latency (nano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78840"/>
        <c:crossesAt val="1.0000000000000002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Latency / CPU Cycle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1x cores</c:v>
          </c:tx>
          <c:invertIfNegative val="0"/>
          <c:cat>
            <c:strRef>
              <c:f>'[1]lat_mem_rd Result Summary'!$B$31:$B$34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System memory</c:v>
                </c:pt>
              </c:strCache>
            </c:strRef>
          </c:cat>
          <c:val>
            <c:numRef>
              <c:f>'lat_mem_rd Result Summary'!$C$29:$C$32</c:f>
              <c:numCache>
                <c:formatCode>0.000</c:formatCode>
                <c:ptCount val="4"/>
                <c:pt idx="0">
                  <c:v>3.0149999999999997</c:v>
                </c:pt>
                <c:pt idx="1">
                  <c:v>14.606999999999999</c:v>
                </c:pt>
                <c:pt idx="2">
                  <c:v>215.3835</c:v>
                </c:pt>
                <c:pt idx="3">
                  <c:v>224.238</c:v>
                </c:pt>
              </c:numCache>
            </c:numRef>
          </c:val>
        </c:ser>
        <c:ser>
          <c:idx val="2"/>
          <c:order val="1"/>
          <c:tx>
            <c:v>2x cores</c:v>
          </c:tx>
          <c:invertIfNegative val="0"/>
          <c:cat>
            <c:strRef>
              <c:f>'[1]lat_mem_rd Result Summary'!$B$31:$B$34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System memory</c:v>
                </c:pt>
              </c:strCache>
            </c:strRef>
          </c:cat>
          <c:val>
            <c:numRef>
              <c:f>'lat_mem_rd Result Summary'!$D$29:$D$32</c:f>
              <c:numCache>
                <c:formatCode>0.000</c:formatCode>
                <c:ptCount val="4"/>
                <c:pt idx="0">
                  <c:v>3.012</c:v>
                </c:pt>
                <c:pt idx="1">
                  <c:v>15.54</c:v>
                </c:pt>
                <c:pt idx="2">
                  <c:v>225.97200000000001</c:v>
                </c:pt>
                <c:pt idx="3">
                  <c:v>226.76399999999998</c:v>
                </c:pt>
              </c:numCache>
            </c:numRef>
          </c:val>
        </c:ser>
        <c:ser>
          <c:idx val="3"/>
          <c:order val="2"/>
          <c:tx>
            <c:v>3x cores</c:v>
          </c:tx>
          <c:invertIfNegative val="0"/>
          <c:cat>
            <c:strRef>
              <c:f>'[1]lat_mem_rd Result Summary'!$B$31:$B$34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System memory</c:v>
                </c:pt>
              </c:strCache>
            </c:strRef>
          </c:cat>
          <c:val>
            <c:numRef>
              <c:f>'lat_mem_rd Result Summary'!$E$29:$E$32</c:f>
              <c:numCache>
                <c:formatCode>0.000</c:formatCode>
                <c:ptCount val="4"/>
                <c:pt idx="0">
                  <c:v>3.012</c:v>
                </c:pt>
                <c:pt idx="1">
                  <c:v>17.535</c:v>
                </c:pt>
                <c:pt idx="2">
                  <c:v>229.00350000000003</c:v>
                </c:pt>
                <c:pt idx="3">
                  <c:v>230.0145</c:v>
                </c:pt>
              </c:numCache>
            </c:numRef>
          </c:val>
        </c:ser>
        <c:ser>
          <c:idx val="4"/>
          <c:order val="3"/>
          <c:tx>
            <c:v>4x cores</c:v>
          </c:tx>
          <c:invertIfNegative val="0"/>
          <c:cat>
            <c:strRef>
              <c:f>'[1]lat_mem_rd Result Summary'!$B$31:$B$34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System memory</c:v>
                </c:pt>
              </c:strCache>
            </c:strRef>
          </c:cat>
          <c:val>
            <c:numRef>
              <c:f>'lat_mem_rd Result Summary'!$F$29:$F$32</c:f>
              <c:numCache>
                <c:formatCode>0.000</c:formatCode>
                <c:ptCount val="4"/>
                <c:pt idx="0">
                  <c:v>3.012</c:v>
                </c:pt>
                <c:pt idx="1">
                  <c:v>20.5305</c:v>
                </c:pt>
                <c:pt idx="2">
                  <c:v>231.94050000000001</c:v>
                </c:pt>
                <c:pt idx="3">
                  <c:v>234.1515</c:v>
                </c:pt>
              </c:numCache>
            </c:numRef>
          </c:val>
        </c:ser>
        <c:ser>
          <c:idx val="5"/>
          <c:order val="4"/>
          <c:tx>
            <c:v>8x cores</c:v>
          </c:tx>
          <c:invertIfNegative val="0"/>
          <c:cat>
            <c:strRef>
              <c:f>'[1]lat_mem_rd Result Summary'!$B$31:$B$34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System memory</c:v>
                </c:pt>
              </c:strCache>
            </c:strRef>
          </c:cat>
          <c:val>
            <c:numRef>
              <c:f>'lat_mem_rd Result Summary'!$G$29:$G$32</c:f>
              <c:numCache>
                <c:formatCode>0.000</c:formatCode>
                <c:ptCount val="4"/>
                <c:pt idx="0">
                  <c:v>3.0149999999999997</c:v>
                </c:pt>
                <c:pt idx="1">
                  <c:v>20.3475</c:v>
                </c:pt>
                <c:pt idx="2">
                  <c:v>243.12900000000002</c:v>
                </c:pt>
                <c:pt idx="3">
                  <c:v>242.71800000000002</c:v>
                </c:pt>
              </c:numCache>
            </c:numRef>
          </c:val>
        </c:ser>
        <c:ser>
          <c:idx val="6"/>
          <c:order val="5"/>
          <c:tx>
            <c:v>8x cores</c:v>
          </c:tx>
          <c:invertIfNegative val="0"/>
          <c:cat>
            <c:strRef>
              <c:f>'[1]lat_mem_rd Result Summary'!$B$31:$B$34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System memory</c:v>
                </c:pt>
              </c:strCache>
            </c:strRef>
          </c:cat>
          <c:val>
            <c:numRef>
              <c:f>'lat_mem_rd Result Summary'!$G$29:$G$32</c:f>
              <c:numCache>
                <c:formatCode>0.000</c:formatCode>
                <c:ptCount val="4"/>
                <c:pt idx="0">
                  <c:v>3.0149999999999997</c:v>
                </c:pt>
                <c:pt idx="1">
                  <c:v>20.3475</c:v>
                </c:pt>
                <c:pt idx="2">
                  <c:v>243.12900000000002</c:v>
                </c:pt>
                <c:pt idx="3">
                  <c:v>242.71800000000002</c:v>
                </c:pt>
              </c:numCache>
            </c:numRef>
          </c:val>
        </c:ser>
        <c:ser>
          <c:idx val="8"/>
          <c:order val="6"/>
          <c:tx>
            <c:v>16x cores</c:v>
          </c:tx>
          <c:invertIfNegative val="0"/>
          <c:val>
            <c:numRef>
              <c:f>'lat_mem_rd Result Summary'!$I$29:$I$32</c:f>
              <c:numCache>
                <c:formatCode>0.000</c:formatCode>
                <c:ptCount val="4"/>
                <c:pt idx="0">
                  <c:v>3.0180000000000002</c:v>
                </c:pt>
                <c:pt idx="1">
                  <c:v>20.571000000000002</c:v>
                </c:pt>
                <c:pt idx="2">
                  <c:v>286.82100000000003</c:v>
                </c:pt>
                <c:pt idx="3">
                  <c:v>314.18250000000006</c:v>
                </c:pt>
              </c:numCache>
            </c:numRef>
          </c:val>
        </c:ser>
        <c:ser>
          <c:idx val="0"/>
          <c:order val="7"/>
          <c:tx>
            <c:v>24x cores</c:v>
          </c:tx>
          <c:invertIfNegative val="0"/>
          <c:val>
            <c:numRef>
              <c:f>'lat_mem_rd Result Summary'!$J$29:$J$32</c:f>
              <c:numCache>
                <c:formatCode>0.000</c:formatCode>
                <c:ptCount val="4"/>
                <c:pt idx="0">
                  <c:v>3.0209999999999999</c:v>
                </c:pt>
                <c:pt idx="1">
                  <c:v>19.279500000000002</c:v>
                </c:pt>
                <c:pt idx="2">
                  <c:v>381.31799999999998</c:v>
                </c:pt>
                <c:pt idx="3">
                  <c:v>427.61250000000001</c:v>
                </c:pt>
              </c:numCache>
            </c:numRef>
          </c:val>
        </c:ser>
        <c:ser>
          <c:idx val="7"/>
          <c:order val="8"/>
          <c:tx>
            <c:v>32x cores</c:v>
          </c:tx>
          <c:invertIfNegative val="0"/>
          <c:cat>
            <c:strRef>
              <c:f>'[1]lat_mem_rd Result Summary'!$B$31:$B$34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System memory</c:v>
                </c:pt>
              </c:strCache>
            </c:strRef>
          </c:cat>
          <c:val>
            <c:numRef>
              <c:f>'lat_mem_rd Result Summary'!$K$29:$K$32</c:f>
              <c:numCache>
                <c:formatCode>0.000</c:formatCode>
                <c:ptCount val="4"/>
                <c:pt idx="0">
                  <c:v>3.0300000000000002</c:v>
                </c:pt>
                <c:pt idx="1">
                  <c:v>21.552000000000003</c:v>
                </c:pt>
                <c:pt idx="2">
                  <c:v>535.16100000000006</c:v>
                </c:pt>
                <c:pt idx="3">
                  <c:v>420.52799999999996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79232"/>
        <c:axId val="129079624"/>
      </c:barChart>
      <c:catAx>
        <c:axId val="12907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9079624"/>
        <c:crosses val="autoZero"/>
        <c:auto val="1"/>
        <c:lblAlgn val="ctr"/>
        <c:lblOffset val="100"/>
        <c:noMultiLvlLbl val="0"/>
      </c:catAx>
      <c:valAx>
        <c:axId val="129079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 Latency / CPU Cycle in pico 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90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ysClr val="windowText" lastClr="000000"/>
                </a:solidFill>
              </a:rPr>
              <a:t>bw_mem - rd - ECC ON - Sys Mem Clk xxxMHz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bw_mem_ecc_on_ddr_2400MHz!$E$6</c:f>
              <c:strCache>
                <c:ptCount val="1"/>
                <c:pt idx="0">
                  <c:v>1k-avg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bw_mem_ecc_on_ddr_2400MHz!$E$7:$E$15</c:f>
              <c:numCache>
                <c:formatCode>General</c:formatCode>
                <c:ptCount val="9"/>
                <c:pt idx="0">
                  <c:v>20403.740000000002</c:v>
                </c:pt>
                <c:pt idx="1">
                  <c:v>20432.215</c:v>
                </c:pt>
                <c:pt idx="2">
                  <c:v>20434.516666666601</c:v>
                </c:pt>
                <c:pt idx="3">
                  <c:v>20420.564999999999</c:v>
                </c:pt>
                <c:pt idx="4">
                  <c:v>20444.911250000001</c:v>
                </c:pt>
                <c:pt idx="5">
                  <c:v>20423.025000000001</c:v>
                </c:pt>
                <c:pt idx="6">
                  <c:v>20431.771250000002</c:v>
                </c:pt>
                <c:pt idx="7">
                  <c:v>20429.337916666602</c:v>
                </c:pt>
                <c:pt idx="8">
                  <c:v>20419.258125</c:v>
                </c:pt>
              </c:numCache>
            </c:numRef>
          </c:val>
        </c:ser>
        <c:ser>
          <c:idx val="2"/>
          <c:order val="1"/>
          <c:tx>
            <c:strRef>
              <c:f>bw_mem_ecc_on_ddr_2400MHz!$H$6</c:f>
              <c:strCache>
                <c:ptCount val="1"/>
                <c:pt idx="0">
                  <c:v>2k-avg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bw_mem_ecc_on_ddr_2400MHz!$H$7:$H$15</c:f>
              <c:numCache>
                <c:formatCode>General</c:formatCode>
                <c:ptCount val="9"/>
                <c:pt idx="0">
                  <c:v>21007.71</c:v>
                </c:pt>
                <c:pt idx="1">
                  <c:v>21057.474999999999</c:v>
                </c:pt>
                <c:pt idx="2">
                  <c:v>21073.0666666666</c:v>
                </c:pt>
                <c:pt idx="3">
                  <c:v>21084.837500000001</c:v>
                </c:pt>
                <c:pt idx="4">
                  <c:v>21076.66</c:v>
                </c:pt>
                <c:pt idx="5">
                  <c:v>21074.59</c:v>
                </c:pt>
                <c:pt idx="6">
                  <c:v>21068.928124999999</c:v>
                </c:pt>
                <c:pt idx="7">
                  <c:v>21058.346666666599</c:v>
                </c:pt>
                <c:pt idx="8">
                  <c:v>21071.590625000001</c:v>
                </c:pt>
              </c:numCache>
            </c:numRef>
          </c:val>
        </c:ser>
        <c:ser>
          <c:idx val="3"/>
          <c:order val="2"/>
          <c:tx>
            <c:strRef>
              <c:f>bw_mem_ecc_on_ddr_2400MHz!$K$6</c:f>
              <c:strCache>
                <c:ptCount val="1"/>
                <c:pt idx="0">
                  <c:v>4k-avg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bw_mem_ecc_on_ddr_2400MHz!$K$7:$K$15</c:f>
              <c:numCache>
                <c:formatCode>General</c:formatCode>
                <c:ptCount val="9"/>
                <c:pt idx="0">
                  <c:v>21151.82</c:v>
                </c:pt>
                <c:pt idx="1">
                  <c:v>21500.27</c:v>
                </c:pt>
                <c:pt idx="2">
                  <c:v>21382.936666666599</c:v>
                </c:pt>
                <c:pt idx="3">
                  <c:v>21492.8125</c:v>
                </c:pt>
                <c:pt idx="4">
                  <c:v>21497.5075</c:v>
                </c:pt>
                <c:pt idx="5">
                  <c:v>21487.3591666666</c:v>
                </c:pt>
                <c:pt idx="6">
                  <c:v>21497.584999999999</c:v>
                </c:pt>
                <c:pt idx="7">
                  <c:v>21500.903333333299</c:v>
                </c:pt>
                <c:pt idx="8">
                  <c:v>21480.751250000001</c:v>
                </c:pt>
              </c:numCache>
            </c:numRef>
          </c:val>
        </c:ser>
        <c:ser>
          <c:idx val="0"/>
          <c:order val="3"/>
          <c:tx>
            <c:strRef>
              <c:f>bw_mem_ecc_on_ddr_2400MHz!$N$6</c:f>
              <c:strCache>
                <c:ptCount val="1"/>
                <c:pt idx="0">
                  <c:v>8k-avg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bw_mem_ecc_on_ddr_2400MHz!$N$7:$N$15</c:f>
              <c:numCache>
                <c:formatCode>General</c:formatCode>
                <c:ptCount val="9"/>
                <c:pt idx="0">
                  <c:v>20976.91</c:v>
                </c:pt>
                <c:pt idx="1">
                  <c:v>21104.744999999999</c:v>
                </c:pt>
                <c:pt idx="2">
                  <c:v>21308.613333333298</c:v>
                </c:pt>
                <c:pt idx="3">
                  <c:v>21295.797500000001</c:v>
                </c:pt>
                <c:pt idx="4">
                  <c:v>21250.54</c:v>
                </c:pt>
                <c:pt idx="5">
                  <c:v>21274.045833333301</c:v>
                </c:pt>
                <c:pt idx="6">
                  <c:v>21278.799374999999</c:v>
                </c:pt>
                <c:pt idx="7">
                  <c:v>21266.7775</c:v>
                </c:pt>
                <c:pt idx="8">
                  <c:v>21267.1440625</c:v>
                </c:pt>
              </c:numCache>
            </c:numRef>
          </c:val>
        </c:ser>
        <c:ser>
          <c:idx val="4"/>
          <c:order val="4"/>
          <c:tx>
            <c:strRef>
              <c:f>bw_mem_ecc_on_ddr_2400MHz!$Q$6</c:f>
              <c:strCache>
                <c:ptCount val="1"/>
                <c:pt idx="0">
                  <c:v>16k-avg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bw_mem_ecc_on_ddr_2400MHz!$Q$7:$Q$15</c:f>
              <c:numCache>
                <c:formatCode>General</c:formatCode>
                <c:ptCount val="9"/>
                <c:pt idx="0">
                  <c:v>21541.65</c:v>
                </c:pt>
                <c:pt idx="1">
                  <c:v>21366.46</c:v>
                </c:pt>
                <c:pt idx="2">
                  <c:v>21586.34</c:v>
                </c:pt>
                <c:pt idx="3">
                  <c:v>21512.65</c:v>
                </c:pt>
                <c:pt idx="4">
                  <c:v>21499.99625</c:v>
                </c:pt>
                <c:pt idx="5">
                  <c:v>21398.97</c:v>
                </c:pt>
                <c:pt idx="6">
                  <c:v>21390.61375</c:v>
                </c:pt>
                <c:pt idx="7">
                  <c:v>21514.911666666601</c:v>
                </c:pt>
                <c:pt idx="8">
                  <c:v>21396.811249999999</c:v>
                </c:pt>
              </c:numCache>
            </c:numRef>
          </c:val>
        </c:ser>
        <c:ser>
          <c:idx val="5"/>
          <c:order val="5"/>
          <c:tx>
            <c:strRef>
              <c:f>bw_mem_ecc_on_ddr_2400MHz!$T$6</c:f>
              <c:strCache>
                <c:ptCount val="1"/>
                <c:pt idx="0">
                  <c:v>32k-avg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bw_mem_ecc_on_ddr_2400MHz!$T$7:$T$15</c:f>
              <c:numCache>
                <c:formatCode>General</c:formatCode>
                <c:ptCount val="9"/>
                <c:pt idx="0">
                  <c:v>12415.09</c:v>
                </c:pt>
                <c:pt idx="1">
                  <c:v>11030.594999999999</c:v>
                </c:pt>
                <c:pt idx="2">
                  <c:v>10880.15</c:v>
                </c:pt>
                <c:pt idx="3">
                  <c:v>14397.202499999999</c:v>
                </c:pt>
                <c:pt idx="4">
                  <c:v>14924.317499999999</c:v>
                </c:pt>
                <c:pt idx="5">
                  <c:v>12383.848333333301</c:v>
                </c:pt>
                <c:pt idx="6">
                  <c:v>14947.388124999999</c:v>
                </c:pt>
                <c:pt idx="7">
                  <c:v>13733.1229166666</c:v>
                </c:pt>
                <c:pt idx="8">
                  <c:v>13611.3753125</c:v>
                </c:pt>
              </c:numCache>
            </c:numRef>
          </c:val>
        </c:ser>
        <c:ser>
          <c:idx val="6"/>
          <c:order val="6"/>
          <c:tx>
            <c:strRef>
              <c:f>bw_mem_ecc_on_ddr_2400MHz!$W$6</c:f>
              <c:strCache>
                <c:ptCount val="1"/>
                <c:pt idx="0">
                  <c:v>64k-avg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bw_mem_ecc_on_ddr_2400MHz!$W$7:$W$15</c:f>
              <c:numCache>
                <c:formatCode>General</c:formatCode>
                <c:ptCount val="9"/>
                <c:pt idx="0">
                  <c:v>6558.35</c:v>
                </c:pt>
                <c:pt idx="1">
                  <c:v>6444.9849999999997</c:v>
                </c:pt>
                <c:pt idx="2">
                  <c:v>6208.82</c:v>
                </c:pt>
                <c:pt idx="3">
                  <c:v>5704.86</c:v>
                </c:pt>
                <c:pt idx="4">
                  <c:v>5767.4075000000003</c:v>
                </c:pt>
                <c:pt idx="5">
                  <c:v>5583.6691666666602</c:v>
                </c:pt>
                <c:pt idx="6">
                  <c:v>5709.1575000000003</c:v>
                </c:pt>
                <c:pt idx="7">
                  <c:v>5718.1462499999998</c:v>
                </c:pt>
                <c:pt idx="8">
                  <c:v>5331.2275</c:v>
                </c:pt>
              </c:numCache>
            </c:numRef>
          </c:val>
        </c:ser>
        <c:ser>
          <c:idx val="7"/>
          <c:order val="7"/>
          <c:tx>
            <c:strRef>
              <c:f>bw_mem_ecc_on_ddr_2400MHz!$Z$6</c:f>
              <c:strCache>
                <c:ptCount val="1"/>
                <c:pt idx="0">
                  <c:v>128k-avg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bw_mem_ecc_on_ddr_2400MHz!$Z$7:$Z$15</c:f>
              <c:numCache>
                <c:formatCode>General</c:formatCode>
                <c:ptCount val="9"/>
                <c:pt idx="0">
                  <c:v>5825.42</c:v>
                </c:pt>
                <c:pt idx="1">
                  <c:v>5704.375</c:v>
                </c:pt>
                <c:pt idx="2">
                  <c:v>5418.19333333333</c:v>
                </c:pt>
                <c:pt idx="3">
                  <c:v>4852.4575000000004</c:v>
                </c:pt>
                <c:pt idx="4">
                  <c:v>4883.8012500000004</c:v>
                </c:pt>
                <c:pt idx="5">
                  <c:v>4855.1175000000003</c:v>
                </c:pt>
                <c:pt idx="6">
                  <c:v>4847.8693750000002</c:v>
                </c:pt>
                <c:pt idx="7">
                  <c:v>4568.0866666666598</c:v>
                </c:pt>
                <c:pt idx="8">
                  <c:v>4590.2259375000003</c:v>
                </c:pt>
              </c:numCache>
            </c:numRef>
          </c:val>
        </c:ser>
        <c:ser>
          <c:idx val="8"/>
          <c:order val="8"/>
          <c:tx>
            <c:strRef>
              <c:f>bw_mem_ecc_on_ddr_2400MHz!$AC$6</c:f>
              <c:strCache>
                <c:ptCount val="1"/>
                <c:pt idx="0">
                  <c:v>256k-avg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bw_mem_ecc_on_ddr_2400MHz!$AC$7:$AC$15</c:f>
              <c:numCache>
                <c:formatCode>General</c:formatCode>
                <c:ptCount val="9"/>
                <c:pt idx="0">
                  <c:v>5698.78</c:v>
                </c:pt>
                <c:pt idx="1">
                  <c:v>5679.8450000000003</c:v>
                </c:pt>
                <c:pt idx="2">
                  <c:v>5320.73</c:v>
                </c:pt>
                <c:pt idx="3">
                  <c:v>4602.7</c:v>
                </c:pt>
                <c:pt idx="4">
                  <c:v>5043.9262500000004</c:v>
                </c:pt>
                <c:pt idx="5">
                  <c:v>4738.2391666666599</c:v>
                </c:pt>
                <c:pt idx="6">
                  <c:v>4870.24125</c:v>
                </c:pt>
                <c:pt idx="7">
                  <c:v>4429.9562500000002</c:v>
                </c:pt>
                <c:pt idx="8">
                  <c:v>4265.2693749999999</c:v>
                </c:pt>
              </c:numCache>
            </c:numRef>
          </c:val>
        </c:ser>
        <c:ser>
          <c:idx val="9"/>
          <c:order val="9"/>
          <c:tx>
            <c:strRef>
              <c:f>bw_mem_ecc_on_ddr_2400MHz!$AF$6</c:f>
              <c:strCache>
                <c:ptCount val="1"/>
                <c:pt idx="0">
                  <c:v>512k-avg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bw_mem_ecc_on_ddr_2400MHz!$AF$7:$AF$15</c:f>
              <c:numCache>
                <c:formatCode>General</c:formatCode>
                <c:ptCount val="9"/>
                <c:pt idx="0">
                  <c:v>5700.85</c:v>
                </c:pt>
                <c:pt idx="1">
                  <c:v>5685.9049999999997</c:v>
                </c:pt>
                <c:pt idx="2">
                  <c:v>4504.40333333333</c:v>
                </c:pt>
                <c:pt idx="3">
                  <c:v>3452.5225</c:v>
                </c:pt>
                <c:pt idx="4">
                  <c:v>3401.7674999999999</c:v>
                </c:pt>
                <c:pt idx="5">
                  <c:v>3426.5108333333301</c:v>
                </c:pt>
                <c:pt idx="6">
                  <c:v>3706.1643749999998</c:v>
                </c:pt>
                <c:pt idx="7">
                  <c:v>2990.67875</c:v>
                </c:pt>
                <c:pt idx="8">
                  <c:v>2919.3062500000001</c:v>
                </c:pt>
              </c:numCache>
            </c:numRef>
          </c:val>
        </c:ser>
        <c:ser>
          <c:idx val="10"/>
          <c:order val="10"/>
          <c:tx>
            <c:strRef>
              <c:f>bw_mem_ecc_on_ddr_2400MHz!$AI$6</c:f>
              <c:strCache>
                <c:ptCount val="1"/>
                <c:pt idx="0">
                  <c:v>1m-avg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bw_mem_ecc_on_ddr_2400MHz!$AI$7:$AI$15</c:f>
              <c:numCache>
                <c:formatCode>General</c:formatCode>
                <c:ptCount val="9"/>
                <c:pt idx="0">
                  <c:v>3736.24</c:v>
                </c:pt>
                <c:pt idx="1">
                  <c:v>3272.2849999999999</c:v>
                </c:pt>
                <c:pt idx="2">
                  <c:v>2198.92333333333</c:v>
                </c:pt>
                <c:pt idx="3">
                  <c:v>1837.59</c:v>
                </c:pt>
                <c:pt idx="4">
                  <c:v>1845.92</c:v>
                </c:pt>
                <c:pt idx="5">
                  <c:v>1806.32</c:v>
                </c:pt>
                <c:pt idx="6">
                  <c:v>1712.7237500000001</c:v>
                </c:pt>
                <c:pt idx="7">
                  <c:v>1557.4708333333299</c:v>
                </c:pt>
                <c:pt idx="8">
                  <c:v>1354.8325</c:v>
                </c:pt>
              </c:numCache>
            </c:numRef>
          </c:val>
        </c:ser>
        <c:ser>
          <c:idx val="11"/>
          <c:order val="11"/>
          <c:tx>
            <c:strRef>
              <c:f>bw_mem_ecc_on_ddr_2400MHz!$AL$6</c:f>
              <c:strCache>
                <c:ptCount val="1"/>
                <c:pt idx="0">
                  <c:v>2m-avg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bw_mem_ecc_on_ddr_2400MHz!$AL$7:$AL$15</c:f>
              <c:numCache>
                <c:formatCode>General</c:formatCode>
                <c:ptCount val="9"/>
                <c:pt idx="0">
                  <c:v>1248.8599999999999</c:v>
                </c:pt>
                <c:pt idx="1">
                  <c:v>782.21</c:v>
                </c:pt>
                <c:pt idx="2">
                  <c:v>1183.4000000000001</c:v>
                </c:pt>
                <c:pt idx="3">
                  <c:v>885.13499999999999</c:v>
                </c:pt>
                <c:pt idx="4">
                  <c:v>1059.6275000000001</c:v>
                </c:pt>
                <c:pt idx="5">
                  <c:v>753.58</c:v>
                </c:pt>
                <c:pt idx="6">
                  <c:v>828.06187499999999</c:v>
                </c:pt>
                <c:pt idx="7">
                  <c:v>720.32</c:v>
                </c:pt>
                <c:pt idx="8">
                  <c:v>704.66343749999999</c:v>
                </c:pt>
              </c:numCache>
            </c:numRef>
          </c:val>
        </c:ser>
        <c:ser>
          <c:idx val="12"/>
          <c:order val="12"/>
          <c:tx>
            <c:strRef>
              <c:f>bw_mem_ecc_on_ddr_2400MHz!$AO$6</c:f>
              <c:strCache>
                <c:ptCount val="1"/>
                <c:pt idx="0">
                  <c:v>4m-avg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bw_mem_ecc_on_ddr_2400MHz!$AO$7:$AO$15</c:f>
              <c:numCache>
                <c:formatCode>General</c:formatCode>
                <c:ptCount val="9"/>
                <c:pt idx="0">
                  <c:v>293.61</c:v>
                </c:pt>
                <c:pt idx="1">
                  <c:v>644.77</c:v>
                </c:pt>
                <c:pt idx="2">
                  <c:v>616.72</c:v>
                </c:pt>
                <c:pt idx="3">
                  <c:v>594.29</c:v>
                </c:pt>
                <c:pt idx="4">
                  <c:v>515.45875000000001</c:v>
                </c:pt>
                <c:pt idx="5">
                  <c:v>432.58249999999998</c:v>
                </c:pt>
                <c:pt idx="6">
                  <c:v>410.92250000000001</c:v>
                </c:pt>
                <c:pt idx="7">
                  <c:v>396.21916666666601</c:v>
                </c:pt>
                <c:pt idx="8">
                  <c:v>382.18281250000001</c:v>
                </c:pt>
              </c:numCache>
            </c:numRef>
          </c:val>
        </c:ser>
        <c:ser>
          <c:idx val="13"/>
          <c:order val="13"/>
          <c:tx>
            <c:strRef>
              <c:f>bw_mem_ecc_on_ddr_2400MHz!$AR$6</c:f>
              <c:strCache>
                <c:ptCount val="1"/>
                <c:pt idx="0">
                  <c:v>8m-avg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bw_mem_ecc_on_ddr_2400MHz!$AR$7:$AR$15</c:f>
              <c:numCache>
                <c:formatCode>General</c:formatCode>
                <c:ptCount val="9"/>
                <c:pt idx="0">
                  <c:v>240.38</c:v>
                </c:pt>
                <c:pt idx="1">
                  <c:v>394.125</c:v>
                </c:pt>
                <c:pt idx="2">
                  <c:v>401.85</c:v>
                </c:pt>
                <c:pt idx="3">
                  <c:v>392.72</c:v>
                </c:pt>
                <c:pt idx="4">
                  <c:v>368.70749999999998</c:v>
                </c:pt>
                <c:pt idx="5">
                  <c:v>356.979166666666</c:v>
                </c:pt>
                <c:pt idx="6">
                  <c:v>350.85062499999998</c:v>
                </c:pt>
                <c:pt idx="7">
                  <c:v>331.24916666666599</c:v>
                </c:pt>
                <c:pt idx="8">
                  <c:v>282.18687499999999</c:v>
                </c:pt>
              </c:numCache>
            </c:numRef>
          </c:val>
        </c:ser>
        <c:ser>
          <c:idx val="14"/>
          <c:order val="14"/>
          <c:tx>
            <c:strRef>
              <c:f>bw_mem_ecc_on_ddr_2400MHz!$AU$6</c:f>
              <c:strCache>
                <c:ptCount val="1"/>
                <c:pt idx="0">
                  <c:v>16m-avg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bw_mem_ecc_on_ddr_2400MHz!$AU$7:$AU$15</c:f>
              <c:numCache>
                <c:formatCode>General</c:formatCode>
                <c:ptCount val="9"/>
                <c:pt idx="0">
                  <c:v>195.59</c:v>
                </c:pt>
                <c:pt idx="1">
                  <c:v>310.49</c:v>
                </c:pt>
                <c:pt idx="2">
                  <c:v>332.60333333333301</c:v>
                </c:pt>
                <c:pt idx="3">
                  <c:v>348.02249999999998</c:v>
                </c:pt>
                <c:pt idx="4">
                  <c:v>345.34375</c:v>
                </c:pt>
                <c:pt idx="5">
                  <c:v>341.66166666666601</c:v>
                </c:pt>
                <c:pt idx="6">
                  <c:v>337.93187499999999</c:v>
                </c:pt>
                <c:pt idx="7">
                  <c:v>320.99666666666599</c:v>
                </c:pt>
                <c:pt idx="8">
                  <c:v>271.56906249999997</c:v>
                </c:pt>
              </c:numCache>
            </c:numRef>
          </c:val>
        </c:ser>
        <c:ser>
          <c:idx val="15"/>
          <c:order val="15"/>
          <c:tx>
            <c:strRef>
              <c:f>bw_mem_ecc_on_ddr_2400MHz!$AX$6</c:f>
              <c:strCache>
                <c:ptCount val="1"/>
                <c:pt idx="0">
                  <c:v>32m-avg</c:v>
                </c:pt>
              </c:strCache>
            </c:strRef>
          </c:tx>
          <c:invertIfNegative val="0"/>
          <c:cat>
            <c:numRef>
              <c:f>bw_mem_ecc_on_ddr_2400MHz!$B$7:$B$15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bw_mem_ecc_on_ddr_2400MHz!$AX$7:$AX$15</c:f>
              <c:numCache>
                <c:formatCode>General</c:formatCode>
                <c:ptCount val="9"/>
                <c:pt idx="0">
                  <c:v>204.82</c:v>
                </c:pt>
                <c:pt idx="1">
                  <c:v>301.81</c:v>
                </c:pt>
                <c:pt idx="2">
                  <c:v>331.94</c:v>
                </c:pt>
                <c:pt idx="3">
                  <c:v>346.73250000000002</c:v>
                </c:pt>
                <c:pt idx="4">
                  <c:v>345.41750000000002</c:v>
                </c:pt>
                <c:pt idx="5">
                  <c:v>343.34750000000003</c:v>
                </c:pt>
                <c:pt idx="6">
                  <c:v>335.19562500000001</c:v>
                </c:pt>
                <c:pt idx="7">
                  <c:v>313.86374999999998</c:v>
                </c:pt>
                <c:pt idx="8">
                  <c:v>263.73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33296"/>
        <c:axId val="395434864"/>
      </c:barChart>
      <c:catAx>
        <c:axId val="395433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48533031911157093"/>
              <c:y val="0.420284495587496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95434864"/>
        <c:crosses val="autoZero"/>
        <c:auto val="1"/>
        <c:lblAlgn val="ctr"/>
        <c:lblOffset val="100"/>
        <c:noMultiLvlLbl val="0"/>
      </c:catAx>
      <c:valAx>
        <c:axId val="39543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MegaBytes per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5433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bw_mem - wr - ECC ON - Sys Mem Clk xxxMHz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bw_mem_ecc_on_ddr_2400MHz!$E$17</c:f>
              <c:strCache>
                <c:ptCount val="1"/>
                <c:pt idx="0">
                  <c:v>1k-avg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bw_mem_ecc_on_ddr_2400MHz!$E$18:$E$26</c:f>
              <c:numCache>
                <c:formatCode>General</c:formatCode>
                <c:ptCount val="9"/>
                <c:pt idx="0">
                  <c:v>17582.43</c:v>
                </c:pt>
                <c:pt idx="1">
                  <c:v>17610.43</c:v>
                </c:pt>
                <c:pt idx="2">
                  <c:v>17618.1733333333</c:v>
                </c:pt>
                <c:pt idx="3">
                  <c:v>17617.232499999998</c:v>
                </c:pt>
                <c:pt idx="4">
                  <c:v>17617.456249999999</c:v>
                </c:pt>
                <c:pt idx="5">
                  <c:v>17614.663333333301</c:v>
                </c:pt>
                <c:pt idx="6">
                  <c:v>17609.32</c:v>
                </c:pt>
                <c:pt idx="7">
                  <c:v>17592.735000000001</c:v>
                </c:pt>
                <c:pt idx="8">
                  <c:v>17615.755312500001</c:v>
                </c:pt>
              </c:numCache>
            </c:numRef>
          </c:val>
        </c:ser>
        <c:ser>
          <c:idx val="2"/>
          <c:order val="1"/>
          <c:tx>
            <c:strRef>
              <c:f>bw_mem_ecc_on_ddr_2400MHz!$H$17</c:f>
              <c:strCache>
                <c:ptCount val="1"/>
                <c:pt idx="0">
                  <c:v>2k-avg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bw_mem_ecc_on_ddr_2400MHz!$H$18:$H$26</c:f>
              <c:numCache>
                <c:formatCode>General</c:formatCode>
                <c:ptCount val="9"/>
                <c:pt idx="0">
                  <c:v>18103.89</c:v>
                </c:pt>
                <c:pt idx="1">
                  <c:v>18124.84</c:v>
                </c:pt>
                <c:pt idx="2">
                  <c:v>18126.823333333301</c:v>
                </c:pt>
                <c:pt idx="3">
                  <c:v>18132.612499999999</c:v>
                </c:pt>
                <c:pt idx="4">
                  <c:v>18125.237499999999</c:v>
                </c:pt>
                <c:pt idx="5">
                  <c:v>18127.5</c:v>
                </c:pt>
                <c:pt idx="6">
                  <c:v>18130.410625</c:v>
                </c:pt>
                <c:pt idx="7">
                  <c:v>18133.350833333301</c:v>
                </c:pt>
                <c:pt idx="8">
                  <c:v>18125.173125000001</c:v>
                </c:pt>
              </c:numCache>
            </c:numRef>
          </c:val>
        </c:ser>
        <c:ser>
          <c:idx val="3"/>
          <c:order val="2"/>
          <c:tx>
            <c:strRef>
              <c:f>bw_mem_ecc_on_ddr_2400MHz!$K$17</c:f>
              <c:strCache>
                <c:ptCount val="1"/>
                <c:pt idx="0">
                  <c:v>4k-avg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bw_mem_ecc_on_ddr_2400MHz!$K$18:$K$26</c:f>
              <c:numCache>
                <c:formatCode>General</c:formatCode>
                <c:ptCount val="9"/>
                <c:pt idx="0">
                  <c:v>18347.39</c:v>
                </c:pt>
                <c:pt idx="1">
                  <c:v>18402.105</c:v>
                </c:pt>
                <c:pt idx="2">
                  <c:v>18406.416666666599</c:v>
                </c:pt>
                <c:pt idx="3">
                  <c:v>18410.0425</c:v>
                </c:pt>
                <c:pt idx="4">
                  <c:v>18408.502499999999</c:v>
                </c:pt>
                <c:pt idx="5">
                  <c:v>18380.994166666602</c:v>
                </c:pt>
                <c:pt idx="6">
                  <c:v>18401.989375000001</c:v>
                </c:pt>
                <c:pt idx="7">
                  <c:v>18403.935000000001</c:v>
                </c:pt>
                <c:pt idx="8">
                  <c:v>18405.018124999999</c:v>
                </c:pt>
              </c:numCache>
            </c:numRef>
          </c:val>
        </c:ser>
        <c:ser>
          <c:idx val="4"/>
          <c:order val="3"/>
          <c:tx>
            <c:strRef>
              <c:f>bw_mem_ecc_on_ddr_2400MHz!$N$17</c:f>
              <c:strCache>
                <c:ptCount val="1"/>
                <c:pt idx="0">
                  <c:v>8k-avg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bw_mem_ecc_on_ddr_2400MHz!$N$18:$N$26</c:f>
              <c:numCache>
                <c:formatCode>General</c:formatCode>
                <c:ptCount val="9"/>
                <c:pt idx="0">
                  <c:v>18217.63</c:v>
                </c:pt>
                <c:pt idx="1">
                  <c:v>18251.5</c:v>
                </c:pt>
                <c:pt idx="2">
                  <c:v>18253.723333333299</c:v>
                </c:pt>
                <c:pt idx="3">
                  <c:v>18256.235000000001</c:v>
                </c:pt>
                <c:pt idx="4">
                  <c:v>18242.616249999999</c:v>
                </c:pt>
                <c:pt idx="5">
                  <c:v>18251.7066666666</c:v>
                </c:pt>
                <c:pt idx="6">
                  <c:v>18242.596249999999</c:v>
                </c:pt>
                <c:pt idx="7">
                  <c:v>18247.805416666601</c:v>
                </c:pt>
                <c:pt idx="8">
                  <c:v>18253.531875000001</c:v>
                </c:pt>
              </c:numCache>
            </c:numRef>
          </c:val>
        </c:ser>
        <c:ser>
          <c:idx val="5"/>
          <c:order val="4"/>
          <c:tx>
            <c:strRef>
              <c:f>bw_mem_ecc_on_ddr_2400MHz!$Q$17</c:f>
              <c:strCache>
                <c:ptCount val="1"/>
                <c:pt idx="0">
                  <c:v>16k-avg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bw_mem_ecc_on_ddr_2400MHz!$Q$18:$Q$26</c:f>
              <c:numCache>
                <c:formatCode>General</c:formatCode>
                <c:ptCount val="9"/>
                <c:pt idx="0">
                  <c:v>18431.259999999998</c:v>
                </c:pt>
                <c:pt idx="1">
                  <c:v>18448.77</c:v>
                </c:pt>
                <c:pt idx="2">
                  <c:v>18446.236666666598</c:v>
                </c:pt>
                <c:pt idx="3">
                  <c:v>18451.29</c:v>
                </c:pt>
                <c:pt idx="4">
                  <c:v>18441.403750000001</c:v>
                </c:pt>
                <c:pt idx="5">
                  <c:v>18340.044999999998</c:v>
                </c:pt>
                <c:pt idx="6">
                  <c:v>18286.567500000001</c:v>
                </c:pt>
                <c:pt idx="7">
                  <c:v>18345.865000000002</c:v>
                </c:pt>
                <c:pt idx="8">
                  <c:v>18318.542187499999</c:v>
                </c:pt>
              </c:numCache>
            </c:numRef>
          </c:val>
        </c:ser>
        <c:ser>
          <c:idx val="6"/>
          <c:order val="5"/>
          <c:tx>
            <c:strRef>
              <c:f>bw_mem_ecc_on_ddr_2400MHz!$T$17</c:f>
              <c:strCache>
                <c:ptCount val="1"/>
                <c:pt idx="0">
                  <c:v>32k-avg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bw_mem_ecc_on_ddr_2400MHz!$T$18:$T$26</c:f>
              <c:numCache>
                <c:formatCode>General</c:formatCode>
                <c:ptCount val="9"/>
                <c:pt idx="0">
                  <c:v>12250.01</c:v>
                </c:pt>
                <c:pt idx="1">
                  <c:v>12224.184999999999</c:v>
                </c:pt>
                <c:pt idx="2">
                  <c:v>10226.1033333333</c:v>
                </c:pt>
                <c:pt idx="3">
                  <c:v>11299.445</c:v>
                </c:pt>
                <c:pt idx="4">
                  <c:v>10323.29875</c:v>
                </c:pt>
                <c:pt idx="5">
                  <c:v>13871.415000000001</c:v>
                </c:pt>
                <c:pt idx="6">
                  <c:v>12247.120625</c:v>
                </c:pt>
                <c:pt idx="7">
                  <c:v>12160.07</c:v>
                </c:pt>
                <c:pt idx="8">
                  <c:v>13191.900937500001</c:v>
                </c:pt>
              </c:numCache>
            </c:numRef>
          </c:val>
        </c:ser>
        <c:ser>
          <c:idx val="7"/>
          <c:order val="6"/>
          <c:tx>
            <c:strRef>
              <c:f>bw_mem_ecc_on_ddr_2400MHz!$W$17</c:f>
              <c:strCache>
                <c:ptCount val="1"/>
                <c:pt idx="0">
                  <c:v>64k-avg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bw_mem_ecc_on_ddr_2400MHz!$W$18:$W$26</c:f>
              <c:numCache>
                <c:formatCode>General</c:formatCode>
                <c:ptCount val="9"/>
                <c:pt idx="0">
                  <c:v>7752.96</c:v>
                </c:pt>
                <c:pt idx="1">
                  <c:v>7936.9449999999997</c:v>
                </c:pt>
                <c:pt idx="2">
                  <c:v>7773.9533333333302</c:v>
                </c:pt>
                <c:pt idx="3">
                  <c:v>7318.58</c:v>
                </c:pt>
                <c:pt idx="4">
                  <c:v>7259.6212500000001</c:v>
                </c:pt>
                <c:pt idx="5">
                  <c:v>7262.9383333333299</c:v>
                </c:pt>
                <c:pt idx="6">
                  <c:v>7275.078125</c:v>
                </c:pt>
                <c:pt idx="7">
                  <c:v>6864.9958333333298</c:v>
                </c:pt>
                <c:pt idx="8">
                  <c:v>6892.2590625000003</c:v>
                </c:pt>
              </c:numCache>
            </c:numRef>
          </c:val>
        </c:ser>
        <c:ser>
          <c:idx val="8"/>
          <c:order val="7"/>
          <c:tx>
            <c:strRef>
              <c:f>bw_mem_ecc_on_ddr_2400MHz!$Z$17</c:f>
              <c:strCache>
                <c:ptCount val="1"/>
                <c:pt idx="0">
                  <c:v>128k-avg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bw_mem_ecc_on_ddr_2400MHz!$Z$18:$Z$26</c:f>
              <c:numCache>
                <c:formatCode>General</c:formatCode>
                <c:ptCount val="9"/>
                <c:pt idx="0">
                  <c:v>6879.73</c:v>
                </c:pt>
                <c:pt idx="1">
                  <c:v>6836.3249999999998</c:v>
                </c:pt>
                <c:pt idx="2">
                  <c:v>6670.9566666666597</c:v>
                </c:pt>
                <c:pt idx="3">
                  <c:v>6155.45</c:v>
                </c:pt>
                <c:pt idx="4">
                  <c:v>6166.6987499999996</c:v>
                </c:pt>
                <c:pt idx="5">
                  <c:v>6172.73</c:v>
                </c:pt>
                <c:pt idx="6">
                  <c:v>6204.8762500000003</c:v>
                </c:pt>
                <c:pt idx="7">
                  <c:v>5651.1345833333298</c:v>
                </c:pt>
                <c:pt idx="8">
                  <c:v>5565.9478124999996</c:v>
                </c:pt>
              </c:numCache>
            </c:numRef>
          </c:val>
        </c:ser>
        <c:ser>
          <c:idx val="9"/>
          <c:order val="8"/>
          <c:tx>
            <c:strRef>
              <c:f>bw_mem_ecc_on_ddr_2400MHz!$AC$17</c:f>
              <c:strCache>
                <c:ptCount val="1"/>
                <c:pt idx="0">
                  <c:v>256k-avg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bw_mem_ecc_on_ddr_2400MHz!$AC$18:$AC$26</c:f>
              <c:numCache>
                <c:formatCode>General</c:formatCode>
                <c:ptCount val="9"/>
                <c:pt idx="0">
                  <c:v>6453.22</c:v>
                </c:pt>
                <c:pt idx="1">
                  <c:v>6515.3649999999998</c:v>
                </c:pt>
                <c:pt idx="2">
                  <c:v>6290.93</c:v>
                </c:pt>
                <c:pt idx="3">
                  <c:v>5481.9650000000001</c:v>
                </c:pt>
                <c:pt idx="4">
                  <c:v>5591.5887499999999</c:v>
                </c:pt>
                <c:pt idx="5">
                  <c:v>5592.1674999999996</c:v>
                </c:pt>
                <c:pt idx="6">
                  <c:v>5580.4081249999999</c:v>
                </c:pt>
                <c:pt idx="7">
                  <c:v>5085.49708333333</c:v>
                </c:pt>
                <c:pt idx="8">
                  <c:v>4999.6484375</c:v>
                </c:pt>
              </c:numCache>
            </c:numRef>
          </c:val>
        </c:ser>
        <c:ser>
          <c:idx val="10"/>
          <c:order val="9"/>
          <c:tx>
            <c:strRef>
              <c:f>bw_mem_ecc_on_ddr_2400MHz!$AF$17</c:f>
              <c:strCache>
                <c:ptCount val="1"/>
                <c:pt idx="0">
                  <c:v>512k-avg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bw_mem_ecc_on_ddr_2400MHz!$AF$18:$AF$26</c:f>
              <c:numCache>
                <c:formatCode>General</c:formatCode>
                <c:ptCount val="9"/>
                <c:pt idx="0">
                  <c:v>6330.59</c:v>
                </c:pt>
                <c:pt idx="1">
                  <c:v>6308.0749999999998</c:v>
                </c:pt>
                <c:pt idx="2">
                  <c:v>5356.6566666666604</c:v>
                </c:pt>
                <c:pt idx="3">
                  <c:v>4256.2775000000001</c:v>
                </c:pt>
                <c:pt idx="4">
                  <c:v>4140.46875</c:v>
                </c:pt>
                <c:pt idx="5">
                  <c:v>4136.3341666666602</c:v>
                </c:pt>
                <c:pt idx="6">
                  <c:v>4120.25</c:v>
                </c:pt>
                <c:pt idx="7">
                  <c:v>3400.21583333333</c:v>
                </c:pt>
                <c:pt idx="8">
                  <c:v>3476.0990624999999</c:v>
                </c:pt>
              </c:numCache>
            </c:numRef>
          </c:val>
        </c:ser>
        <c:ser>
          <c:idx val="11"/>
          <c:order val="10"/>
          <c:tx>
            <c:strRef>
              <c:f>bw_mem_ecc_on_ddr_2400MHz!$AI$17</c:f>
              <c:strCache>
                <c:ptCount val="1"/>
                <c:pt idx="0">
                  <c:v>1m-avg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bw_mem_ecc_on_ddr_2400MHz!$AI$18:$AI$26</c:f>
              <c:numCache>
                <c:formatCode>General</c:formatCode>
                <c:ptCount val="9"/>
                <c:pt idx="0">
                  <c:v>4528.09</c:v>
                </c:pt>
                <c:pt idx="1">
                  <c:v>4473.8450000000003</c:v>
                </c:pt>
                <c:pt idx="2">
                  <c:v>3130.65</c:v>
                </c:pt>
                <c:pt idx="3">
                  <c:v>2620.9175</c:v>
                </c:pt>
                <c:pt idx="4">
                  <c:v>2594.3474999999999</c:v>
                </c:pt>
                <c:pt idx="5">
                  <c:v>2452.6641666666601</c:v>
                </c:pt>
                <c:pt idx="6">
                  <c:v>2549.2912500000002</c:v>
                </c:pt>
                <c:pt idx="7">
                  <c:v>1906.9925000000001</c:v>
                </c:pt>
                <c:pt idx="8">
                  <c:v>1855.2237500000001</c:v>
                </c:pt>
              </c:numCache>
            </c:numRef>
          </c:val>
        </c:ser>
        <c:ser>
          <c:idx val="12"/>
          <c:order val="11"/>
          <c:tx>
            <c:strRef>
              <c:f>bw_mem_ecc_on_ddr_2400MHz!$AL$17</c:f>
              <c:strCache>
                <c:ptCount val="1"/>
                <c:pt idx="0">
                  <c:v>2m-avg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bw_mem_ecc_on_ddr_2400MHz!$AL$18:$AL$26</c:f>
              <c:numCache>
                <c:formatCode>General</c:formatCode>
                <c:ptCount val="9"/>
                <c:pt idx="0">
                  <c:v>2216.86</c:v>
                </c:pt>
                <c:pt idx="1">
                  <c:v>2196.36</c:v>
                </c:pt>
                <c:pt idx="2">
                  <c:v>2062.84666666666</c:v>
                </c:pt>
                <c:pt idx="3">
                  <c:v>1904.94</c:v>
                </c:pt>
                <c:pt idx="4">
                  <c:v>1768.74875</c:v>
                </c:pt>
                <c:pt idx="5">
                  <c:v>1523.095</c:v>
                </c:pt>
                <c:pt idx="6">
                  <c:v>1604.079375</c:v>
                </c:pt>
                <c:pt idx="7">
                  <c:v>2021.2979166666601</c:v>
                </c:pt>
                <c:pt idx="8">
                  <c:v>1466.6721875000001</c:v>
                </c:pt>
              </c:numCache>
            </c:numRef>
          </c:val>
        </c:ser>
        <c:ser>
          <c:idx val="13"/>
          <c:order val="12"/>
          <c:tx>
            <c:strRef>
              <c:f>bw_mem_ecc_on_ddr_2400MHz!$AO$17</c:f>
              <c:strCache>
                <c:ptCount val="1"/>
                <c:pt idx="0">
                  <c:v>4m-avg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bw_mem_ecc_on_ddr_2400MHz!$AO$18:$AO$26</c:f>
              <c:numCache>
                <c:formatCode>General</c:formatCode>
                <c:ptCount val="9"/>
                <c:pt idx="0">
                  <c:v>538.67999999999995</c:v>
                </c:pt>
                <c:pt idx="1">
                  <c:v>1181.2349999999999</c:v>
                </c:pt>
                <c:pt idx="2">
                  <c:v>1357.41333333333</c:v>
                </c:pt>
                <c:pt idx="3">
                  <c:v>1198.1224999999999</c:v>
                </c:pt>
                <c:pt idx="4">
                  <c:v>1010.085</c:v>
                </c:pt>
                <c:pt idx="5">
                  <c:v>1156.3033333333301</c:v>
                </c:pt>
                <c:pt idx="6">
                  <c:v>743.15187500000002</c:v>
                </c:pt>
                <c:pt idx="7">
                  <c:v>569.10749999999996</c:v>
                </c:pt>
                <c:pt idx="8">
                  <c:v>485.16874999999999</c:v>
                </c:pt>
              </c:numCache>
            </c:numRef>
          </c:val>
        </c:ser>
        <c:ser>
          <c:idx val="14"/>
          <c:order val="13"/>
          <c:tx>
            <c:strRef>
              <c:f>bw_mem_ecc_on_ddr_2400MHz!$AR$17</c:f>
              <c:strCache>
                <c:ptCount val="1"/>
                <c:pt idx="0">
                  <c:v>8m-avg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bw_mem_ecc_on_ddr_2400MHz!$AR$18:$AR$26</c:f>
              <c:numCache>
                <c:formatCode>General</c:formatCode>
                <c:ptCount val="9"/>
                <c:pt idx="0">
                  <c:v>366</c:v>
                </c:pt>
                <c:pt idx="1">
                  <c:v>1124.46</c:v>
                </c:pt>
                <c:pt idx="2">
                  <c:v>1037.6500000000001</c:v>
                </c:pt>
                <c:pt idx="3">
                  <c:v>748.77</c:v>
                </c:pt>
                <c:pt idx="4">
                  <c:v>659.81</c:v>
                </c:pt>
                <c:pt idx="5">
                  <c:v>566.18333333333305</c:v>
                </c:pt>
                <c:pt idx="6">
                  <c:v>518.73187499999995</c:v>
                </c:pt>
                <c:pt idx="7">
                  <c:v>472.56041666666601</c:v>
                </c:pt>
                <c:pt idx="8">
                  <c:v>412.63062500000001</c:v>
                </c:pt>
              </c:numCache>
            </c:numRef>
          </c:val>
        </c:ser>
        <c:ser>
          <c:idx val="15"/>
          <c:order val="14"/>
          <c:tx>
            <c:strRef>
              <c:f>bw_mem_ecc_on_ddr_2400MHz!$AU$17</c:f>
              <c:strCache>
                <c:ptCount val="1"/>
                <c:pt idx="0">
                  <c:v>16m-avg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bw_mem_ecc_on_ddr_2400MHz!$AU$18:$AU$26</c:f>
              <c:numCache>
                <c:formatCode>General</c:formatCode>
                <c:ptCount val="9"/>
                <c:pt idx="0">
                  <c:v>449.76</c:v>
                </c:pt>
                <c:pt idx="1">
                  <c:v>652.80499999999995</c:v>
                </c:pt>
                <c:pt idx="2">
                  <c:v>666.73</c:v>
                </c:pt>
                <c:pt idx="3">
                  <c:v>663.89750000000004</c:v>
                </c:pt>
                <c:pt idx="4">
                  <c:v>612.20249999999999</c:v>
                </c:pt>
                <c:pt idx="5">
                  <c:v>560.42083333333301</c:v>
                </c:pt>
                <c:pt idx="6">
                  <c:v>506.05812500000002</c:v>
                </c:pt>
                <c:pt idx="7">
                  <c:v>368.09416666666601</c:v>
                </c:pt>
                <c:pt idx="8">
                  <c:v>273.81687499999998</c:v>
                </c:pt>
              </c:numCache>
            </c:numRef>
          </c:val>
        </c:ser>
        <c:ser>
          <c:idx val="16"/>
          <c:order val="15"/>
          <c:tx>
            <c:strRef>
              <c:f>bw_mem_ecc_on_ddr_2400MHz!$AX$17</c:f>
              <c:strCache>
                <c:ptCount val="1"/>
                <c:pt idx="0">
                  <c:v>32m-avg</c:v>
                </c:pt>
              </c:strCache>
            </c:strRef>
          </c:tx>
          <c:invertIfNegative val="0"/>
          <c:cat>
            <c:numRef>
              <c:f>bw_mem_ecc_on_ddr_2400MHz!$B$18:$B$26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bw_mem_ecc_on_ddr_2400MHz!$AX$18:$AX$26</c:f>
              <c:numCache>
                <c:formatCode>General</c:formatCode>
                <c:ptCount val="9"/>
                <c:pt idx="0">
                  <c:v>363.83</c:v>
                </c:pt>
                <c:pt idx="1">
                  <c:v>559.92999999999995</c:v>
                </c:pt>
                <c:pt idx="2">
                  <c:v>611.26</c:v>
                </c:pt>
                <c:pt idx="3">
                  <c:v>628.48</c:v>
                </c:pt>
                <c:pt idx="4">
                  <c:v>587.90875000000005</c:v>
                </c:pt>
                <c:pt idx="5">
                  <c:v>540.21500000000003</c:v>
                </c:pt>
                <c:pt idx="6">
                  <c:v>482.393125</c:v>
                </c:pt>
                <c:pt idx="7">
                  <c:v>343.772083333333</c:v>
                </c:pt>
                <c:pt idx="8">
                  <c:v>257.99906249999998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29768"/>
        <c:axId val="395430944"/>
      </c:barChart>
      <c:catAx>
        <c:axId val="395429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48533031911157093"/>
              <c:y val="0.3247621312041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95430944"/>
        <c:crosses val="autoZero"/>
        <c:auto val="1"/>
        <c:lblAlgn val="ctr"/>
        <c:lblOffset val="100"/>
        <c:noMultiLvlLbl val="0"/>
      </c:catAx>
      <c:valAx>
        <c:axId val="3954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MegaBytes per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5429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bw_mem - cp - ECC ON - Sys Mem Clk xxxMHz </a:t>
            </a:r>
          </a:p>
        </c:rich>
      </c:tx>
      <c:layout>
        <c:manualLayout>
          <c:xMode val="edge"/>
          <c:yMode val="edge"/>
          <c:x val="0.20512564677818068"/>
          <c:y val="2.53431419680273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bw_mem_ecc_on_ddr_2400MHz!$E$28</c:f>
              <c:strCache>
                <c:ptCount val="1"/>
                <c:pt idx="0">
                  <c:v>1k-avg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bw_mem_ecc_on_ddr_2400MHz!$E$29:$E$37</c:f>
              <c:numCache>
                <c:formatCode>General</c:formatCode>
                <c:ptCount val="9"/>
                <c:pt idx="0">
                  <c:v>10929.54</c:v>
                </c:pt>
                <c:pt idx="1">
                  <c:v>10937.705</c:v>
                </c:pt>
                <c:pt idx="2">
                  <c:v>10946.7833333333</c:v>
                </c:pt>
                <c:pt idx="3">
                  <c:v>10949.0825</c:v>
                </c:pt>
                <c:pt idx="4">
                  <c:v>10943.91375</c:v>
                </c:pt>
                <c:pt idx="5">
                  <c:v>10943.6333333333</c:v>
                </c:pt>
                <c:pt idx="6">
                  <c:v>10943.605625</c:v>
                </c:pt>
                <c:pt idx="7">
                  <c:v>10944.44125</c:v>
                </c:pt>
                <c:pt idx="8">
                  <c:v>10935.511875</c:v>
                </c:pt>
              </c:numCache>
            </c:numRef>
          </c:val>
        </c:ser>
        <c:ser>
          <c:idx val="2"/>
          <c:order val="1"/>
          <c:tx>
            <c:strRef>
              <c:f>bw_mem_ecc_on_ddr_2400MHz!$H$28</c:f>
              <c:strCache>
                <c:ptCount val="1"/>
                <c:pt idx="0">
                  <c:v>2k-avg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bw_mem_ecc_on_ddr_2400MHz!$H$29:$H$37</c:f>
              <c:numCache>
                <c:formatCode>General</c:formatCode>
                <c:ptCount val="9"/>
                <c:pt idx="0">
                  <c:v>11328.16</c:v>
                </c:pt>
                <c:pt idx="1">
                  <c:v>11338.03</c:v>
                </c:pt>
                <c:pt idx="2">
                  <c:v>11348.0366666666</c:v>
                </c:pt>
                <c:pt idx="3">
                  <c:v>11349.615</c:v>
                </c:pt>
                <c:pt idx="4">
                  <c:v>11345.48</c:v>
                </c:pt>
                <c:pt idx="5">
                  <c:v>11346.8341666666</c:v>
                </c:pt>
                <c:pt idx="6">
                  <c:v>11347.1175</c:v>
                </c:pt>
                <c:pt idx="7">
                  <c:v>11351.58375</c:v>
                </c:pt>
                <c:pt idx="8">
                  <c:v>11347.919374999999</c:v>
                </c:pt>
              </c:numCache>
            </c:numRef>
          </c:val>
        </c:ser>
        <c:ser>
          <c:idx val="3"/>
          <c:order val="2"/>
          <c:tx>
            <c:strRef>
              <c:f>bw_mem_ecc_on_ddr_2400MHz!$K$28</c:f>
              <c:strCache>
                <c:ptCount val="1"/>
                <c:pt idx="0">
                  <c:v>4k-avg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bw_mem_ecc_on_ddr_2400MHz!$K$29:$K$37</c:f>
              <c:numCache>
                <c:formatCode>General</c:formatCode>
                <c:ptCount val="9"/>
                <c:pt idx="0">
                  <c:v>11543.41</c:v>
                </c:pt>
                <c:pt idx="1">
                  <c:v>11552.565000000001</c:v>
                </c:pt>
                <c:pt idx="2">
                  <c:v>11562.24</c:v>
                </c:pt>
                <c:pt idx="3">
                  <c:v>11565.66</c:v>
                </c:pt>
                <c:pt idx="4">
                  <c:v>11561.202499999999</c:v>
                </c:pt>
                <c:pt idx="5">
                  <c:v>11559.66</c:v>
                </c:pt>
                <c:pt idx="6">
                  <c:v>11560.079374999999</c:v>
                </c:pt>
                <c:pt idx="7">
                  <c:v>11560.4116666666</c:v>
                </c:pt>
                <c:pt idx="8">
                  <c:v>11563.86125</c:v>
                </c:pt>
              </c:numCache>
            </c:numRef>
          </c:val>
        </c:ser>
        <c:ser>
          <c:idx val="4"/>
          <c:order val="3"/>
          <c:tx>
            <c:strRef>
              <c:f>bw_mem_ecc_on_ddr_2400MHz!$N$28</c:f>
              <c:strCache>
                <c:ptCount val="1"/>
                <c:pt idx="0">
                  <c:v>8k-avg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bw_mem_ecc_on_ddr_2400MHz!$N$29:$N$37</c:f>
              <c:numCache>
                <c:formatCode>General</c:formatCode>
                <c:ptCount val="9"/>
                <c:pt idx="0">
                  <c:v>11542.71</c:v>
                </c:pt>
                <c:pt idx="1">
                  <c:v>11572.135</c:v>
                </c:pt>
                <c:pt idx="2">
                  <c:v>11563.696666666599</c:v>
                </c:pt>
                <c:pt idx="3">
                  <c:v>11518.1425</c:v>
                </c:pt>
                <c:pt idx="4">
                  <c:v>11511.87875</c:v>
                </c:pt>
                <c:pt idx="5">
                  <c:v>11558.348333333301</c:v>
                </c:pt>
                <c:pt idx="6">
                  <c:v>11555.486875000001</c:v>
                </c:pt>
                <c:pt idx="7">
                  <c:v>11559.75625</c:v>
                </c:pt>
                <c:pt idx="8">
                  <c:v>11570.596874999999</c:v>
                </c:pt>
              </c:numCache>
            </c:numRef>
          </c:val>
        </c:ser>
        <c:ser>
          <c:idx val="5"/>
          <c:order val="4"/>
          <c:tx>
            <c:strRef>
              <c:f>bw_mem_ecc_on_ddr_2400MHz!$Q$28</c:f>
              <c:strCache>
                <c:ptCount val="1"/>
                <c:pt idx="0">
                  <c:v>16k-avg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bw_mem_ecc_on_ddr_2400MHz!$Q$29:$Q$37</c:f>
              <c:numCache>
                <c:formatCode>General</c:formatCode>
                <c:ptCount val="9"/>
                <c:pt idx="0">
                  <c:v>6638.22</c:v>
                </c:pt>
                <c:pt idx="1">
                  <c:v>7719.625</c:v>
                </c:pt>
                <c:pt idx="2">
                  <c:v>8274.4933333333302</c:v>
                </c:pt>
                <c:pt idx="3">
                  <c:v>6406.9250000000002</c:v>
                </c:pt>
                <c:pt idx="4">
                  <c:v>9074.5112499999996</c:v>
                </c:pt>
                <c:pt idx="5">
                  <c:v>6315.9224999999997</c:v>
                </c:pt>
                <c:pt idx="6">
                  <c:v>7316.1875</c:v>
                </c:pt>
                <c:pt idx="7">
                  <c:v>7753.4216666666598</c:v>
                </c:pt>
                <c:pt idx="8">
                  <c:v>6350.1515625000002</c:v>
                </c:pt>
              </c:numCache>
            </c:numRef>
          </c:val>
        </c:ser>
        <c:ser>
          <c:idx val="6"/>
          <c:order val="5"/>
          <c:tx>
            <c:strRef>
              <c:f>bw_mem_ecc_on_ddr_2400MHz!$T$28</c:f>
              <c:strCache>
                <c:ptCount val="1"/>
                <c:pt idx="0">
                  <c:v>32k-avg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bw_mem_ecc_on_ddr_2400MHz!$T$29:$T$37</c:f>
              <c:numCache>
                <c:formatCode>General</c:formatCode>
                <c:ptCount val="9"/>
                <c:pt idx="0">
                  <c:v>3640.24</c:v>
                </c:pt>
                <c:pt idx="1">
                  <c:v>3135.3850000000002</c:v>
                </c:pt>
                <c:pt idx="2">
                  <c:v>3004.35</c:v>
                </c:pt>
                <c:pt idx="3">
                  <c:v>2780.1824999999999</c:v>
                </c:pt>
                <c:pt idx="4">
                  <c:v>2770.1424999999999</c:v>
                </c:pt>
                <c:pt idx="5">
                  <c:v>2826.00583333333</c:v>
                </c:pt>
                <c:pt idx="6">
                  <c:v>2820.6243749999999</c:v>
                </c:pt>
                <c:pt idx="7">
                  <c:v>2728.0070833333298</c:v>
                </c:pt>
                <c:pt idx="8">
                  <c:v>2569.1149999999998</c:v>
                </c:pt>
              </c:numCache>
            </c:numRef>
          </c:val>
        </c:ser>
        <c:ser>
          <c:idx val="7"/>
          <c:order val="6"/>
          <c:tx>
            <c:strRef>
              <c:f>bw_mem_ecc_on_ddr_2400MHz!$W$28</c:f>
              <c:strCache>
                <c:ptCount val="1"/>
                <c:pt idx="0">
                  <c:v>64k-avg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bw_mem_ecc_on_ddr_2400MHz!$W$29:$W$37</c:f>
              <c:numCache>
                <c:formatCode>General</c:formatCode>
                <c:ptCount val="9"/>
                <c:pt idx="0">
                  <c:v>2869.5</c:v>
                </c:pt>
                <c:pt idx="1">
                  <c:v>2957.915</c:v>
                </c:pt>
                <c:pt idx="2">
                  <c:v>2656.3966666666602</c:v>
                </c:pt>
                <c:pt idx="3">
                  <c:v>2454.625</c:v>
                </c:pt>
                <c:pt idx="4">
                  <c:v>2469.6237500000002</c:v>
                </c:pt>
                <c:pt idx="5">
                  <c:v>2490.875</c:v>
                </c:pt>
                <c:pt idx="6">
                  <c:v>2439.6131249999999</c:v>
                </c:pt>
                <c:pt idx="7">
                  <c:v>2243.0983333333302</c:v>
                </c:pt>
                <c:pt idx="8">
                  <c:v>2181.1978125000001</c:v>
                </c:pt>
              </c:numCache>
            </c:numRef>
          </c:val>
        </c:ser>
        <c:ser>
          <c:idx val="8"/>
          <c:order val="7"/>
          <c:tx>
            <c:strRef>
              <c:f>bw_mem_ecc_on_ddr_2400MHz!$Z$28</c:f>
              <c:strCache>
                <c:ptCount val="1"/>
                <c:pt idx="0">
                  <c:v>128k-avg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bw_mem_ecc_on_ddr_2400MHz!$Z$29:$Z$37</c:f>
              <c:numCache>
                <c:formatCode>General</c:formatCode>
                <c:ptCount val="9"/>
                <c:pt idx="0">
                  <c:v>2690.35</c:v>
                </c:pt>
                <c:pt idx="1">
                  <c:v>2618.165</c:v>
                </c:pt>
                <c:pt idx="2">
                  <c:v>2572.06</c:v>
                </c:pt>
                <c:pt idx="3">
                  <c:v>2400.85</c:v>
                </c:pt>
                <c:pt idx="4">
                  <c:v>2334.5437499999998</c:v>
                </c:pt>
                <c:pt idx="5">
                  <c:v>2399.2883333333298</c:v>
                </c:pt>
                <c:pt idx="6">
                  <c:v>2300.8375000000001</c:v>
                </c:pt>
                <c:pt idx="7">
                  <c:v>2130.1908333333299</c:v>
                </c:pt>
                <c:pt idx="8">
                  <c:v>2080.0134374999998</c:v>
                </c:pt>
              </c:numCache>
            </c:numRef>
          </c:val>
        </c:ser>
        <c:ser>
          <c:idx val="9"/>
          <c:order val="8"/>
          <c:tx>
            <c:strRef>
              <c:f>bw_mem_ecc_on_ddr_2400MHz!$AC$28</c:f>
              <c:strCache>
                <c:ptCount val="1"/>
                <c:pt idx="0">
                  <c:v>256k-avg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bw_mem_ecc_on_ddr_2400MHz!$AC$29:$AC$37</c:f>
              <c:numCache>
                <c:formatCode>General</c:formatCode>
                <c:ptCount val="9"/>
                <c:pt idx="0">
                  <c:v>2643.15</c:v>
                </c:pt>
                <c:pt idx="1">
                  <c:v>2742.74</c:v>
                </c:pt>
                <c:pt idx="2">
                  <c:v>2160.6466666666602</c:v>
                </c:pt>
                <c:pt idx="3">
                  <c:v>1664.8275000000001</c:v>
                </c:pt>
                <c:pt idx="4">
                  <c:v>1671.35625</c:v>
                </c:pt>
                <c:pt idx="5">
                  <c:v>1893.2266666666601</c:v>
                </c:pt>
                <c:pt idx="6">
                  <c:v>1851.3531250000001</c:v>
                </c:pt>
                <c:pt idx="7">
                  <c:v>1436.0416666666599</c:v>
                </c:pt>
                <c:pt idx="8">
                  <c:v>1384.0940625000001</c:v>
                </c:pt>
              </c:numCache>
            </c:numRef>
          </c:val>
        </c:ser>
        <c:ser>
          <c:idx val="10"/>
          <c:order val="9"/>
          <c:tx>
            <c:strRef>
              <c:f>bw_mem_ecc_on_ddr_2400MHz!$AF$28</c:f>
              <c:strCache>
                <c:ptCount val="1"/>
                <c:pt idx="0">
                  <c:v>512k-avg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bw_mem_ecc_on_ddr_2400MHz!$AF$29:$AF$37</c:f>
              <c:numCache>
                <c:formatCode>General</c:formatCode>
                <c:ptCount val="9"/>
                <c:pt idx="0">
                  <c:v>1864.75</c:v>
                </c:pt>
                <c:pt idx="1">
                  <c:v>1889.2349999999999</c:v>
                </c:pt>
                <c:pt idx="2">
                  <c:v>1318.32</c:v>
                </c:pt>
                <c:pt idx="3">
                  <c:v>1165.8325</c:v>
                </c:pt>
                <c:pt idx="4">
                  <c:v>1152.3225</c:v>
                </c:pt>
                <c:pt idx="5">
                  <c:v>1046.2375</c:v>
                </c:pt>
                <c:pt idx="6">
                  <c:v>1046.6087500000001</c:v>
                </c:pt>
                <c:pt idx="7">
                  <c:v>907.24916666666604</c:v>
                </c:pt>
                <c:pt idx="8">
                  <c:v>783.76874999999995</c:v>
                </c:pt>
              </c:numCache>
            </c:numRef>
          </c:val>
        </c:ser>
        <c:ser>
          <c:idx val="11"/>
          <c:order val="10"/>
          <c:tx>
            <c:strRef>
              <c:f>bw_mem_ecc_on_ddr_2400MHz!$AI$28</c:f>
              <c:strCache>
                <c:ptCount val="1"/>
                <c:pt idx="0">
                  <c:v>1m-avg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bw_mem_ecc_on_ddr_2400MHz!$AI$29:$AI$37</c:f>
              <c:numCache>
                <c:formatCode>General</c:formatCode>
                <c:ptCount val="9"/>
                <c:pt idx="0">
                  <c:v>1001.12</c:v>
                </c:pt>
                <c:pt idx="1">
                  <c:v>1004.09</c:v>
                </c:pt>
                <c:pt idx="2">
                  <c:v>930.12666666666598</c:v>
                </c:pt>
                <c:pt idx="3">
                  <c:v>693.79</c:v>
                </c:pt>
                <c:pt idx="4">
                  <c:v>819.15875000000005</c:v>
                </c:pt>
                <c:pt idx="5">
                  <c:v>669.08333333333303</c:v>
                </c:pt>
                <c:pt idx="6">
                  <c:v>787.43187499999999</c:v>
                </c:pt>
                <c:pt idx="7">
                  <c:v>633.80999999999995</c:v>
                </c:pt>
                <c:pt idx="8">
                  <c:v>574.85812499999997</c:v>
                </c:pt>
              </c:numCache>
            </c:numRef>
          </c:val>
        </c:ser>
        <c:ser>
          <c:idx val="12"/>
          <c:order val="11"/>
          <c:tx>
            <c:strRef>
              <c:f>bw_mem_ecc_on_ddr_2400MHz!$AL$28</c:f>
              <c:strCache>
                <c:ptCount val="1"/>
                <c:pt idx="0">
                  <c:v>2m-avg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bw_mem_ecc_on_ddr_2400MHz!$AL$29:$AL$37</c:f>
              <c:numCache>
                <c:formatCode>General</c:formatCode>
                <c:ptCount val="9"/>
                <c:pt idx="0">
                  <c:v>246.65</c:v>
                </c:pt>
                <c:pt idx="1">
                  <c:v>514.1</c:v>
                </c:pt>
                <c:pt idx="2">
                  <c:v>553.08666666666602</c:v>
                </c:pt>
                <c:pt idx="3">
                  <c:v>505.50749999999999</c:v>
                </c:pt>
                <c:pt idx="4">
                  <c:v>445.35500000000002</c:v>
                </c:pt>
                <c:pt idx="5">
                  <c:v>375.291666666666</c:v>
                </c:pt>
                <c:pt idx="6">
                  <c:v>324.26437499999997</c:v>
                </c:pt>
                <c:pt idx="7">
                  <c:v>276.267916666666</c:v>
                </c:pt>
                <c:pt idx="8">
                  <c:v>413.66093749999999</c:v>
                </c:pt>
              </c:numCache>
            </c:numRef>
          </c:val>
        </c:ser>
        <c:ser>
          <c:idx val="13"/>
          <c:order val="12"/>
          <c:tx>
            <c:strRef>
              <c:f>bw_mem_ecc_on_ddr_2400MHz!$AO$28</c:f>
              <c:strCache>
                <c:ptCount val="1"/>
                <c:pt idx="0">
                  <c:v>4m-avg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bw_mem_ecc_on_ddr_2400MHz!$AO$29:$AO$37</c:f>
              <c:numCache>
                <c:formatCode>General</c:formatCode>
                <c:ptCount val="9"/>
                <c:pt idx="0">
                  <c:v>165.81</c:v>
                </c:pt>
                <c:pt idx="1">
                  <c:v>346.18</c:v>
                </c:pt>
                <c:pt idx="2">
                  <c:v>348.09</c:v>
                </c:pt>
                <c:pt idx="3">
                  <c:v>338.58499999999998</c:v>
                </c:pt>
                <c:pt idx="4">
                  <c:v>300.84125</c:v>
                </c:pt>
                <c:pt idx="5">
                  <c:v>274.52916666666601</c:v>
                </c:pt>
                <c:pt idx="6">
                  <c:v>348.48624999999998</c:v>
                </c:pt>
                <c:pt idx="7">
                  <c:v>200.34375</c:v>
                </c:pt>
                <c:pt idx="8">
                  <c:v>198.50218749999999</c:v>
                </c:pt>
              </c:numCache>
            </c:numRef>
          </c:val>
        </c:ser>
        <c:ser>
          <c:idx val="14"/>
          <c:order val="13"/>
          <c:tx>
            <c:strRef>
              <c:f>bw_mem_ecc_on_ddr_2400MHz!$AR$28</c:f>
              <c:strCache>
                <c:ptCount val="1"/>
                <c:pt idx="0">
                  <c:v>8m-avg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bw_mem_ecc_on_ddr_2400MHz!$AR$29:$AR$37</c:f>
              <c:numCache>
                <c:formatCode>General</c:formatCode>
                <c:ptCount val="9"/>
                <c:pt idx="0">
                  <c:v>218.19</c:v>
                </c:pt>
                <c:pt idx="1">
                  <c:v>304.58</c:v>
                </c:pt>
                <c:pt idx="2">
                  <c:v>308.75</c:v>
                </c:pt>
                <c:pt idx="3">
                  <c:v>320.9975</c:v>
                </c:pt>
                <c:pt idx="4">
                  <c:v>304.26749999999998</c:v>
                </c:pt>
                <c:pt idx="5">
                  <c:v>280.39166666666603</c:v>
                </c:pt>
                <c:pt idx="6">
                  <c:v>251.81437500000001</c:v>
                </c:pt>
                <c:pt idx="7">
                  <c:v>188.50208333333299</c:v>
                </c:pt>
                <c:pt idx="8">
                  <c:v>145.03812500000001</c:v>
                </c:pt>
              </c:numCache>
            </c:numRef>
          </c:val>
        </c:ser>
        <c:ser>
          <c:idx val="15"/>
          <c:order val="14"/>
          <c:tx>
            <c:strRef>
              <c:f>bw_mem_ecc_on_ddr_2400MHz!$AU$28</c:f>
              <c:strCache>
                <c:ptCount val="1"/>
                <c:pt idx="0">
                  <c:v>16m-avg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bw_mem_ecc_on_ddr_2400MHz!$AU$29:$AU$37</c:f>
              <c:numCache>
                <c:formatCode>General</c:formatCode>
                <c:ptCount val="9"/>
                <c:pt idx="0">
                  <c:v>179.22</c:v>
                </c:pt>
                <c:pt idx="1">
                  <c:v>272.76</c:v>
                </c:pt>
                <c:pt idx="2">
                  <c:v>300.24666666666599</c:v>
                </c:pt>
                <c:pt idx="3">
                  <c:v>310.75</c:v>
                </c:pt>
                <c:pt idx="4">
                  <c:v>293.40750000000003</c:v>
                </c:pt>
                <c:pt idx="5">
                  <c:v>270.30416666666599</c:v>
                </c:pt>
                <c:pt idx="6">
                  <c:v>245.48</c:v>
                </c:pt>
                <c:pt idx="7">
                  <c:v>179.00958333333301</c:v>
                </c:pt>
                <c:pt idx="8">
                  <c:v>137.895625</c:v>
                </c:pt>
              </c:numCache>
            </c:numRef>
          </c:val>
        </c:ser>
        <c:ser>
          <c:idx val="16"/>
          <c:order val="15"/>
          <c:tx>
            <c:strRef>
              <c:f>bw_mem_ecc_on_ddr_2400MHz!$AX$28</c:f>
              <c:strCache>
                <c:ptCount val="1"/>
                <c:pt idx="0">
                  <c:v>32m-avg</c:v>
                </c:pt>
              </c:strCache>
            </c:strRef>
          </c:tx>
          <c:invertIfNegative val="0"/>
          <c:cat>
            <c:numRef>
              <c:f>bw_mem_ecc_on_ddr_2400MHz!$B$29:$B$37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cat>
          <c:val>
            <c:numRef>
              <c:f>bw_mem_ecc_on_ddr_2400MHz!$AX$29:$AX$37</c:f>
              <c:numCache>
                <c:formatCode>General</c:formatCode>
                <c:ptCount val="9"/>
                <c:pt idx="0">
                  <c:v>183.23</c:v>
                </c:pt>
                <c:pt idx="1">
                  <c:v>271.78500000000003</c:v>
                </c:pt>
                <c:pt idx="2">
                  <c:v>297.106666666666</c:v>
                </c:pt>
                <c:pt idx="3">
                  <c:v>307.75</c:v>
                </c:pt>
                <c:pt idx="4">
                  <c:v>283.97750000000002</c:v>
                </c:pt>
                <c:pt idx="5">
                  <c:v>260.70999999999998</c:v>
                </c:pt>
                <c:pt idx="6">
                  <c:v>231.643125</c:v>
                </c:pt>
                <c:pt idx="7">
                  <c:v>175.72624999999999</c:v>
                </c:pt>
                <c:pt idx="8">
                  <c:v>246.76499999999999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30552"/>
        <c:axId val="395431336"/>
      </c:barChart>
      <c:catAx>
        <c:axId val="395430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48533031911157093"/>
              <c:y val="0.3247621312041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95431336"/>
        <c:crosses val="autoZero"/>
        <c:auto val="1"/>
        <c:lblAlgn val="ctr"/>
        <c:lblOffset val="100"/>
        <c:noMultiLvlLbl val="0"/>
      </c:catAx>
      <c:valAx>
        <c:axId val="395431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MegaBytes per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54305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2</xdr:row>
      <xdr:rowOff>223839</xdr:rowOff>
    </xdr:from>
    <xdr:to>
      <xdr:col>26</xdr:col>
      <xdr:colOff>352425</xdr:colOff>
      <xdr:row>24</xdr:row>
      <xdr:rowOff>138115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26</xdr:row>
      <xdr:rowOff>27214</xdr:rowOff>
    </xdr:from>
    <xdr:to>
      <xdr:col>26</xdr:col>
      <xdr:colOff>345622</xdr:colOff>
      <xdr:row>49</xdr:row>
      <xdr:rowOff>98652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38099</xdr:rowOff>
    </xdr:from>
    <xdr:to>
      <xdr:col>13</xdr:col>
      <xdr:colOff>485775</xdr:colOff>
      <xdr:row>36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38</xdr:row>
      <xdr:rowOff>85724</xdr:rowOff>
    </xdr:from>
    <xdr:to>
      <xdr:col>13</xdr:col>
      <xdr:colOff>485775</xdr:colOff>
      <xdr:row>67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361949</xdr:colOff>
      <xdr:row>69</xdr:row>
      <xdr:rowOff>47625</xdr:rowOff>
    </xdr:from>
    <xdr:to>
      <xdr:col>13</xdr:col>
      <xdr:colOff>523875</xdr:colOff>
      <xdr:row>98</xdr:row>
      <xdr:rowOff>66676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Bench_AXM6732_v1.0_875cpu_1866ddr_12G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lat_mem_rd Result Summary"/>
      <sheetName val="bw_mem Result Summary"/>
      <sheetName val="lat_mem_rd_ecc_off_ddr_1866MHz"/>
      <sheetName val="lat_mem_rd_ecc_off_ddr1866_MHz"/>
      <sheetName val="bw_mem_ecc_off_ddr_1866MHz"/>
      <sheetName val="bw_mem_ecc_on_ddr_1866MHz"/>
    </sheetNames>
    <sheetDataSet>
      <sheetData sheetId="0"/>
      <sheetData sheetId="1">
        <row r="31">
          <cell r="B31" t="str">
            <v>L1</v>
          </cell>
        </row>
        <row r="32">
          <cell r="B32" t="str">
            <v>L2</v>
          </cell>
        </row>
        <row r="33">
          <cell r="B33" t="str">
            <v>L3</v>
          </cell>
        </row>
        <row r="34">
          <cell r="B34" t="str">
            <v>System memory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0"/>
  <sheetViews>
    <sheetView showGridLines="0" topLeftCell="A4" workbookViewId="0">
      <selection activeCell="F14" sqref="F14"/>
    </sheetView>
  </sheetViews>
  <sheetFormatPr defaultRowHeight="15" x14ac:dyDescent="0.25"/>
  <cols>
    <col min="2" max="2" width="75.42578125" customWidth="1"/>
    <col min="3" max="3" width="15.42578125" customWidth="1"/>
    <col min="4" max="4" width="25.42578125" hidden="1" customWidth="1"/>
    <col min="5" max="5" width="9.140625" hidden="1" customWidth="1"/>
  </cols>
  <sheetData>
    <row r="4" spans="2:6" ht="21" x14ac:dyDescent="0.35">
      <c r="D4" s="5" t="s">
        <v>126</v>
      </c>
    </row>
    <row r="6" spans="2:6" x14ac:dyDescent="0.25">
      <c r="B6" s="29" t="s">
        <v>132</v>
      </c>
      <c r="C6" s="27"/>
      <c r="D6" s="27"/>
      <c r="E6" s="27"/>
    </row>
    <row r="7" spans="2:6" x14ac:dyDescent="0.25">
      <c r="B7" s="29" t="s">
        <v>133</v>
      </c>
      <c r="C7" s="30"/>
      <c r="D7" s="31"/>
      <c r="E7" s="27"/>
    </row>
    <row r="8" spans="2:6" x14ac:dyDescent="0.25">
      <c r="B8" s="29" t="s">
        <v>134</v>
      </c>
      <c r="C8" s="30"/>
      <c r="D8" s="31"/>
      <c r="E8" s="27"/>
    </row>
    <row r="9" spans="2:6" x14ac:dyDescent="0.25">
      <c r="B9" s="28"/>
      <c r="C9" s="30"/>
      <c r="D9" s="31"/>
      <c r="E9" s="27"/>
    </row>
    <row r="10" spans="2:6" x14ac:dyDescent="0.25">
      <c r="B10" s="29" t="s">
        <v>135</v>
      </c>
      <c r="C10" s="30"/>
      <c r="D10" s="31"/>
      <c r="E10" s="27"/>
    </row>
    <row r="11" spans="2:6" x14ac:dyDescent="0.25">
      <c r="B11" s="29" t="s">
        <v>193</v>
      </c>
      <c r="C11" s="30"/>
      <c r="D11" s="31"/>
      <c r="E11" s="27"/>
    </row>
    <row r="12" spans="2:6" s="20" customFormat="1" x14ac:dyDescent="0.25">
      <c r="B12" s="29" t="s">
        <v>136</v>
      </c>
      <c r="C12" s="30"/>
      <c r="D12" s="31"/>
      <c r="E12" s="27"/>
    </row>
    <row r="13" spans="2:6" ht="21" x14ac:dyDescent="0.35">
      <c r="B13" s="29" t="s">
        <v>192</v>
      </c>
      <c r="C13" s="30"/>
      <c r="D13" s="31"/>
      <c r="E13" s="27"/>
      <c r="F13" s="5" t="s">
        <v>123</v>
      </c>
    </row>
    <row r="14" spans="2:6" x14ac:dyDescent="0.25">
      <c r="B14" s="29" t="s">
        <v>137</v>
      </c>
      <c r="C14" s="30"/>
      <c r="D14" s="31"/>
      <c r="E14" s="27"/>
      <c r="F14" s="18" t="s">
        <v>124</v>
      </c>
    </row>
    <row r="15" spans="2:6" x14ac:dyDescent="0.25">
      <c r="B15" s="29" t="s">
        <v>138</v>
      </c>
      <c r="C15" s="30"/>
      <c r="D15" s="31"/>
      <c r="E15" s="27"/>
      <c r="F15" s="18" t="s">
        <v>125</v>
      </c>
    </row>
    <row r="16" spans="2:6" x14ac:dyDescent="0.25">
      <c r="B16" s="29" t="s">
        <v>139</v>
      </c>
      <c r="C16" s="30"/>
      <c r="D16" s="31"/>
      <c r="E16" s="27"/>
      <c r="F16" s="19" t="s">
        <v>127</v>
      </c>
    </row>
    <row r="17" spans="2:6" x14ac:dyDescent="0.25">
      <c r="B17" s="29" t="s">
        <v>140</v>
      </c>
      <c r="C17" s="32"/>
      <c r="D17" s="33"/>
      <c r="E17" s="27"/>
      <c r="F17" s="19" t="s">
        <v>128</v>
      </c>
    </row>
    <row r="18" spans="2:6" x14ac:dyDescent="0.25">
      <c r="B18" s="28"/>
      <c r="C18" s="32"/>
      <c r="D18" s="33"/>
      <c r="E18" s="27"/>
    </row>
    <row r="19" spans="2:6" x14ac:dyDescent="0.25">
      <c r="B19" s="29" t="s">
        <v>141</v>
      </c>
      <c r="C19" s="27"/>
      <c r="D19" s="27"/>
      <c r="E19" s="27"/>
    </row>
    <row r="20" spans="2:6" x14ac:dyDescent="0.25">
      <c r="B20" s="29" t="s">
        <v>136</v>
      </c>
      <c r="C20" s="27"/>
      <c r="D20" s="27"/>
      <c r="E20" s="27"/>
    </row>
    <row r="21" spans="2:6" x14ac:dyDescent="0.25">
      <c r="B21" s="29" t="s">
        <v>142</v>
      </c>
    </row>
    <row r="22" spans="2:6" x14ac:dyDescent="0.25">
      <c r="B22" s="29" t="s">
        <v>143</v>
      </c>
    </row>
    <row r="23" spans="2:6" x14ac:dyDescent="0.25">
      <c r="B23" s="29" t="s">
        <v>144</v>
      </c>
    </row>
    <row r="24" spans="2:6" x14ac:dyDescent="0.25">
      <c r="B24" s="29" t="s">
        <v>145</v>
      </c>
    </row>
    <row r="25" spans="2:6" x14ac:dyDescent="0.25">
      <c r="B25" s="28"/>
    </row>
    <row r="26" spans="2:6" x14ac:dyDescent="0.25">
      <c r="B26" s="29" t="s">
        <v>146</v>
      </c>
    </row>
    <row r="27" spans="2:6" x14ac:dyDescent="0.25">
      <c r="B27" s="29" t="s">
        <v>147</v>
      </c>
    </row>
    <row r="28" spans="2:6" x14ac:dyDescent="0.25">
      <c r="B28" s="29" t="s">
        <v>148</v>
      </c>
    </row>
    <row r="29" spans="2:6" x14ac:dyDescent="0.25">
      <c r="B29" s="29" t="s">
        <v>149</v>
      </c>
    </row>
    <row r="30" spans="2:6" x14ac:dyDescent="0.25">
      <c r="B30" s="29" t="s">
        <v>150</v>
      </c>
    </row>
    <row r="31" spans="2:6" x14ac:dyDescent="0.25">
      <c r="B31" s="29" t="s">
        <v>151</v>
      </c>
    </row>
    <row r="32" spans="2:6" x14ac:dyDescent="0.25">
      <c r="B32" s="28"/>
    </row>
    <row r="33" spans="2:2" x14ac:dyDescent="0.25">
      <c r="B33" s="29" t="s">
        <v>152</v>
      </c>
    </row>
    <row r="34" spans="2:2" x14ac:dyDescent="0.25">
      <c r="B34" s="29" t="s">
        <v>153</v>
      </c>
    </row>
    <row r="35" spans="2:2" x14ac:dyDescent="0.25">
      <c r="B35" s="29" t="s">
        <v>154</v>
      </c>
    </row>
    <row r="36" spans="2:2" x14ac:dyDescent="0.25">
      <c r="B36" s="29" t="s">
        <v>155</v>
      </c>
    </row>
    <row r="37" spans="2:2" x14ac:dyDescent="0.25">
      <c r="B37" s="29" t="s">
        <v>156</v>
      </c>
    </row>
    <row r="38" spans="2:2" x14ac:dyDescent="0.25">
      <c r="B38" s="29" t="s">
        <v>157</v>
      </c>
    </row>
    <row r="39" spans="2:2" x14ac:dyDescent="0.25">
      <c r="B39" s="28"/>
    </row>
    <row r="40" spans="2:2" x14ac:dyDescent="0.25">
      <c r="B40" s="29" t="s">
        <v>158</v>
      </c>
    </row>
    <row r="41" spans="2:2" x14ac:dyDescent="0.25">
      <c r="B41" s="29" t="s">
        <v>159</v>
      </c>
    </row>
    <row r="42" spans="2:2" x14ac:dyDescent="0.25">
      <c r="B42" s="29" t="s">
        <v>160</v>
      </c>
    </row>
    <row r="43" spans="2:2" x14ac:dyDescent="0.25">
      <c r="B43" s="29" t="s">
        <v>155</v>
      </c>
    </row>
    <row r="44" spans="2:2" x14ac:dyDescent="0.25">
      <c r="B44" s="29" t="s">
        <v>161</v>
      </c>
    </row>
    <row r="45" spans="2:2" x14ac:dyDescent="0.25">
      <c r="B45" s="29" t="s">
        <v>162</v>
      </c>
    </row>
    <row r="46" spans="2:2" x14ac:dyDescent="0.25">
      <c r="B46" s="28"/>
    </row>
    <row r="47" spans="2:2" x14ac:dyDescent="0.25">
      <c r="B47" s="29" t="s">
        <v>163</v>
      </c>
    </row>
    <row r="48" spans="2:2" x14ac:dyDescent="0.25">
      <c r="B48" s="29" t="s">
        <v>164</v>
      </c>
    </row>
    <row r="49" spans="2:2" x14ac:dyDescent="0.25">
      <c r="B49" s="29" t="s">
        <v>165</v>
      </c>
    </row>
    <row r="50" spans="2:2" x14ac:dyDescent="0.25">
      <c r="B50" s="29" t="s">
        <v>166</v>
      </c>
    </row>
    <row r="51" spans="2:2" x14ac:dyDescent="0.25">
      <c r="B51" s="29" t="s">
        <v>167</v>
      </c>
    </row>
    <row r="52" spans="2:2" x14ac:dyDescent="0.25">
      <c r="B52" s="29" t="s">
        <v>168</v>
      </c>
    </row>
    <row r="53" spans="2:2" x14ac:dyDescent="0.25">
      <c r="B53" s="28"/>
    </row>
    <row r="54" spans="2:2" x14ac:dyDescent="0.25">
      <c r="B54" s="29" t="s">
        <v>169</v>
      </c>
    </row>
    <row r="55" spans="2:2" x14ac:dyDescent="0.25">
      <c r="B55" s="29" t="s">
        <v>170</v>
      </c>
    </row>
    <row r="56" spans="2:2" x14ac:dyDescent="0.25">
      <c r="B56" s="29" t="s">
        <v>171</v>
      </c>
    </row>
    <row r="57" spans="2:2" x14ac:dyDescent="0.25">
      <c r="B57" s="29" t="s">
        <v>172</v>
      </c>
    </row>
    <row r="58" spans="2:2" x14ac:dyDescent="0.25">
      <c r="B58" s="29" t="s">
        <v>173</v>
      </c>
    </row>
    <row r="59" spans="2:2" x14ac:dyDescent="0.25">
      <c r="B59" s="29" t="s">
        <v>174</v>
      </c>
    </row>
    <row r="60" spans="2:2" x14ac:dyDescent="0.25">
      <c r="B60" s="28"/>
    </row>
    <row r="61" spans="2:2" x14ac:dyDescent="0.25">
      <c r="B61" s="29" t="s">
        <v>175</v>
      </c>
    </row>
    <row r="62" spans="2:2" x14ac:dyDescent="0.25">
      <c r="B62" s="29" t="s">
        <v>176</v>
      </c>
    </row>
    <row r="63" spans="2:2" x14ac:dyDescent="0.25">
      <c r="B63" s="29" t="s">
        <v>177</v>
      </c>
    </row>
    <row r="64" spans="2:2" x14ac:dyDescent="0.25">
      <c r="B64" s="29" t="s">
        <v>178</v>
      </c>
    </row>
    <row r="65" spans="2:2" x14ac:dyDescent="0.25">
      <c r="B65" s="29" t="s">
        <v>179</v>
      </c>
    </row>
    <row r="66" spans="2:2" x14ac:dyDescent="0.25">
      <c r="B66" s="29" t="s">
        <v>180</v>
      </c>
    </row>
    <row r="67" spans="2:2" x14ac:dyDescent="0.25">
      <c r="B67" s="28"/>
    </row>
    <row r="68" spans="2:2" x14ac:dyDescent="0.25">
      <c r="B68" s="29" t="s">
        <v>181</v>
      </c>
    </row>
    <row r="69" spans="2:2" x14ac:dyDescent="0.25">
      <c r="B69" s="29" t="s">
        <v>182</v>
      </c>
    </row>
    <row r="70" spans="2:2" x14ac:dyDescent="0.25">
      <c r="B70" s="29" t="s">
        <v>183</v>
      </c>
    </row>
    <row r="71" spans="2:2" x14ac:dyDescent="0.25">
      <c r="B71" s="29" t="s">
        <v>184</v>
      </c>
    </row>
    <row r="72" spans="2:2" x14ac:dyDescent="0.25">
      <c r="B72" s="29" t="s">
        <v>185</v>
      </c>
    </row>
    <row r="73" spans="2:2" x14ac:dyDescent="0.25">
      <c r="B73" s="29" t="s">
        <v>186</v>
      </c>
    </row>
    <row r="74" spans="2:2" x14ac:dyDescent="0.25">
      <c r="B74" s="28"/>
    </row>
    <row r="75" spans="2:2" x14ac:dyDescent="0.25">
      <c r="B75" s="29" t="s">
        <v>187</v>
      </c>
    </row>
    <row r="76" spans="2:2" x14ac:dyDescent="0.25">
      <c r="B76" s="29" t="s">
        <v>188</v>
      </c>
    </row>
    <row r="77" spans="2:2" x14ac:dyDescent="0.25">
      <c r="B77" s="29" t="s">
        <v>136</v>
      </c>
    </row>
    <row r="78" spans="2:2" x14ac:dyDescent="0.25">
      <c r="B78" s="29" t="s">
        <v>189</v>
      </c>
    </row>
    <row r="79" spans="2:2" x14ac:dyDescent="0.25">
      <c r="B79" s="29" t="s">
        <v>190</v>
      </c>
    </row>
    <row r="80" spans="2:2" x14ac:dyDescent="0.25">
      <c r="B80" s="29" t="s">
        <v>191</v>
      </c>
    </row>
  </sheetData>
  <hyperlinks>
    <hyperlink ref="F17" location="Setup!A1" display="bw_mem_ecc_off_ddr_2133MHz"/>
    <hyperlink ref="F16" location="Setup!A1" display="lat_mem_rd_ecc_off_ddr_2133MHz"/>
    <hyperlink ref="F15" location="'bw_mem Result Summary'!A1" display="'bw_mem Result Summary'!A1"/>
    <hyperlink ref="F14" location="'lat_mem_rd Result Summary'!A1" display="'lat_mem_rd Result Summary'!A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"/>
  <sheetViews>
    <sheetView showGridLines="0" tabSelected="1" zoomScale="70" zoomScaleNormal="70" workbookViewId="0">
      <selection activeCell="E24" sqref="E24"/>
    </sheetView>
  </sheetViews>
  <sheetFormatPr defaultRowHeight="15" x14ac:dyDescent="0.25"/>
  <cols>
    <col min="1" max="1" width="5.85546875" customWidth="1"/>
    <col min="2" max="2" width="18.42578125" customWidth="1"/>
    <col min="3" max="8" width="9.140625" customWidth="1"/>
    <col min="9" max="10" width="9.140625" style="20" customWidth="1"/>
    <col min="11" max="11" width="9.140625" customWidth="1"/>
    <col min="20" max="20" width="15" customWidth="1"/>
  </cols>
  <sheetData>
    <row r="2" spans="1:16" ht="28.5" x14ac:dyDescent="0.45">
      <c r="A2" s="5"/>
      <c r="G2" s="5"/>
      <c r="P2" s="34" t="s">
        <v>122</v>
      </c>
    </row>
    <row r="3" spans="1:16" ht="21" x14ac:dyDescent="0.3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6" ht="21" x14ac:dyDescent="0.35">
      <c r="A4" s="26"/>
      <c r="B4" s="42" t="s">
        <v>194</v>
      </c>
      <c r="C4" s="39" t="s">
        <v>195</v>
      </c>
      <c r="D4" s="40"/>
      <c r="E4" s="40"/>
      <c r="F4" s="40"/>
      <c r="G4" s="40"/>
      <c r="H4" s="40"/>
      <c r="I4" s="40"/>
      <c r="J4" s="40"/>
      <c r="K4" s="41"/>
    </row>
    <row r="5" spans="1:16" x14ac:dyDescent="0.25">
      <c r="A5" s="27"/>
      <c r="B5" s="43"/>
      <c r="C5" s="6" t="s">
        <v>74</v>
      </c>
      <c r="D5" s="6" t="s">
        <v>77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83</v>
      </c>
      <c r="J5" s="6" t="s">
        <v>129</v>
      </c>
      <c r="K5" s="6" t="s">
        <v>130</v>
      </c>
    </row>
    <row r="6" spans="1:16" x14ac:dyDescent="0.25">
      <c r="A6" s="27"/>
      <c r="B6" s="4" t="s">
        <v>84</v>
      </c>
      <c r="C6" s="35">
        <f>lat_mem_rd_ecc_on_dd2400_MHz!D8</f>
        <v>2.0099999999999998</v>
      </c>
      <c r="D6" s="35">
        <f>lat_mem_rd_ecc_on_dd2400_MHz!K8</f>
        <v>2.008</v>
      </c>
      <c r="E6" s="35">
        <f>lat_mem_rd_ecc_on_dd2400_MHz!R8</f>
        <v>2.008</v>
      </c>
      <c r="F6" s="35">
        <f>lat_mem_rd_ecc_on_dd2400_MHz!Y8</f>
        <v>2.008</v>
      </c>
      <c r="G6" s="35">
        <f>lat_mem_rd_ecc_on_dd2400_MHz!AF8</f>
        <v>2.0099999999999998</v>
      </c>
      <c r="H6" s="35">
        <f>lat_mem_rd_ecc_on_dd2400_MHz!AM8</f>
        <v>2.0110000000000001</v>
      </c>
      <c r="I6" s="35">
        <f>lat_mem_rd_ecc_on_dd2400_MHz!AT8</f>
        <v>2.012</v>
      </c>
      <c r="J6" s="35">
        <f>lat_mem_rd_ecc_on_dd2400_MHz!BA8</f>
        <v>2.0139999999999998</v>
      </c>
      <c r="K6" s="35">
        <f>lat_mem_rd_ecc_on_dd2400_MHz!BH8</f>
        <v>2.02</v>
      </c>
    </row>
    <row r="7" spans="1:16" x14ac:dyDescent="0.25">
      <c r="A7" s="27"/>
      <c r="B7" s="4" t="s">
        <v>85</v>
      </c>
      <c r="C7" s="35">
        <f>lat_mem_rd_ecc_on_dd2400_MHz!D50</f>
        <v>9.7379999999999995</v>
      </c>
      <c r="D7" s="35">
        <f>lat_mem_rd_ecc_on_dd2400_MHz!K50</f>
        <v>10.36</v>
      </c>
      <c r="E7" s="35">
        <f>lat_mem_rd_ecc_on_dd2400_MHz!R50</f>
        <v>11.69</v>
      </c>
      <c r="F7" s="35">
        <f>lat_mem_rd_ecc_on_dd2400_MHz!Y50</f>
        <v>13.686999999999999</v>
      </c>
      <c r="G7" s="35">
        <f>lat_mem_rd_ecc_on_dd2400_MHz!AF50</f>
        <v>13.565</v>
      </c>
      <c r="H7" s="35">
        <f>lat_mem_rd_ecc_on_dd2400_MHz!AM50</f>
        <v>13.71</v>
      </c>
      <c r="I7" s="35">
        <f>lat_mem_rd_ecc_on_dd2400_MHz!AT50</f>
        <v>13.714</v>
      </c>
      <c r="J7" s="35">
        <f>lat_mem_rd_ecc_on_dd2400_MHz!BA50</f>
        <v>12.853</v>
      </c>
      <c r="K7" s="35">
        <f>lat_mem_rd_ecc_on_dd2400_MHz!BH50</f>
        <v>14.368</v>
      </c>
    </row>
    <row r="8" spans="1:16" x14ac:dyDescent="0.25">
      <c r="A8" s="27"/>
      <c r="B8" s="4" t="s">
        <v>86</v>
      </c>
      <c r="C8" s="35">
        <f>lat_mem_rd_ecc_on_dd2400_MHz!D101</f>
        <v>143.589</v>
      </c>
      <c r="D8" s="35">
        <f>lat_mem_rd_ecc_on_dd2400_MHz!K101</f>
        <v>150.648</v>
      </c>
      <c r="E8" s="35">
        <f>lat_mem_rd_ecc_on_dd2400_MHz!R101</f>
        <v>152.66900000000001</v>
      </c>
      <c r="F8" s="35">
        <f>lat_mem_rd_ecc_on_dd2400_MHz!Y101</f>
        <v>154.62700000000001</v>
      </c>
      <c r="G8" s="35">
        <f>lat_mem_rd_ecc_on_dd2400_MHz!AF101</f>
        <v>162.08600000000001</v>
      </c>
      <c r="H8" s="35">
        <f>lat_mem_rd_ecc_on_dd2400_MHz!AM101</f>
        <v>170.48500000000001</v>
      </c>
      <c r="I8" s="35">
        <f>lat_mem_rd_ecc_on_dd2400_MHz!AT101</f>
        <v>191.214</v>
      </c>
      <c r="J8" s="35">
        <f>lat_mem_rd_ecc_on_dd2400_MHz!BA101</f>
        <v>254.21199999999999</v>
      </c>
      <c r="K8" s="35">
        <f>lat_mem_rd_ecc_on_dd2400_MHz!BH101</f>
        <v>356.774</v>
      </c>
    </row>
    <row r="9" spans="1:16" x14ac:dyDescent="0.25">
      <c r="A9" s="27"/>
      <c r="B9" s="4" t="s">
        <v>196</v>
      </c>
      <c r="C9" s="35">
        <f>lat_mem_rd_ecc_on_dd2400_MHz!D114</f>
        <v>149.49199999999999</v>
      </c>
      <c r="D9" s="35">
        <f>lat_mem_rd_ecc_on_dd2400_MHz!K114</f>
        <v>151.17599999999999</v>
      </c>
      <c r="E9" s="35">
        <f>lat_mem_rd_ecc_on_dd2400_MHz!R114</f>
        <v>153.34299999999999</v>
      </c>
      <c r="F9" s="35">
        <f>lat_mem_rd_ecc_on_dd2400_MHz!Y114</f>
        <v>156.101</v>
      </c>
      <c r="G9" s="35">
        <f>lat_mem_rd_ecc_on_dd2400_MHz!AF114</f>
        <v>161.81200000000001</v>
      </c>
      <c r="H9" s="35">
        <f>lat_mem_rd_ecc_on_dd2400_MHz!AM114</f>
        <v>182.47</v>
      </c>
      <c r="I9" s="35">
        <f>lat_mem_rd_ecc_on_dd2400_MHz!AT114</f>
        <v>209.45500000000001</v>
      </c>
      <c r="J9" s="35">
        <f>lat_mem_rd_ecc_on_dd2400_MHz!BA114</f>
        <v>285.07499999999999</v>
      </c>
      <c r="K9" s="35">
        <f>lat_mem_rd_ecc_on_dd2400_MHz!BH114</f>
        <v>280.35199999999998</v>
      </c>
    </row>
    <row r="10" spans="1:16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26" spans="1:12" x14ac:dyDescent="0.25">
      <c r="A26" s="20"/>
      <c r="B26" s="20"/>
      <c r="C26" s="20"/>
      <c r="D26" s="20"/>
      <c r="E26" s="20"/>
      <c r="F26" s="20"/>
      <c r="G26" s="20"/>
      <c r="H26" s="20"/>
      <c r="K26" s="20"/>
    </row>
    <row r="27" spans="1:12" x14ac:dyDescent="0.25">
      <c r="A27" s="20"/>
      <c r="B27" s="42" t="s">
        <v>194</v>
      </c>
      <c r="C27" s="39" t="s">
        <v>78</v>
      </c>
      <c r="D27" s="40"/>
      <c r="E27" s="40"/>
      <c r="F27" s="40"/>
      <c r="G27" s="40"/>
      <c r="H27" s="40"/>
      <c r="I27" s="40"/>
      <c r="J27" s="40"/>
      <c r="K27" s="41"/>
      <c r="L27" s="27"/>
    </row>
    <row r="28" spans="1:12" x14ac:dyDescent="0.25">
      <c r="A28" s="20"/>
      <c r="B28" s="43"/>
      <c r="C28" s="6" t="s">
        <v>74</v>
      </c>
      <c r="D28" s="6" t="s">
        <v>77</v>
      </c>
      <c r="E28" s="6" t="s">
        <v>79</v>
      </c>
      <c r="F28" s="6" t="s">
        <v>80</v>
      </c>
      <c r="G28" s="6" t="s">
        <v>81</v>
      </c>
      <c r="H28" s="6" t="s">
        <v>82</v>
      </c>
      <c r="I28" s="6" t="s">
        <v>83</v>
      </c>
      <c r="J28" s="6" t="s">
        <v>129</v>
      </c>
      <c r="K28" s="6" t="s">
        <v>130</v>
      </c>
      <c r="L28" s="27"/>
    </row>
    <row r="29" spans="1:12" x14ac:dyDescent="0.25">
      <c r="A29" s="20"/>
      <c r="B29" s="4" t="s">
        <v>84</v>
      </c>
      <c r="C29" s="35">
        <f>lat_mem_rd_ecc_on_dd2400_MHz!G8</f>
        <v>3.0149999999999997</v>
      </c>
      <c r="D29" s="35">
        <f>lat_mem_rd_ecc_on_dd2400_MHz!N8</f>
        <v>3.012</v>
      </c>
      <c r="E29" s="35">
        <f>lat_mem_rd_ecc_on_dd2400_MHz!U8</f>
        <v>3.012</v>
      </c>
      <c r="F29" s="35">
        <f>lat_mem_rd_ecc_on_dd2400_MHz!AB8</f>
        <v>3.012</v>
      </c>
      <c r="G29" s="35">
        <f>lat_mem_rd_ecc_on_dd2400_MHz!AI8</f>
        <v>3.0149999999999997</v>
      </c>
      <c r="H29" s="35">
        <f>lat_mem_rd_ecc_on_dd2400_MHz!AP8</f>
        <v>3.0165000000000002</v>
      </c>
      <c r="I29" s="35">
        <f>lat_mem_rd_ecc_on_dd2400_MHz!AW8</f>
        <v>3.0180000000000002</v>
      </c>
      <c r="J29" s="35">
        <f>lat_mem_rd_ecc_on_dd2400_MHz!BD8</f>
        <v>3.0209999999999999</v>
      </c>
      <c r="K29" s="35">
        <f>lat_mem_rd_ecc_on_dd2400_MHz!BK8</f>
        <v>3.0300000000000002</v>
      </c>
      <c r="L29" s="27"/>
    </row>
    <row r="30" spans="1:12" x14ac:dyDescent="0.25">
      <c r="A30" s="20"/>
      <c r="B30" s="4" t="s">
        <v>85</v>
      </c>
      <c r="C30" s="35">
        <f>lat_mem_rd_ecc_on_dd2400_MHz!G50</f>
        <v>14.606999999999999</v>
      </c>
      <c r="D30" s="35">
        <f>lat_mem_rd_ecc_on_dd2400_MHz!N50</f>
        <v>15.54</v>
      </c>
      <c r="E30" s="35">
        <f>lat_mem_rd_ecc_on_dd2400_MHz!U50</f>
        <v>17.535</v>
      </c>
      <c r="F30" s="35">
        <f>lat_mem_rd_ecc_on_dd2400_MHz!AB50</f>
        <v>20.5305</v>
      </c>
      <c r="G30" s="35">
        <f>lat_mem_rd_ecc_on_dd2400_MHz!AI50</f>
        <v>20.3475</v>
      </c>
      <c r="H30" s="35">
        <f>lat_mem_rd_ecc_on_dd2400_MHz!AP50</f>
        <v>20.565000000000001</v>
      </c>
      <c r="I30" s="35">
        <f>lat_mem_rd_ecc_on_dd2400_MHz!AW50</f>
        <v>20.571000000000002</v>
      </c>
      <c r="J30" s="35">
        <f>lat_mem_rd_ecc_on_dd2400_MHz!BD50</f>
        <v>19.279500000000002</v>
      </c>
      <c r="K30" s="35">
        <f>lat_mem_rd_ecc_on_dd2400_MHz!BK50</f>
        <v>21.552000000000003</v>
      </c>
      <c r="L30" s="27"/>
    </row>
    <row r="31" spans="1:12" x14ac:dyDescent="0.25">
      <c r="A31" s="20"/>
      <c r="B31" s="4" t="s">
        <v>86</v>
      </c>
      <c r="C31" s="35">
        <f>lat_mem_rd_ecc_on_dd2400_MHz!G101</f>
        <v>215.3835</v>
      </c>
      <c r="D31" s="35">
        <f>lat_mem_rd_ecc_on_dd2400_MHz!N101</f>
        <v>225.97200000000001</v>
      </c>
      <c r="E31" s="35">
        <f>lat_mem_rd_ecc_on_dd2400_MHz!U101</f>
        <v>229.00350000000003</v>
      </c>
      <c r="F31" s="35">
        <f>lat_mem_rd_ecc_on_dd2400_MHz!AB101</f>
        <v>231.94050000000001</v>
      </c>
      <c r="G31" s="35">
        <f>lat_mem_rd_ecc_on_dd2400_MHz!AI101</f>
        <v>243.12900000000002</v>
      </c>
      <c r="H31" s="35">
        <f>lat_mem_rd_ecc_on_dd2400_MHz!AP101</f>
        <v>255.72750000000002</v>
      </c>
      <c r="I31" s="35">
        <f>lat_mem_rd_ecc_on_dd2400_MHz!AW101</f>
        <v>286.82100000000003</v>
      </c>
      <c r="J31" s="35">
        <f>lat_mem_rd_ecc_on_dd2400_MHz!BD101</f>
        <v>381.31799999999998</v>
      </c>
      <c r="K31" s="35">
        <f>lat_mem_rd_ecc_on_dd2400_MHz!BK101</f>
        <v>535.16100000000006</v>
      </c>
      <c r="L31" s="27"/>
    </row>
    <row r="32" spans="1:12" x14ac:dyDescent="0.25">
      <c r="A32" s="20"/>
      <c r="B32" s="4" t="s">
        <v>200</v>
      </c>
      <c r="C32" s="35">
        <f>lat_mem_rd_ecc_on_dd2400_MHz!G114</f>
        <v>224.238</v>
      </c>
      <c r="D32" s="35">
        <f>lat_mem_rd_ecc_on_dd2400_MHz!N114</f>
        <v>226.76399999999998</v>
      </c>
      <c r="E32" s="35">
        <f>lat_mem_rd_ecc_on_dd2400_MHz!U114</f>
        <v>230.0145</v>
      </c>
      <c r="F32" s="35">
        <f>lat_mem_rd_ecc_on_dd2400_MHz!AB114</f>
        <v>234.1515</v>
      </c>
      <c r="G32" s="35">
        <f>lat_mem_rd_ecc_on_dd2400_MHz!AI114</f>
        <v>242.71800000000002</v>
      </c>
      <c r="H32" s="35">
        <f>lat_mem_rd_ecc_on_dd2400_MHz!AP114</f>
        <v>273.70500000000004</v>
      </c>
      <c r="I32" s="35">
        <f>lat_mem_rd_ecc_on_dd2400_MHz!AW114</f>
        <v>314.18250000000006</v>
      </c>
      <c r="J32" s="35">
        <f>lat_mem_rd_ecc_on_dd2400_MHz!BD114</f>
        <v>427.61250000000001</v>
      </c>
      <c r="K32" s="35">
        <f>lat_mem_rd_ecc_on_dd2400_MHz!BK114</f>
        <v>420.52799999999996</v>
      </c>
      <c r="L32" s="27"/>
    </row>
    <row r="33" spans="1:12" x14ac:dyDescent="0.25">
      <c r="A33" s="20"/>
      <c r="B33" s="20"/>
      <c r="C33" s="20"/>
      <c r="D33" s="20"/>
      <c r="E33" s="20"/>
      <c r="F33" s="20"/>
      <c r="G33" s="20"/>
      <c r="H33" s="20"/>
      <c r="K33" s="20"/>
      <c r="L33" s="27"/>
    </row>
    <row r="34" spans="1:12" x14ac:dyDescent="0.25">
      <c r="A34" s="20"/>
      <c r="B34" s="20"/>
      <c r="C34" s="20"/>
      <c r="D34" s="20"/>
      <c r="E34" s="20"/>
      <c r="F34" s="20"/>
      <c r="G34" s="20"/>
      <c r="H34" s="20"/>
      <c r="K34" s="20"/>
      <c r="L34" s="27"/>
    </row>
    <row r="35" spans="1:12" x14ac:dyDescent="0.25">
      <c r="A35" s="20"/>
      <c r="B35" s="20"/>
      <c r="C35" s="20"/>
      <c r="D35" s="20"/>
      <c r="E35" s="20"/>
      <c r="F35" s="20"/>
      <c r="G35" s="20"/>
      <c r="H35" s="20"/>
      <c r="K35" s="20"/>
      <c r="L35" s="27"/>
    </row>
    <row r="36" spans="1:12" x14ac:dyDescent="0.25">
      <c r="A36" s="20"/>
      <c r="B36" s="20"/>
      <c r="C36" s="20"/>
      <c r="D36" s="20"/>
      <c r="E36" s="20"/>
      <c r="F36" s="20"/>
      <c r="G36" s="20"/>
      <c r="H36" s="20"/>
      <c r="K36" s="20"/>
      <c r="L36" s="27"/>
    </row>
    <row r="37" spans="1:12" x14ac:dyDescent="0.25">
      <c r="A37" s="20"/>
      <c r="B37" s="20"/>
      <c r="C37" s="20"/>
      <c r="D37" s="20"/>
      <c r="E37" s="20"/>
      <c r="F37" s="20"/>
      <c r="G37" s="20"/>
      <c r="H37" s="20"/>
      <c r="K37" s="20"/>
    </row>
    <row r="38" spans="1:12" x14ac:dyDescent="0.25">
      <c r="A38" s="20"/>
      <c r="B38" s="20"/>
      <c r="C38" s="20"/>
      <c r="D38" s="20"/>
      <c r="E38" s="20"/>
      <c r="F38" s="20"/>
      <c r="G38" s="20"/>
      <c r="H38" s="20"/>
      <c r="K38" s="20"/>
    </row>
  </sheetData>
  <mergeCells count="4">
    <mergeCell ref="C4:K4"/>
    <mergeCell ref="B4:B5"/>
    <mergeCell ref="B27:B28"/>
    <mergeCell ref="C27:K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"/>
  <sheetViews>
    <sheetView showGridLines="0" workbookViewId="0">
      <selection activeCell="O88" sqref="O88"/>
    </sheetView>
  </sheetViews>
  <sheetFormatPr defaultRowHeight="15" x14ac:dyDescent="0.25"/>
  <cols>
    <col min="1" max="1" width="5.85546875" customWidth="1"/>
  </cols>
  <sheetData>
    <row r="2" spans="1:9" ht="21" x14ac:dyDescent="0.35">
      <c r="A2" s="5"/>
      <c r="I2" s="5" t="s">
        <v>73</v>
      </c>
    </row>
    <row r="3" spans="1:9" ht="21" x14ac:dyDescent="0.35">
      <c r="A3" s="5"/>
    </row>
    <row r="4" spans="1:9" ht="21" x14ac:dyDescent="0.35">
      <c r="A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38"/>
  <sheetViews>
    <sheetView showGridLines="0" workbookViewId="0">
      <selection activeCell="C7" sqref="C7"/>
    </sheetView>
  </sheetViews>
  <sheetFormatPr defaultRowHeight="15" x14ac:dyDescent="0.25"/>
  <cols>
    <col min="1" max="50" width="9.140625" style="2"/>
  </cols>
  <sheetData>
    <row r="3" spans="1:51" s="1" customFormat="1" x14ac:dyDescent="0.25">
      <c r="A3" s="46" t="s">
        <v>0</v>
      </c>
      <c r="B3" s="46" t="s">
        <v>1</v>
      </c>
      <c r="C3" s="45" t="s">
        <v>72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</row>
    <row r="4" spans="1:51" s="1" customFormat="1" x14ac:dyDescent="0.25">
      <c r="A4" s="46"/>
      <c r="B4" s="46"/>
      <c r="C4" s="44" t="s">
        <v>2</v>
      </c>
      <c r="D4" s="44"/>
      <c r="E4" s="44"/>
      <c r="F4" s="44" t="s">
        <v>3</v>
      </c>
      <c r="G4" s="44"/>
      <c r="H4" s="44"/>
      <c r="I4" s="44" t="s">
        <v>4</v>
      </c>
      <c r="J4" s="44"/>
      <c r="K4" s="44"/>
      <c r="L4" s="44" t="s">
        <v>5</v>
      </c>
      <c r="M4" s="44"/>
      <c r="N4" s="44"/>
      <c r="O4" s="44" t="s">
        <v>6</v>
      </c>
      <c r="P4" s="44"/>
      <c r="Q4" s="44"/>
      <c r="R4" s="44" t="s">
        <v>7</v>
      </c>
      <c r="S4" s="44"/>
      <c r="T4" s="44"/>
      <c r="U4" s="44" t="s">
        <v>8</v>
      </c>
      <c r="V4" s="44"/>
      <c r="W4" s="44"/>
      <c r="X4" s="44" t="s">
        <v>9</v>
      </c>
      <c r="Y4" s="44"/>
      <c r="Z4" s="44"/>
      <c r="AA4" s="44" t="s">
        <v>10</v>
      </c>
      <c r="AB4" s="44"/>
      <c r="AC4" s="44"/>
      <c r="AD4" s="44" t="s">
        <v>11</v>
      </c>
      <c r="AE4" s="44"/>
      <c r="AF4" s="44"/>
      <c r="AG4" s="44" t="s">
        <v>12</v>
      </c>
      <c r="AH4" s="44"/>
      <c r="AI4" s="44"/>
      <c r="AJ4" s="44" t="s">
        <v>13</v>
      </c>
      <c r="AK4" s="44"/>
      <c r="AL4" s="44"/>
      <c r="AM4" s="44" t="s">
        <v>14</v>
      </c>
      <c r="AN4" s="44"/>
      <c r="AO4" s="44"/>
      <c r="AP4" s="44" t="s">
        <v>15</v>
      </c>
      <c r="AQ4" s="44"/>
      <c r="AR4" s="44"/>
      <c r="AS4" s="44" t="s">
        <v>16</v>
      </c>
      <c r="AT4" s="44"/>
      <c r="AU4" s="44"/>
      <c r="AV4" s="44" t="s">
        <v>17</v>
      </c>
      <c r="AW4" s="44"/>
      <c r="AX4" s="44"/>
    </row>
    <row r="5" spans="1:51" s="1" customFormat="1" x14ac:dyDescent="0.25">
      <c r="A5" s="46"/>
      <c r="B5" s="46"/>
      <c r="C5" s="10" t="s">
        <v>18</v>
      </c>
      <c r="D5" s="10" t="s">
        <v>19</v>
      </c>
      <c r="E5" s="10" t="s">
        <v>20</v>
      </c>
      <c r="F5" s="10" t="s">
        <v>18</v>
      </c>
      <c r="G5" s="10" t="s">
        <v>19</v>
      </c>
      <c r="H5" s="10" t="s">
        <v>20</v>
      </c>
      <c r="I5" s="10" t="s">
        <v>18</v>
      </c>
      <c r="J5" s="10" t="s">
        <v>19</v>
      </c>
      <c r="K5" s="10" t="s">
        <v>20</v>
      </c>
      <c r="L5" s="10" t="s">
        <v>18</v>
      </c>
      <c r="M5" s="10" t="s">
        <v>19</v>
      </c>
      <c r="N5" s="10" t="s">
        <v>20</v>
      </c>
      <c r="O5" s="10" t="s">
        <v>18</v>
      </c>
      <c r="P5" s="10" t="s">
        <v>19</v>
      </c>
      <c r="Q5" s="10" t="s">
        <v>20</v>
      </c>
      <c r="R5" s="10" t="s">
        <v>18</v>
      </c>
      <c r="S5" s="10" t="s">
        <v>19</v>
      </c>
      <c r="T5" s="10" t="s">
        <v>20</v>
      </c>
      <c r="U5" s="10" t="s">
        <v>18</v>
      </c>
      <c r="V5" s="10" t="s">
        <v>19</v>
      </c>
      <c r="W5" s="10" t="s">
        <v>20</v>
      </c>
      <c r="X5" s="10" t="s">
        <v>18</v>
      </c>
      <c r="Y5" s="10" t="s">
        <v>19</v>
      </c>
      <c r="Z5" s="10" t="s">
        <v>20</v>
      </c>
      <c r="AA5" s="10" t="s">
        <v>18</v>
      </c>
      <c r="AB5" s="10" t="s">
        <v>19</v>
      </c>
      <c r="AC5" s="10" t="s">
        <v>20</v>
      </c>
      <c r="AD5" s="10" t="s">
        <v>18</v>
      </c>
      <c r="AE5" s="10" t="s">
        <v>19</v>
      </c>
      <c r="AF5" s="10" t="s">
        <v>20</v>
      </c>
      <c r="AG5" s="10" t="s">
        <v>18</v>
      </c>
      <c r="AH5" s="10" t="s">
        <v>19</v>
      </c>
      <c r="AI5" s="10" t="s">
        <v>20</v>
      </c>
      <c r="AJ5" s="10" t="s">
        <v>18</v>
      </c>
      <c r="AK5" s="10" t="s">
        <v>19</v>
      </c>
      <c r="AL5" s="10" t="s">
        <v>20</v>
      </c>
      <c r="AM5" s="10" t="s">
        <v>18</v>
      </c>
      <c r="AN5" s="10" t="s">
        <v>19</v>
      </c>
      <c r="AO5" s="10" t="s">
        <v>20</v>
      </c>
      <c r="AP5" s="10" t="s">
        <v>18</v>
      </c>
      <c r="AQ5" s="10" t="s">
        <v>19</v>
      </c>
      <c r="AR5" s="10" t="s">
        <v>20</v>
      </c>
      <c r="AS5" s="10" t="s">
        <v>18</v>
      </c>
      <c r="AT5" s="10" t="s">
        <v>19</v>
      </c>
      <c r="AU5" s="10" t="s">
        <v>20</v>
      </c>
      <c r="AV5" s="10" t="s">
        <v>18</v>
      </c>
      <c r="AW5" s="10" t="s">
        <v>19</v>
      </c>
      <c r="AX5" s="10" t="s">
        <v>20</v>
      </c>
    </row>
    <row r="6" spans="1:51" s="1" customFormat="1" hidden="1" x14ac:dyDescent="0.25">
      <c r="A6" s="3"/>
      <c r="B6" s="3" t="s">
        <v>1</v>
      </c>
      <c r="C6" s="3" t="s">
        <v>21</v>
      </c>
      <c r="D6" s="3" t="s">
        <v>22</v>
      </c>
      <c r="E6" s="3" t="s">
        <v>23</v>
      </c>
      <c r="F6" s="3" t="s">
        <v>24</v>
      </c>
      <c r="G6" s="3" t="s">
        <v>25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36</v>
      </c>
      <c r="S6" s="3" t="s">
        <v>37</v>
      </c>
      <c r="T6" s="3" t="s">
        <v>38</v>
      </c>
      <c r="U6" s="3" t="s">
        <v>39</v>
      </c>
      <c r="V6" s="3" t="s">
        <v>40</v>
      </c>
      <c r="W6" s="3" t="s">
        <v>41</v>
      </c>
      <c r="X6" s="3" t="s">
        <v>42</v>
      </c>
      <c r="Y6" s="3" t="s">
        <v>43</v>
      </c>
      <c r="Z6" s="3" t="s">
        <v>44</v>
      </c>
      <c r="AA6" s="3" t="s">
        <v>45</v>
      </c>
      <c r="AB6" s="3" t="s">
        <v>46</v>
      </c>
      <c r="AC6" s="3" t="s">
        <v>47</v>
      </c>
      <c r="AD6" s="3" t="s">
        <v>48</v>
      </c>
      <c r="AE6" s="3" t="s">
        <v>49</v>
      </c>
      <c r="AF6" s="3" t="s">
        <v>50</v>
      </c>
      <c r="AG6" s="3" t="s">
        <v>51</v>
      </c>
      <c r="AH6" s="3" t="s">
        <v>52</v>
      </c>
      <c r="AI6" s="3" t="s">
        <v>53</v>
      </c>
      <c r="AJ6" s="3" t="s">
        <v>54</v>
      </c>
      <c r="AK6" s="3" t="s">
        <v>55</v>
      </c>
      <c r="AL6" s="3" t="s">
        <v>56</v>
      </c>
      <c r="AM6" s="3" t="s">
        <v>57</v>
      </c>
      <c r="AN6" s="3" t="s">
        <v>58</v>
      </c>
      <c r="AO6" s="3" t="s">
        <v>59</v>
      </c>
      <c r="AP6" s="3" t="s">
        <v>60</v>
      </c>
      <c r="AQ6" s="3" t="s">
        <v>61</v>
      </c>
      <c r="AR6" s="3" t="s">
        <v>62</v>
      </c>
      <c r="AS6" s="3" t="s">
        <v>63</v>
      </c>
      <c r="AT6" s="3" t="s">
        <v>64</v>
      </c>
      <c r="AU6" s="3" t="s">
        <v>65</v>
      </c>
      <c r="AV6" s="3" t="s">
        <v>66</v>
      </c>
      <c r="AW6" s="3" t="s">
        <v>67</v>
      </c>
      <c r="AX6" s="3" t="s">
        <v>68</v>
      </c>
    </row>
    <row r="7" spans="1:51" x14ac:dyDescent="0.25">
      <c r="A7" s="4" t="s">
        <v>69</v>
      </c>
      <c r="B7" s="24">
        <v>1</v>
      </c>
      <c r="C7" s="20">
        <v>20403.740000000002</v>
      </c>
      <c r="D7" s="20">
        <v>20403.740000000002</v>
      </c>
      <c r="E7" s="20">
        <v>20403.740000000002</v>
      </c>
      <c r="F7" s="20">
        <v>21007.71</v>
      </c>
      <c r="G7" s="20">
        <v>21007.71</v>
      </c>
      <c r="H7" s="20">
        <v>21007.71</v>
      </c>
      <c r="I7" s="20">
        <v>21151.82</v>
      </c>
      <c r="J7" s="20">
        <v>21151.82</v>
      </c>
      <c r="K7" s="20">
        <v>21151.82</v>
      </c>
      <c r="L7" s="20">
        <v>20976.91</v>
      </c>
      <c r="M7" s="20">
        <v>20976.91</v>
      </c>
      <c r="N7" s="20">
        <v>20976.91</v>
      </c>
      <c r="O7" s="20">
        <v>21541.65</v>
      </c>
      <c r="P7" s="20">
        <v>21541.65</v>
      </c>
      <c r="Q7" s="20">
        <v>21541.65</v>
      </c>
      <c r="R7" s="20">
        <v>12415.09</v>
      </c>
      <c r="S7" s="20">
        <v>12415.09</v>
      </c>
      <c r="T7" s="20">
        <v>12415.09</v>
      </c>
      <c r="U7" s="20">
        <v>6558.35</v>
      </c>
      <c r="V7" s="20">
        <v>6558.35</v>
      </c>
      <c r="W7" s="20">
        <v>6558.35</v>
      </c>
      <c r="X7" s="20">
        <v>5825.42</v>
      </c>
      <c r="Y7" s="20">
        <v>5825.42</v>
      </c>
      <c r="Z7" s="20">
        <v>5825.42</v>
      </c>
      <c r="AA7" s="20">
        <v>5698.78</v>
      </c>
      <c r="AB7" s="20">
        <v>5698.78</v>
      </c>
      <c r="AC7" s="20">
        <v>5698.78</v>
      </c>
      <c r="AD7" s="20">
        <v>5700.85</v>
      </c>
      <c r="AE7" s="20">
        <v>5700.85</v>
      </c>
      <c r="AF7" s="20">
        <v>5700.85</v>
      </c>
      <c r="AG7" s="20">
        <v>3736.24</v>
      </c>
      <c r="AH7" s="20">
        <v>3736.24</v>
      </c>
      <c r="AI7" s="20">
        <v>3736.24</v>
      </c>
      <c r="AJ7" s="20">
        <v>1248.8599999999999</v>
      </c>
      <c r="AK7" s="20">
        <v>1248.8599999999999</v>
      </c>
      <c r="AL7" s="20">
        <v>1248.8599999999999</v>
      </c>
      <c r="AM7" s="20">
        <v>293.61</v>
      </c>
      <c r="AN7" s="20">
        <v>293.61</v>
      </c>
      <c r="AO7" s="20">
        <v>293.61</v>
      </c>
      <c r="AP7" s="20">
        <v>240.38</v>
      </c>
      <c r="AQ7" s="20">
        <v>240.38</v>
      </c>
      <c r="AR7" s="20">
        <v>240.38</v>
      </c>
      <c r="AS7" s="20">
        <v>195.59</v>
      </c>
      <c r="AT7" s="20">
        <v>195.59</v>
      </c>
      <c r="AU7" s="20">
        <v>195.59</v>
      </c>
      <c r="AV7" s="20">
        <v>204.82</v>
      </c>
      <c r="AW7" s="20">
        <v>204.82</v>
      </c>
      <c r="AX7" s="20">
        <v>204.82</v>
      </c>
      <c r="AY7" s="20"/>
    </row>
    <row r="8" spans="1:51" x14ac:dyDescent="0.25">
      <c r="A8" s="4" t="s">
        <v>69</v>
      </c>
      <c r="B8" s="24">
        <v>2</v>
      </c>
      <c r="C8" s="20">
        <v>20426.650000000001</v>
      </c>
      <c r="D8" s="20">
        <v>20437.78</v>
      </c>
      <c r="E8" s="20">
        <v>20432.215</v>
      </c>
      <c r="F8" s="20">
        <v>20989.17</v>
      </c>
      <c r="G8" s="20">
        <v>21125.78</v>
      </c>
      <c r="H8" s="20">
        <v>21057.474999999999</v>
      </c>
      <c r="I8" s="20">
        <v>21478.52</v>
      </c>
      <c r="J8" s="20">
        <v>21522.02</v>
      </c>
      <c r="K8" s="20">
        <v>21500.27</v>
      </c>
      <c r="L8" s="20">
        <v>20894.48</v>
      </c>
      <c r="M8" s="20">
        <v>21315.01</v>
      </c>
      <c r="N8" s="20">
        <v>21104.744999999999</v>
      </c>
      <c r="O8" s="20">
        <v>21131.64</v>
      </c>
      <c r="P8" s="20">
        <v>21601.279999999999</v>
      </c>
      <c r="Q8" s="20">
        <v>21366.46</v>
      </c>
      <c r="R8" s="20">
        <v>9663.93</v>
      </c>
      <c r="S8" s="20">
        <v>12397.26</v>
      </c>
      <c r="T8" s="20">
        <v>11030.594999999999</v>
      </c>
      <c r="U8" s="20">
        <v>6441.67</v>
      </c>
      <c r="V8" s="20">
        <v>6448.3</v>
      </c>
      <c r="W8" s="20">
        <v>6444.9849999999997</v>
      </c>
      <c r="X8" s="20">
        <v>5698.78</v>
      </c>
      <c r="Y8" s="20">
        <v>5709.97</v>
      </c>
      <c r="Z8" s="20">
        <v>5704.375</v>
      </c>
      <c r="AA8" s="20">
        <v>5659.87</v>
      </c>
      <c r="AB8" s="20">
        <v>5699.82</v>
      </c>
      <c r="AC8" s="20">
        <v>5679.8450000000003</v>
      </c>
      <c r="AD8" s="20">
        <v>5685.39</v>
      </c>
      <c r="AE8" s="20">
        <v>5686.42</v>
      </c>
      <c r="AF8" s="20">
        <v>5685.9049999999997</v>
      </c>
      <c r="AG8" s="20">
        <v>2973.94</v>
      </c>
      <c r="AH8" s="20">
        <v>3570.63</v>
      </c>
      <c r="AI8" s="20">
        <v>3272.2849999999999</v>
      </c>
      <c r="AJ8" s="20">
        <v>371.16</v>
      </c>
      <c r="AK8" s="20">
        <v>1193.26</v>
      </c>
      <c r="AL8" s="20">
        <v>782.21</v>
      </c>
      <c r="AM8" s="20">
        <v>315.70999999999998</v>
      </c>
      <c r="AN8" s="20">
        <v>973.83</v>
      </c>
      <c r="AO8" s="20">
        <v>644.77</v>
      </c>
      <c r="AP8" s="20">
        <v>239.58</v>
      </c>
      <c r="AQ8" s="20">
        <v>548.66999999999996</v>
      </c>
      <c r="AR8" s="20">
        <v>394.125</v>
      </c>
      <c r="AS8" s="20">
        <v>201.05</v>
      </c>
      <c r="AT8" s="20">
        <v>419.93</v>
      </c>
      <c r="AU8" s="20">
        <v>310.49</v>
      </c>
      <c r="AV8" s="20">
        <v>204.88</v>
      </c>
      <c r="AW8" s="20">
        <v>398.74</v>
      </c>
      <c r="AX8" s="20">
        <v>301.81</v>
      </c>
      <c r="AY8" s="20"/>
    </row>
    <row r="9" spans="1:51" x14ac:dyDescent="0.25">
      <c r="A9" s="4" t="s">
        <v>69</v>
      </c>
      <c r="B9" s="24">
        <v>3</v>
      </c>
      <c r="C9" s="20">
        <v>20406.72</v>
      </c>
      <c r="D9" s="20">
        <v>20448.919999999998</v>
      </c>
      <c r="E9" s="20">
        <v>20434.516666666601</v>
      </c>
      <c r="F9" s="20">
        <v>20989.14</v>
      </c>
      <c r="G9" s="20">
        <v>21122.94</v>
      </c>
      <c r="H9" s="20">
        <v>21073.0666666666</v>
      </c>
      <c r="I9" s="20">
        <v>21139.89</v>
      </c>
      <c r="J9" s="20">
        <v>21506.41</v>
      </c>
      <c r="K9" s="20">
        <v>21382.936666666599</v>
      </c>
      <c r="L9" s="20">
        <v>21291.75</v>
      </c>
      <c r="M9" s="20">
        <v>21319.08</v>
      </c>
      <c r="N9" s="20">
        <v>21308.613333333298</v>
      </c>
      <c r="O9" s="20">
        <v>21564.3</v>
      </c>
      <c r="P9" s="20">
        <v>21597.360000000001</v>
      </c>
      <c r="Q9" s="20">
        <v>21586.34</v>
      </c>
      <c r="R9" s="20">
        <v>8752.92</v>
      </c>
      <c r="S9" s="20">
        <v>11975.53</v>
      </c>
      <c r="T9" s="20">
        <v>10880.15</v>
      </c>
      <c r="U9" s="20">
        <v>5939.78</v>
      </c>
      <c r="V9" s="20">
        <v>6633.25</v>
      </c>
      <c r="W9" s="20">
        <v>6208.82</v>
      </c>
      <c r="X9" s="20">
        <v>5253.48</v>
      </c>
      <c r="Y9" s="20">
        <v>5700.84</v>
      </c>
      <c r="Z9" s="20">
        <v>5418.19333333333</v>
      </c>
      <c r="AA9" s="20">
        <v>5120.37</v>
      </c>
      <c r="AB9" s="20">
        <v>5677.36</v>
      </c>
      <c r="AC9" s="20">
        <v>5320.73</v>
      </c>
      <c r="AD9" s="20">
        <v>2523.65</v>
      </c>
      <c r="AE9" s="20">
        <v>5696.75</v>
      </c>
      <c r="AF9" s="20">
        <v>4504.40333333333</v>
      </c>
      <c r="AG9" s="20">
        <v>1271</v>
      </c>
      <c r="AH9" s="20">
        <v>3804.99</v>
      </c>
      <c r="AI9" s="20">
        <v>2198.92333333333</v>
      </c>
      <c r="AJ9" s="20">
        <v>1128.31</v>
      </c>
      <c r="AK9" s="20">
        <v>1253.3399999999999</v>
      </c>
      <c r="AL9" s="20">
        <v>1183.4000000000001</v>
      </c>
      <c r="AM9" s="20">
        <v>290.22000000000003</v>
      </c>
      <c r="AN9" s="20">
        <v>787.22</v>
      </c>
      <c r="AO9" s="20">
        <v>616.72</v>
      </c>
      <c r="AP9" s="20">
        <v>239.34</v>
      </c>
      <c r="AQ9" s="20">
        <v>483.41</v>
      </c>
      <c r="AR9" s="20">
        <v>401.85</v>
      </c>
      <c r="AS9" s="20">
        <v>187.64</v>
      </c>
      <c r="AT9" s="20">
        <v>405.21</v>
      </c>
      <c r="AU9" s="20">
        <v>332.60333333333301</v>
      </c>
      <c r="AV9" s="20">
        <v>203.61</v>
      </c>
      <c r="AW9" s="20">
        <v>396.13</v>
      </c>
      <c r="AX9" s="20">
        <v>331.94</v>
      </c>
      <c r="AY9" s="20"/>
    </row>
    <row r="10" spans="1:51" x14ac:dyDescent="0.25">
      <c r="A10" s="4" t="s">
        <v>69</v>
      </c>
      <c r="B10" s="24">
        <v>4</v>
      </c>
      <c r="C10" s="20">
        <v>20359.63</v>
      </c>
      <c r="D10" s="20">
        <v>20447.91</v>
      </c>
      <c r="E10" s="20">
        <v>20420.564999999999</v>
      </c>
      <c r="F10" s="20">
        <v>20982.47</v>
      </c>
      <c r="G10" s="20">
        <v>21144.95</v>
      </c>
      <c r="H10" s="20">
        <v>21084.837500000001</v>
      </c>
      <c r="I10" s="20">
        <v>21412.99</v>
      </c>
      <c r="J10" s="20">
        <v>21525.93</v>
      </c>
      <c r="K10" s="20">
        <v>21492.8125</v>
      </c>
      <c r="L10" s="20">
        <v>21233.84</v>
      </c>
      <c r="M10" s="20">
        <v>21322.77</v>
      </c>
      <c r="N10" s="20">
        <v>21295.797500000001</v>
      </c>
      <c r="O10" s="20">
        <v>21237.29</v>
      </c>
      <c r="P10" s="20">
        <v>21605.21</v>
      </c>
      <c r="Q10" s="20">
        <v>21512.65</v>
      </c>
      <c r="R10" s="20">
        <v>7097.02</v>
      </c>
      <c r="S10" s="20">
        <v>21452.26</v>
      </c>
      <c r="T10" s="20">
        <v>14397.202499999999</v>
      </c>
      <c r="U10" s="20">
        <v>5353.54</v>
      </c>
      <c r="V10" s="20">
        <v>6207.44</v>
      </c>
      <c r="W10" s="20">
        <v>5704.86</v>
      </c>
      <c r="X10" s="20">
        <v>4559.4399999999996</v>
      </c>
      <c r="Y10" s="20">
        <v>5697.75</v>
      </c>
      <c r="Z10" s="20">
        <v>4852.4575000000004</v>
      </c>
      <c r="AA10" s="20">
        <v>3839.25</v>
      </c>
      <c r="AB10" s="20">
        <v>5695.71</v>
      </c>
      <c r="AC10" s="20">
        <v>4602.7</v>
      </c>
      <c r="AD10" s="20">
        <v>1437.53</v>
      </c>
      <c r="AE10" s="20">
        <v>5701.04</v>
      </c>
      <c r="AF10" s="20">
        <v>3452.5225</v>
      </c>
      <c r="AG10" s="20">
        <v>1234.03</v>
      </c>
      <c r="AH10" s="20">
        <v>3628.95</v>
      </c>
      <c r="AI10" s="20">
        <v>1837.59</v>
      </c>
      <c r="AJ10" s="20">
        <v>358.55</v>
      </c>
      <c r="AK10" s="20">
        <v>1066.8900000000001</v>
      </c>
      <c r="AL10" s="20">
        <v>885.13499999999999</v>
      </c>
      <c r="AM10" s="20">
        <v>292.86</v>
      </c>
      <c r="AN10" s="20">
        <v>712.23</v>
      </c>
      <c r="AO10" s="20">
        <v>594.29</v>
      </c>
      <c r="AP10" s="20">
        <v>239.22</v>
      </c>
      <c r="AQ10" s="20">
        <v>444.31</v>
      </c>
      <c r="AR10" s="20">
        <v>392.72</v>
      </c>
      <c r="AS10" s="20">
        <v>195.4</v>
      </c>
      <c r="AT10" s="20">
        <v>399.24</v>
      </c>
      <c r="AU10" s="20">
        <v>348.02249999999998</v>
      </c>
      <c r="AV10" s="20">
        <v>203.21</v>
      </c>
      <c r="AW10" s="20">
        <v>394.69</v>
      </c>
      <c r="AX10" s="20">
        <v>346.73250000000002</v>
      </c>
      <c r="AY10" s="20"/>
    </row>
    <row r="11" spans="1:51" x14ac:dyDescent="0.25">
      <c r="A11" s="4" t="s">
        <v>69</v>
      </c>
      <c r="B11" s="24">
        <v>8</v>
      </c>
      <c r="C11" s="20">
        <v>20429.86</v>
      </c>
      <c r="D11" s="20">
        <v>20452.64</v>
      </c>
      <c r="E11" s="20">
        <v>20444.911250000001</v>
      </c>
      <c r="F11" s="20">
        <v>20905.78</v>
      </c>
      <c r="G11" s="20">
        <v>21125.78</v>
      </c>
      <c r="H11" s="20">
        <v>21076.66</v>
      </c>
      <c r="I11" s="20">
        <v>21465.62</v>
      </c>
      <c r="J11" s="20">
        <v>21522.02</v>
      </c>
      <c r="K11" s="20">
        <v>21497.5075</v>
      </c>
      <c r="L11" s="20">
        <v>20899.04</v>
      </c>
      <c r="M11" s="20">
        <v>21319.08</v>
      </c>
      <c r="N11" s="20">
        <v>21250.54</v>
      </c>
      <c r="O11" s="20">
        <v>21201.78</v>
      </c>
      <c r="P11" s="20">
        <v>21601.279999999999</v>
      </c>
      <c r="Q11" s="20">
        <v>21499.99625</v>
      </c>
      <c r="R11" s="20">
        <v>8327.2000000000007</v>
      </c>
      <c r="S11" s="20">
        <v>21465.21</v>
      </c>
      <c r="T11" s="20">
        <v>14924.317499999999</v>
      </c>
      <c r="U11" s="20">
        <v>5302.53</v>
      </c>
      <c r="V11" s="20">
        <v>6956.53</v>
      </c>
      <c r="W11" s="20">
        <v>5767.4075000000003</v>
      </c>
      <c r="X11" s="20">
        <v>4575.1099999999997</v>
      </c>
      <c r="Y11" s="20">
        <v>5709.13</v>
      </c>
      <c r="Z11" s="20">
        <v>4883.8012500000004</v>
      </c>
      <c r="AA11" s="20">
        <v>4479.3900000000003</v>
      </c>
      <c r="AB11" s="20">
        <v>5701.86</v>
      </c>
      <c r="AC11" s="20">
        <v>5043.9262500000004</v>
      </c>
      <c r="AD11" s="20">
        <v>1392.1</v>
      </c>
      <c r="AE11" s="20">
        <v>5701.88</v>
      </c>
      <c r="AF11" s="20">
        <v>3401.7674999999999</v>
      </c>
      <c r="AG11" s="20">
        <v>1172.47</v>
      </c>
      <c r="AH11" s="20">
        <v>3911.87</v>
      </c>
      <c r="AI11" s="20">
        <v>1845.92</v>
      </c>
      <c r="AJ11" s="20">
        <v>961.26</v>
      </c>
      <c r="AK11" s="20">
        <v>1294.74</v>
      </c>
      <c r="AL11" s="20">
        <v>1059.6275000000001</v>
      </c>
      <c r="AM11" s="20">
        <v>293.45</v>
      </c>
      <c r="AN11" s="20">
        <v>608.75</v>
      </c>
      <c r="AO11" s="20">
        <v>515.45875000000001</v>
      </c>
      <c r="AP11" s="20">
        <v>239.87</v>
      </c>
      <c r="AQ11" s="20">
        <v>412.34</v>
      </c>
      <c r="AR11" s="20">
        <v>368.70749999999998</v>
      </c>
      <c r="AS11" s="20">
        <v>196.05</v>
      </c>
      <c r="AT11" s="20">
        <v>395.34</v>
      </c>
      <c r="AU11" s="20">
        <v>345.34375</v>
      </c>
      <c r="AV11" s="20">
        <v>202.97</v>
      </c>
      <c r="AW11" s="20">
        <v>393.45</v>
      </c>
      <c r="AX11" s="20">
        <v>345.41750000000002</v>
      </c>
      <c r="AY11" s="20"/>
    </row>
    <row r="12" spans="1:51" x14ac:dyDescent="0.25">
      <c r="A12" s="4" t="s">
        <v>69</v>
      </c>
      <c r="B12" s="24">
        <v>12</v>
      </c>
      <c r="C12" s="20">
        <v>20119.47</v>
      </c>
      <c r="D12" s="20">
        <v>20557.259999999998</v>
      </c>
      <c r="E12" s="20">
        <v>20423.025000000001</v>
      </c>
      <c r="F12" s="20">
        <v>20948.8</v>
      </c>
      <c r="G12" s="20">
        <v>21126.15</v>
      </c>
      <c r="H12" s="20">
        <v>21074.59</v>
      </c>
      <c r="I12" s="20">
        <v>21421.81</v>
      </c>
      <c r="J12" s="20">
        <v>21522.799999999999</v>
      </c>
      <c r="K12" s="20">
        <v>21487.3591666666</v>
      </c>
      <c r="L12" s="20">
        <v>21116.69</v>
      </c>
      <c r="M12" s="20">
        <v>21315.22</v>
      </c>
      <c r="N12" s="20">
        <v>21274.045833333301</v>
      </c>
      <c r="O12" s="20">
        <v>20530.240000000002</v>
      </c>
      <c r="P12" s="20">
        <v>21601.279999999999</v>
      </c>
      <c r="Q12" s="20">
        <v>21398.97</v>
      </c>
      <c r="R12" s="20">
        <v>5884.18</v>
      </c>
      <c r="S12" s="20">
        <v>21170.67</v>
      </c>
      <c r="T12" s="20">
        <v>12383.848333333301</v>
      </c>
      <c r="U12" s="20">
        <v>5191.5600000000004</v>
      </c>
      <c r="V12" s="20">
        <v>6962.83</v>
      </c>
      <c r="W12" s="20">
        <v>5583.6691666666602</v>
      </c>
      <c r="X12" s="20">
        <v>4486.8599999999997</v>
      </c>
      <c r="Y12" s="20">
        <v>5833.85</v>
      </c>
      <c r="Z12" s="20">
        <v>4855.1175000000003</v>
      </c>
      <c r="AA12" s="20">
        <v>3849.4</v>
      </c>
      <c r="AB12" s="20">
        <v>5699.82</v>
      </c>
      <c r="AC12" s="20">
        <v>4738.2391666666599</v>
      </c>
      <c r="AD12" s="20">
        <v>1349.27</v>
      </c>
      <c r="AE12" s="20">
        <v>5703.86</v>
      </c>
      <c r="AF12" s="20">
        <v>3426.5108333333301</v>
      </c>
      <c r="AG12" s="20">
        <v>1136.67</v>
      </c>
      <c r="AH12" s="20">
        <v>3732.25</v>
      </c>
      <c r="AI12" s="20">
        <v>1806.32</v>
      </c>
      <c r="AJ12" s="20">
        <v>371.24</v>
      </c>
      <c r="AK12" s="20">
        <v>934.98</v>
      </c>
      <c r="AL12" s="20">
        <v>753.58</v>
      </c>
      <c r="AM12" s="20">
        <v>290.94</v>
      </c>
      <c r="AN12" s="20">
        <v>481.05</v>
      </c>
      <c r="AO12" s="20">
        <v>432.58249999999998</v>
      </c>
      <c r="AP12" s="20">
        <v>237.24</v>
      </c>
      <c r="AQ12" s="20">
        <v>398.98</v>
      </c>
      <c r="AR12" s="20">
        <v>356.979166666666</v>
      </c>
      <c r="AS12" s="20">
        <v>188.84</v>
      </c>
      <c r="AT12" s="20">
        <v>392.71</v>
      </c>
      <c r="AU12" s="20">
        <v>341.66166666666601</v>
      </c>
      <c r="AV12" s="20">
        <v>204.72</v>
      </c>
      <c r="AW12" s="20">
        <v>390.39</v>
      </c>
      <c r="AX12" s="20">
        <v>343.34750000000003</v>
      </c>
      <c r="AY12" s="20"/>
    </row>
    <row r="13" spans="1:51" s="20" customFormat="1" x14ac:dyDescent="0.25">
      <c r="A13" s="4" t="s">
        <v>69</v>
      </c>
      <c r="B13" s="24">
        <v>16</v>
      </c>
      <c r="C13" s="20">
        <v>20400.73</v>
      </c>
      <c r="D13" s="20">
        <v>20445.400000000001</v>
      </c>
      <c r="E13" s="20">
        <v>20431.771250000002</v>
      </c>
      <c r="F13" s="20">
        <v>20898.86</v>
      </c>
      <c r="G13" s="20">
        <v>21126.15</v>
      </c>
      <c r="H13" s="20">
        <v>21068.928124999999</v>
      </c>
      <c r="I13" s="20">
        <v>21459.33</v>
      </c>
      <c r="J13" s="20">
        <v>21521.86</v>
      </c>
      <c r="K13" s="20">
        <v>21497.584999999999</v>
      </c>
      <c r="L13" s="20">
        <v>21096.13</v>
      </c>
      <c r="M13" s="20">
        <v>21318.89</v>
      </c>
      <c r="N13" s="20">
        <v>21278.799374999999</v>
      </c>
      <c r="O13" s="20">
        <v>20858.37</v>
      </c>
      <c r="P13" s="20">
        <v>21601.279999999999</v>
      </c>
      <c r="Q13" s="20">
        <v>21390.61375</v>
      </c>
      <c r="R13" s="20">
        <v>7058.8</v>
      </c>
      <c r="S13" s="20">
        <v>21483.5</v>
      </c>
      <c r="T13" s="20">
        <v>14947.388124999999</v>
      </c>
      <c r="U13" s="20">
        <v>5274.58</v>
      </c>
      <c r="V13" s="20">
        <v>6615.25</v>
      </c>
      <c r="W13" s="20">
        <v>5709.1575000000003</v>
      </c>
      <c r="X13" s="20">
        <v>4499.42</v>
      </c>
      <c r="Y13" s="20">
        <v>5831.74</v>
      </c>
      <c r="Z13" s="20">
        <v>4847.8693750000002</v>
      </c>
      <c r="AA13" s="20">
        <v>3727.62</v>
      </c>
      <c r="AB13" s="20">
        <v>5702.88</v>
      </c>
      <c r="AC13" s="20">
        <v>4870.24125</v>
      </c>
      <c r="AD13" s="20">
        <v>1363.81</v>
      </c>
      <c r="AE13" s="20">
        <v>5706.02</v>
      </c>
      <c r="AF13" s="20">
        <v>3706.1643749999998</v>
      </c>
      <c r="AG13" s="20">
        <v>1043.8800000000001</v>
      </c>
      <c r="AH13" s="20">
        <v>3613.7</v>
      </c>
      <c r="AI13" s="20">
        <v>1712.7237500000001</v>
      </c>
      <c r="AJ13" s="20">
        <v>358.87</v>
      </c>
      <c r="AK13" s="20">
        <v>1296.94</v>
      </c>
      <c r="AL13" s="20">
        <v>828.06187499999999</v>
      </c>
      <c r="AM13" s="20">
        <v>291.3</v>
      </c>
      <c r="AN13" s="20">
        <v>489.42</v>
      </c>
      <c r="AO13" s="20">
        <v>410.92250000000001</v>
      </c>
      <c r="AP13" s="20">
        <v>236.38</v>
      </c>
      <c r="AQ13" s="20">
        <v>391.2</v>
      </c>
      <c r="AR13" s="20">
        <v>350.85062499999998</v>
      </c>
      <c r="AS13" s="20">
        <v>188.98</v>
      </c>
      <c r="AT13" s="20">
        <v>387.66</v>
      </c>
      <c r="AU13" s="20">
        <v>337.93187499999999</v>
      </c>
      <c r="AV13" s="20">
        <v>192.06</v>
      </c>
      <c r="AW13" s="20">
        <v>380.76</v>
      </c>
      <c r="AX13" s="20">
        <v>335.19562500000001</v>
      </c>
    </row>
    <row r="14" spans="1:51" x14ac:dyDescent="0.25">
      <c r="A14" s="4" t="s">
        <v>69</v>
      </c>
      <c r="B14" s="24">
        <v>24</v>
      </c>
      <c r="C14" s="20">
        <v>20302.04</v>
      </c>
      <c r="D14" s="20">
        <v>20449.11</v>
      </c>
      <c r="E14" s="20">
        <v>20429.337916666602</v>
      </c>
      <c r="F14" s="20">
        <v>20860</v>
      </c>
      <c r="G14" s="20">
        <v>21133.81</v>
      </c>
      <c r="H14" s="20">
        <v>21058.346666666599</v>
      </c>
      <c r="I14" s="20">
        <v>21424.83</v>
      </c>
      <c r="J14" s="20">
        <v>21571.06</v>
      </c>
      <c r="K14" s="20">
        <v>21500.903333333299</v>
      </c>
      <c r="L14" s="20">
        <v>20975.22</v>
      </c>
      <c r="M14" s="20">
        <v>21318.89</v>
      </c>
      <c r="N14" s="20">
        <v>21266.7775</v>
      </c>
      <c r="O14" s="20">
        <v>20223.689999999999</v>
      </c>
      <c r="P14" s="20">
        <v>21601.279999999999</v>
      </c>
      <c r="Q14" s="20">
        <v>21514.911666666601</v>
      </c>
      <c r="R14" s="20">
        <v>7213.66</v>
      </c>
      <c r="S14" s="20">
        <v>21509.77</v>
      </c>
      <c r="T14" s="20">
        <v>13733.1229166666</v>
      </c>
      <c r="U14" s="20">
        <v>4748.13</v>
      </c>
      <c r="V14" s="20">
        <v>6830.81</v>
      </c>
      <c r="W14" s="20">
        <v>5718.1462499999998</v>
      </c>
      <c r="X14" s="20">
        <v>3989.87</v>
      </c>
      <c r="Y14" s="20">
        <v>5703.91</v>
      </c>
      <c r="Z14" s="20">
        <v>4568.0866666666598</v>
      </c>
      <c r="AA14" s="20">
        <v>2179.29</v>
      </c>
      <c r="AB14" s="20">
        <v>5703.95</v>
      </c>
      <c r="AC14" s="20">
        <v>4429.9562500000002</v>
      </c>
      <c r="AD14" s="20">
        <v>1258.45</v>
      </c>
      <c r="AE14" s="20">
        <v>5701.88</v>
      </c>
      <c r="AF14" s="20">
        <v>2990.67875</v>
      </c>
      <c r="AG14" s="20">
        <v>1072.8900000000001</v>
      </c>
      <c r="AH14" s="20">
        <v>3789.38</v>
      </c>
      <c r="AI14" s="20">
        <v>1557.4708333333299</v>
      </c>
      <c r="AJ14" s="20">
        <v>352.11</v>
      </c>
      <c r="AK14" s="20">
        <v>1313.59</v>
      </c>
      <c r="AL14" s="20">
        <v>720.32</v>
      </c>
      <c r="AM14" s="20">
        <v>287.51</v>
      </c>
      <c r="AN14" s="20">
        <v>542.88</v>
      </c>
      <c r="AO14" s="20">
        <v>396.21916666666601</v>
      </c>
      <c r="AP14" s="20">
        <v>239.56</v>
      </c>
      <c r="AQ14" s="20">
        <v>351.18</v>
      </c>
      <c r="AR14" s="20">
        <v>331.24916666666599</v>
      </c>
      <c r="AS14" s="20">
        <v>191.43</v>
      </c>
      <c r="AT14" s="20">
        <v>348.73</v>
      </c>
      <c r="AU14" s="20">
        <v>320.99666666666599</v>
      </c>
      <c r="AV14" s="20">
        <v>196.74</v>
      </c>
      <c r="AW14" s="20">
        <v>339.22</v>
      </c>
      <c r="AX14" s="20">
        <v>313.86374999999998</v>
      </c>
      <c r="AY14" s="20"/>
    </row>
    <row r="15" spans="1:51" x14ac:dyDescent="0.25">
      <c r="A15" s="4" t="s">
        <v>69</v>
      </c>
      <c r="B15" s="24">
        <v>32</v>
      </c>
      <c r="C15" s="20">
        <v>20136.68</v>
      </c>
      <c r="D15" s="20">
        <v>20449.14</v>
      </c>
      <c r="E15" s="20">
        <v>20419.258125</v>
      </c>
      <c r="F15" s="20">
        <v>20853.53</v>
      </c>
      <c r="G15" s="20">
        <v>21141.11</v>
      </c>
      <c r="H15" s="20">
        <v>21071.590625000001</v>
      </c>
      <c r="I15" s="20">
        <v>21224.93</v>
      </c>
      <c r="J15" s="20">
        <v>21518.12</v>
      </c>
      <c r="K15" s="20">
        <v>21480.751250000001</v>
      </c>
      <c r="L15" s="20">
        <v>20066.13</v>
      </c>
      <c r="M15" s="20">
        <v>21318.89</v>
      </c>
      <c r="N15" s="20">
        <v>21267.1440625</v>
      </c>
      <c r="O15" s="20">
        <v>20035.990000000002</v>
      </c>
      <c r="P15" s="20">
        <v>21601.279999999999</v>
      </c>
      <c r="Q15" s="20">
        <v>21396.811249999999</v>
      </c>
      <c r="R15" s="20">
        <v>6125.5</v>
      </c>
      <c r="S15" s="20">
        <v>21498.05</v>
      </c>
      <c r="T15" s="20">
        <v>13611.3753125</v>
      </c>
      <c r="U15" s="20">
        <v>4693.05</v>
      </c>
      <c r="V15" s="20">
        <v>6486.95</v>
      </c>
      <c r="W15" s="20">
        <v>5331.2275</v>
      </c>
      <c r="X15" s="20">
        <v>3935.3</v>
      </c>
      <c r="Y15" s="20">
        <v>5958.9</v>
      </c>
      <c r="Z15" s="20">
        <v>4590.2259375000003</v>
      </c>
      <c r="AA15" s="20">
        <v>2374.58</v>
      </c>
      <c r="AB15" s="20">
        <v>5702.88</v>
      </c>
      <c r="AC15" s="20">
        <v>4265.2693749999999</v>
      </c>
      <c r="AD15" s="20">
        <v>1223.21</v>
      </c>
      <c r="AE15" s="20">
        <v>5706.02</v>
      </c>
      <c r="AF15" s="20">
        <v>2919.3062500000001</v>
      </c>
      <c r="AG15" s="20">
        <v>901.61</v>
      </c>
      <c r="AH15" s="20">
        <v>4042.81</v>
      </c>
      <c r="AI15" s="20">
        <v>1354.8325</v>
      </c>
      <c r="AJ15" s="20">
        <v>389.75</v>
      </c>
      <c r="AK15" s="20">
        <v>1357.16</v>
      </c>
      <c r="AL15" s="20">
        <v>704.66343749999999</v>
      </c>
      <c r="AM15" s="20">
        <v>292.95</v>
      </c>
      <c r="AN15" s="20">
        <v>568.55999999999995</v>
      </c>
      <c r="AO15" s="20">
        <v>382.18281250000001</v>
      </c>
      <c r="AP15" s="20">
        <v>239.11</v>
      </c>
      <c r="AQ15" s="20">
        <v>307.27999999999997</v>
      </c>
      <c r="AR15" s="20">
        <v>282.18687499999999</v>
      </c>
      <c r="AS15" s="20">
        <v>187.44</v>
      </c>
      <c r="AT15" s="20">
        <v>291.87</v>
      </c>
      <c r="AU15" s="20">
        <v>271.56906249999997</v>
      </c>
      <c r="AV15" s="20">
        <v>187.48</v>
      </c>
      <c r="AW15" s="20">
        <v>283.89999999999998</v>
      </c>
      <c r="AX15" s="20">
        <v>263.73</v>
      </c>
      <c r="AY15" s="20"/>
    </row>
    <row r="16" spans="1:51" s="1" customFormat="1" hidden="1" x14ac:dyDescent="0.25">
      <c r="A16" s="6"/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1" x14ac:dyDescent="0.25">
      <c r="A17" s="4" t="s">
        <v>70</v>
      </c>
      <c r="B17" s="25" t="s">
        <v>1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  <c r="M17" s="3" t="s">
        <v>31</v>
      </c>
      <c r="N17" s="3" t="s">
        <v>32</v>
      </c>
      <c r="O17" s="3" t="s">
        <v>33</v>
      </c>
      <c r="P17" s="3" t="s">
        <v>34</v>
      </c>
      <c r="Q17" s="3" t="s">
        <v>35</v>
      </c>
      <c r="R17" s="3" t="s">
        <v>36</v>
      </c>
      <c r="S17" s="3" t="s">
        <v>37</v>
      </c>
      <c r="T17" s="3" t="s">
        <v>38</v>
      </c>
      <c r="U17" s="3" t="s">
        <v>39</v>
      </c>
      <c r="V17" s="3" t="s">
        <v>40</v>
      </c>
      <c r="W17" s="3" t="s">
        <v>41</v>
      </c>
      <c r="X17" s="3" t="s">
        <v>42</v>
      </c>
      <c r="Y17" s="3" t="s">
        <v>43</v>
      </c>
      <c r="Z17" s="3" t="s">
        <v>44</v>
      </c>
      <c r="AA17" s="3" t="s">
        <v>45</v>
      </c>
      <c r="AB17" s="3" t="s">
        <v>46</v>
      </c>
      <c r="AC17" s="3" t="s">
        <v>47</v>
      </c>
      <c r="AD17" s="3" t="s">
        <v>48</v>
      </c>
      <c r="AE17" s="3" t="s">
        <v>49</v>
      </c>
      <c r="AF17" s="3" t="s">
        <v>50</v>
      </c>
      <c r="AG17" s="3" t="s">
        <v>51</v>
      </c>
      <c r="AH17" s="3" t="s">
        <v>52</v>
      </c>
      <c r="AI17" s="3" t="s">
        <v>53</v>
      </c>
      <c r="AJ17" s="3" t="s">
        <v>54</v>
      </c>
      <c r="AK17" s="3" t="s">
        <v>55</v>
      </c>
      <c r="AL17" s="3" t="s">
        <v>56</v>
      </c>
      <c r="AM17" s="3" t="s">
        <v>57</v>
      </c>
      <c r="AN17" s="3" t="s">
        <v>58</v>
      </c>
      <c r="AO17" s="3" t="s">
        <v>59</v>
      </c>
      <c r="AP17" s="3" t="s">
        <v>60</v>
      </c>
      <c r="AQ17" s="3" t="s">
        <v>61</v>
      </c>
      <c r="AR17" s="3" t="s">
        <v>62</v>
      </c>
      <c r="AS17" s="3" t="s">
        <v>63</v>
      </c>
      <c r="AT17" s="3" t="s">
        <v>64</v>
      </c>
      <c r="AU17" s="3" t="s">
        <v>65</v>
      </c>
      <c r="AV17" s="3" t="s">
        <v>66</v>
      </c>
      <c r="AW17" s="3" t="s">
        <v>67</v>
      </c>
      <c r="AX17" s="3" t="s">
        <v>68</v>
      </c>
    </row>
    <row r="18" spans="1:51" x14ac:dyDescent="0.25">
      <c r="A18" s="4" t="s">
        <v>70</v>
      </c>
      <c r="B18" s="24">
        <v>1</v>
      </c>
      <c r="C18" s="20">
        <v>17582.43</v>
      </c>
      <c r="D18" s="20">
        <v>17582.43</v>
      </c>
      <c r="E18" s="20">
        <v>17582.43</v>
      </c>
      <c r="F18" s="20">
        <v>18103.89</v>
      </c>
      <c r="G18" s="20">
        <v>18103.89</v>
      </c>
      <c r="H18" s="20">
        <v>18103.89</v>
      </c>
      <c r="I18" s="20">
        <v>18347.39</v>
      </c>
      <c r="J18" s="20">
        <v>18347.39</v>
      </c>
      <c r="K18" s="20">
        <v>18347.39</v>
      </c>
      <c r="L18" s="20">
        <v>18217.63</v>
      </c>
      <c r="M18" s="20">
        <v>18217.63</v>
      </c>
      <c r="N18" s="20">
        <v>18217.63</v>
      </c>
      <c r="O18" s="20">
        <v>18431.259999999998</v>
      </c>
      <c r="P18" s="20">
        <v>18431.259999999998</v>
      </c>
      <c r="Q18" s="20">
        <v>18431.259999999998</v>
      </c>
      <c r="R18" s="20">
        <v>12250.01</v>
      </c>
      <c r="S18" s="20">
        <v>12250.01</v>
      </c>
      <c r="T18" s="20">
        <v>12250.01</v>
      </c>
      <c r="U18" s="20">
        <v>7752.96</v>
      </c>
      <c r="V18" s="20">
        <v>7752.96</v>
      </c>
      <c r="W18" s="20">
        <v>7752.96</v>
      </c>
      <c r="X18" s="20">
        <v>6879.73</v>
      </c>
      <c r="Y18" s="20">
        <v>6879.73</v>
      </c>
      <c r="Z18" s="20">
        <v>6879.73</v>
      </c>
      <c r="AA18" s="20">
        <v>6453.22</v>
      </c>
      <c r="AB18" s="20">
        <v>6453.22</v>
      </c>
      <c r="AC18" s="20">
        <v>6453.22</v>
      </c>
      <c r="AD18" s="20">
        <v>6330.59</v>
      </c>
      <c r="AE18" s="20">
        <v>6330.59</v>
      </c>
      <c r="AF18" s="20">
        <v>6330.59</v>
      </c>
      <c r="AG18" s="20">
        <v>4528.09</v>
      </c>
      <c r="AH18" s="20">
        <v>4528.09</v>
      </c>
      <c r="AI18" s="20">
        <v>4528.09</v>
      </c>
      <c r="AJ18" s="20">
        <v>2216.86</v>
      </c>
      <c r="AK18" s="20">
        <v>2216.86</v>
      </c>
      <c r="AL18" s="20">
        <v>2216.86</v>
      </c>
      <c r="AM18" s="20">
        <v>538.67999999999995</v>
      </c>
      <c r="AN18" s="20">
        <v>538.67999999999995</v>
      </c>
      <c r="AO18" s="20">
        <v>538.67999999999995</v>
      </c>
      <c r="AP18" s="20">
        <v>366</v>
      </c>
      <c r="AQ18" s="20">
        <v>366</v>
      </c>
      <c r="AR18" s="20">
        <v>366</v>
      </c>
      <c r="AS18" s="20">
        <v>449.76</v>
      </c>
      <c r="AT18" s="20">
        <v>449.76</v>
      </c>
      <c r="AU18" s="20">
        <v>449.76</v>
      </c>
      <c r="AV18" s="20">
        <v>363.83</v>
      </c>
      <c r="AW18" s="20">
        <v>363.83</v>
      </c>
      <c r="AX18" s="20">
        <v>363.83</v>
      </c>
      <c r="AY18" s="20"/>
    </row>
    <row r="19" spans="1:51" x14ac:dyDescent="0.25">
      <c r="A19" s="4" t="s">
        <v>70</v>
      </c>
      <c r="B19" s="24">
        <v>2</v>
      </c>
      <c r="C19" s="20">
        <v>17597.63</v>
      </c>
      <c r="D19" s="20">
        <v>17623.23</v>
      </c>
      <c r="E19" s="20">
        <v>17610.43</v>
      </c>
      <c r="F19" s="20">
        <v>18105.310000000001</v>
      </c>
      <c r="G19" s="20">
        <v>18144.37</v>
      </c>
      <c r="H19" s="20">
        <v>18124.84</v>
      </c>
      <c r="I19" s="20">
        <v>18383.73</v>
      </c>
      <c r="J19" s="20">
        <v>18420.48</v>
      </c>
      <c r="K19" s="20">
        <v>18402.105</v>
      </c>
      <c r="L19" s="20">
        <v>18239.55</v>
      </c>
      <c r="M19" s="20">
        <v>18263.45</v>
      </c>
      <c r="N19" s="20">
        <v>18251.5</v>
      </c>
      <c r="O19" s="20">
        <v>18422.73</v>
      </c>
      <c r="P19" s="20">
        <v>18474.810000000001</v>
      </c>
      <c r="Q19" s="20">
        <v>18448.77</v>
      </c>
      <c r="R19" s="20">
        <v>12188.43</v>
      </c>
      <c r="S19" s="20">
        <v>12259.94</v>
      </c>
      <c r="T19" s="20">
        <v>12224.184999999999</v>
      </c>
      <c r="U19" s="20">
        <v>7705.2</v>
      </c>
      <c r="V19" s="20">
        <v>8168.69</v>
      </c>
      <c r="W19" s="20">
        <v>7936.9449999999997</v>
      </c>
      <c r="X19" s="20">
        <v>6819.05</v>
      </c>
      <c r="Y19" s="20">
        <v>6853.6</v>
      </c>
      <c r="Z19" s="20">
        <v>6836.3249999999998</v>
      </c>
      <c r="AA19" s="20">
        <v>6509</v>
      </c>
      <c r="AB19" s="20">
        <v>6521.73</v>
      </c>
      <c r="AC19" s="20">
        <v>6515.3649999999998</v>
      </c>
      <c r="AD19" s="20">
        <v>6275.48</v>
      </c>
      <c r="AE19" s="20">
        <v>6340.67</v>
      </c>
      <c r="AF19" s="20">
        <v>6308.0749999999998</v>
      </c>
      <c r="AG19" s="20">
        <v>4375.41</v>
      </c>
      <c r="AH19" s="20">
        <v>4572.28</v>
      </c>
      <c r="AI19" s="20">
        <v>4473.8450000000003</v>
      </c>
      <c r="AJ19" s="20">
        <v>2191.7600000000002</v>
      </c>
      <c r="AK19" s="20">
        <v>2200.96</v>
      </c>
      <c r="AL19" s="20">
        <v>2196.36</v>
      </c>
      <c r="AM19" s="20">
        <v>548.05999999999995</v>
      </c>
      <c r="AN19" s="20">
        <v>1814.41</v>
      </c>
      <c r="AO19" s="20">
        <v>1181.2349999999999</v>
      </c>
      <c r="AP19" s="20">
        <v>971.92</v>
      </c>
      <c r="AQ19" s="20">
        <v>1277</v>
      </c>
      <c r="AR19" s="20">
        <v>1124.46</v>
      </c>
      <c r="AS19" s="20">
        <v>448.36</v>
      </c>
      <c r="AT19" s="20">
        <v>857.25</v>
      </c>
      <c r="AU19" s="20">
        <v>652.80499999999995</v>
      </c>
      <c r="AV19" s="20">
        <v>362.8</v>
      </c>
      <c r="AW19" s="20">
        <v>757.06</v>
      </c>
      <c r="AX19" s="20">
        <v>559.92999999999995</v>
      </c>
      <c r="AY19" s="20"/>
    </row>
    <row r="20" spans="1:51" x14ac:dyDescent="0.25">
      <c r="A20" s="4" t="s">
        <v>70</v>
      </c>
      <c r="B20" s="24">
        <v>3</v>
      </c>
      <c r="C20" s="20">
        <v>17596.95</v>
      </c>
      <c r="D20" s="20">
        <v>17630.57</v>
      </c>
      <c r="E20" s="20">
        <v>17618.1733333333</v>
      </c>
      <c r="F20" s="20">
        <v>18082.330000000002</v>
      </c>
      <c r="G20" s="20">
        <v>18150.84</v>
      </c>
      <c r="H20" s="20">
        <v>18126.823333333301</v>
      </c>
      <c r="I20" s="20">
        <v>18383.73</v>
      </c>
      <c r="J20" s="20">
        <v>18418.400000000001</v>
      </c>
      <c r="K20" s="20">
        <v>18406.416666666599</v>
      </c>
      <c r="L20" s="20">
        <v>18235.77</v>
      </c>
      <c r="M20" s="20">
        <v>18269.32</v>
      </c>
      <c r="N20" s="20">
        <v>18253.723333333299</v>
      </c>
      <c r="O20" s="20">
        <v>18441.29</v>
      </c>
      <c r="P20" s="20">
        <v>18449.43</v>
      </c>
      <c r="Q20" s="20">
        <v>18446.236666666598</v>
      </c>
      <c r="R20" s="20">
        <v>8423.7900000000009</v>
      </c>
      <c r="S20" s="20">
        <v>12206.27</v>
      </c>
      <c r="T20" s="20">
        <v>10226.1033333333</v>
      </c>
      <c r="U20" s="20">
        <v>7570.91</v>
      </c>
      <c r="V20" s="20">
        <v>8002.04</v>
      </c>
      <c r="W20" s="20">
        <v>7773.9533333333302</v>
      </c>
      <c r="X20" s="20">
        <v>6503.05</v>
      </c>
      <c r="Y20" s="20">
        <v>6997.68</v>
      </c>
      <c r="Z20" s="20">
        <v>6670.9566666666597</v>
      </c>
      <c r="AA20" s="20">
        <v>6163.42</v>
      </c>
      <c r="AB20" s="20">
        <v>6497.87</v>
      </c>
      <c r="AC20" s="20">
        <v>6290.93</v>
      </c>
      <c r="AD20" s="20">
        <v>4192.07</v>
      </c>
      <c r="AE20" s="20">
        <v>6330.38</v>
      </c>
      <c r="AF20" s="20">
        <v>5356.6566666666604</v>
      </c>
      <c r="AG20" s="20">
        <v>2204.0500000000002</v>
      </c>
      <c r="AH20" s="20">
        <v>4766.25</v>
      </c>
      <c r="AI20" s="20">
        <v>3130.65</v>
      </c>
      <c r="AJ20" s="20">
        <v>1969.16</v>
      </c>
      <c r="AK20" s="20">
        <v>2165.36</v>
      </c>
      <c r="AL20" s="20">
        <v>2062.84666666666</v>
      </c>
      <c r="AM20" s="20">
        <v>837.13</v>
      </c>
      <c r="AN20" s="20">
        <v>1621.09</v>
      </c>
      <c r="AO20" s="20">
        <v>1357.41333333333</v>
      </c>
      <c r="AP20" s="20">
        <v>997.69</v>
      </c>
      <c r="AQ20" s="20">
        <v>1065.6300000000001</v>
      </c>
      <c r="AR20" s="20">
        <v>1037.6500000000001</v>
      </c>
      <c r="AS20" s="20">
        <v>448.61</v>
      </c>
      <c r="AT20" s="20">
        <v>776.54</v>
      </c>
      <c r="AU20" s="20">
        <v>666.73</v>
      </c>
      <c r="AV20" s="20">
        <v>363.62</v>
      </c>
      <c r="AW20" s="20">
        <v>735.28</v>
      </c>
      <c r="AX20" s="20">
        <v>611.26</v>
      </c>
      <c r="AY20" s="20"/>
    </row>
    <row r="21" spans="1:51" x14ac:dyDescent="0.25">
      <c r="A21" s="4" t="s">
        <v>70</v>
      </c>
      <c r="B21" s="24">
        <v>4</v>
      </c>
      <c r="C21" s="20">
        <v>17590.73</v>
      </c>
      <c r="D21" s="20">
        <v>17630.2</v>
      </c>
      <c r="E21" s="20">
        <v>17617.232499999998</v>
      </c>
      <c r="F21" s="20">
        <v>18104.5</v>
      </c>
      <c r="G21" s="20">
        <v>18147.669999999998</v>
      </c>
      <c r="H21" s="20">
        <v>18132.612499999999</v>
      </c>
      <c r="I21" s="20">
        <v>18382.66</v>
      </c>
      <c r="J21" s="20">
        <v>18420.48</v>
      </c>
      <c r="K21" s="20">
        <v>18410.0425</v>
      </c>
      <c r="L21" s="20">
        <v>18232.8</v>
      </c>
      <c r="M21" s="20">
        <v>18266.009999999998</v>
      </c>
      <c r="N21" s="20">
        <v>18256.235000000001</v>
      </c>
      <c r="O21" s="20">
        <v>18399.45</v>
      </c>
      <c r="P21" s="20">
        <v>18479.560000000001</v>
      </c>
      <c r="Q21" s="20">
        <v>18451.29</v>
      </c>
      <c r="R21" s="20">
        <v>9736.32</v>
      </c>
      <c r="S21" s="20">
        <v>11869.77</v>
      </c>
      <c r="T21" s="20">
        <v>11299.445</v>
      </c>
      <c r="U21" s="20">
        <v>6952.41</v>
      </c>
      <c r="V21" s="20">
        <v>7856.24</v>
      </c>
      <c r="W21" s="20">
        <v>7318.58</v>
      </c>
      <c r="X21" s="20">
        <v>5885.87</v>
      </c>
      <c r="Y21" s="20">
        <v>6929.75</v>
      </c>
      <c r="Z21" s="20">
        <v>6155.45</v>
      </c>
      <c r="AA21" s="20">
        <v>4858.84</v>
      </c>
      <c r="AB21" s="20">
        <v>6509.96</v>
      </c>
      <c r="AC21" s="20">
        <v>5481.9650000000001</v>
      </c>
      <c r="AD21" s="20">
        <v>2374.3000000000002</v>
      </c>
      <c r="AE21" s="20">
        <v>6336.09</v>
      </c>
      <c r="AF21" s="20">
        <v>4256.2775000000001</v>
      </c>
      <c r="AG21" s="20">
        <v>2046.91</v>
      </c>
      <c r="AH21" s="20">
        <v>4340.76</v>
      </c>
      <c r="AI21" s="20">
        <v>2620.9175</v>
      </c>
      <c r="AJ21" s="20">
        <v>1799.82</v>
      </c>
      <c r="AK21" s="20">
        <v>2196.35</v>
      </c>
      <c r="AL21" s="20">
        <v>1904.94</v>
      </c>
      <c r="AM21" s="20">
        <v>544.54999999999995</v>
      </c>
      <c r="AN21" s="20">
        <v>1431.5</v>
      </c>
      <c r="AO21" s="20">
        <v>1198.1224999999999</v>
      </c>
      <c r="AP21" s="20">
        <v>358.35</v>
      </c>
      <c r="AQ21" s="20">
        <v>884.59</v>
      </c>
      <c r="AR21" s="20">
        <v>748.77</v>
      </c>
      <c r="AS21" s="20">
        <v>449.48</v>
      </c>
      <c r="AT21" s="20">
        <v>736.07</v>
      </c>
      <c r="AU21" s="20">
        <v>663.89750000000004</v>
      </c>
      <c r="AV21" s="20">
        <v>363.27</v>
      </c>
      <c r="AW21" s="20">
        <v>717.37</v>
      </c>
      <c r="AX21" s="20">
        <v>628.48</v>
      </c>
      <c r="AY21" s="20"/>
    </row>
    <row r="22" spans="1:51" x14ac:dyDescent="0.25">
      <c r="A22" s="4" t="s">
        <v>70</v>
      </c>
      <c r="B22" s="24">
        <v>8</v>
      </c>
      <c r="C22" s="20">
        <v>17598.990000000002</v>
      </c>
      <c r="D22" s="20">
        <v>17627.189999999999</v>
      </c>
      <c r="E22" s="20">
        <v>17617.456249999999</v>
      </c>
      <c r="F22" s="20">
        <v>18104.02</v>
      </c>
      <c r="G22" s="20">
        <v>18147.3</v>
      </c>
      <c r="H22" s="20">
        <v>18125.237499999999</v>
      </c>
      <c r="I22" s="20">
        <v>18380.46</v>
      </c>
      <c r="J22" s="20">
        <v>18421.09</v>
      </c>
      <c r="K22" s="20">
        <v>18408.502499999999</v>
      </c>
      <c r="L22" s="20">
        <v>18203.79</v>
      </c>
      <c r="M22" s="20">
        <v>18266.009999999998</v>
      </c>
      <c r="N22" s="20">
        <v>18242.616249999999</v>
      </c>
      <c r="O22" s="20">
        <v>18421.990000000002</v>
      </c>
      <c r="P22" s="20">
        <v>18468.099999999999</v>
      </c>
      <c r="Q22" s="20">
        <v>18441.403750000001</v>
      </c>
      <c r="R22" s="20">
        <v>8087.18</v>
      </c>
      <c r="S22" s="20">
        <v>12267.24</v>
      </c>
      <c r="T22" s="20">
        <v>10323.29875</v>
      </c>
      <c r="U22" s="20">
        <v>6854.07</v>
      </c>
      <c r="V22" s="20">
        <v>8171.16</v>
      </c>
      <c r="W22" s="20">
        <v>7259.6212500000001</v>
      </c>
      <c r="X22" s="20">
        <v>5809.17</v>
      </c>
      <c r="Y22" s="20">
        <v>7012.38</v>
      </c>
      <c r="Z22" s="20">
        <v>6166.6987499999996</v>
      </c>
      <c r="AA22" s="20">
        <v>5109.87</v>
      </c>
      <c r="AB22" s="20">
        <v>6541.75</v>
      </c>
      <c r="AC22" s="20">
        <v>5591.5887499999999</v>
      </c>
      <c r="AD22" s="20">
        <v>2340.5700000000002</v>
      </c>
      <c r="AE22" s="20">
        <v>6324.68</v>
      </c>
      <c r="AF22" s="20">
        <v>4140.46875</v>
      </c>
      <c r="AG22" s="20">
        <v>1809.45</v>
      </c>
      <c r="AH22" s="20">
        <v>4818.82</v>
      </c>
      <c r="AI22" s="20">
        <v>2594.3474999999999</v>
      </c>
      <c r="AJ22" s="20">
        <v>1603.82</v>
      </c>
      <c r="AK22" s="20">
        <v>2194.44</v>
      </c>
      <c r="AL22" s="20">
        <v>1768.74875</v>
      </c>
      <c r="AM22" s="20">
        <v>542.27</v>
      </c>
      <c r="AN22" s="20">
        <v>1114.32</v>
      </c>
      <c r="AO22" s="20">
        <v>1010.085</v>
      </c>
      <c r="AP22" s="20">
        <v>355.66</v>
      </c>
      <c r="AQ22" s="20">
        <v>722.22</v>
      </c>
      <c r="AR22" s="20">
        <v>659.81</v>
      </c>
      <c r="AS22" s="20">
        <v>442.37</v>
      </c>
      <c r="AT22" s="20">
        <v>669.27</v>
      </c>
      <c r="AU22" s="20">
        <v>612.20249999999999</v>
      </c>
      <c r="AV22" s="20">
        <v>362.53</v>
      </c>
      <c r="AW22" s="20">
        <v>664.19</v>
      </c>
      <c r="AX22" s="20">
        <v>587.90875000000005</v>
      </c>
      <c r="AY22" s="20"/>
    </row>
    <row r="23" spans="1:51" x14ac:dyDescent="0.25">
      <c r="A23" s="4" t="s">
        <v>70</v>
      </c>
      <c r="B23" s="24">
        <v>12</v>
      </c>
      <c r="C23" s="20">
        <v>17595.72</v>
      </c>
      <c r="D23" s="20">
        <v>17623.41</v>
      </c>
      <c r="E23" s="20">
        <v>17614.663333333301</v>
      </c>
      <c r="F23" s="20">
        <v>18104.509999999998</v>
      </c>
      <c r="G23" s="20">
        <v>18144</v>
      </c>
      <c r="H23" s="20">
        <v>18127.5</v>
      </c>
      <c r="I23" s="20">
        <v>18185.919999999998</v>
      </c>
      <c r="J23" s="20">
        <v>18413.8</v>
      </c>
      <c r="K23" s="20">
        <v>18380.994166666602</v>
      </c>
      <c r="L23" s="20">
        <v>18226.349999999999</v>
      </c>
      <c r="M23" s="20">
        <v>18266.009999999998</v>
      </c>
      <c r="N23" s="20">
        <v>18251.7066666666</v>
      </c>
      <c r="O23" s="20">
        <v>17665.41</v>
      </c>
      <c r="P23" s="20">
        <v>18478.169999999998</v>
      </c>
      <c r="Q23" s="20">
        <v>18340.044999999998</v>
      </c>
      <c r="R23" s="20">
        <v>10270.040000000001</v>
      </c>
      <c r="S23" s="20">
        <v>18315.189999999999</v>
      </c>
      <c r="T23" s="20">
        <v>13871.415000000001</v>
      </c>
      <c r="U23" s="20">
        <v>6881.85</v>
      </c>
      <c r="V23" s="20">
        <v>8113.87</v>
      </c>
      <c r="W23" s="20">
        <v>7262.9383333333299</v>
      </c>
      <c r="X23" s="20">
        <v>5757.19</v>
      </c>
      <c r="Y23" s="20">
        <v>7034.06</v>
      </c>
      <c r="Z23" s="20">
        <v>6172.73</v>
      </c>
      <c r="AA23" s="20">
        <v>4840.9399999999996</v>
      </c>
      <c r="AB23" s="20">
        <v>6552.4</v>
      </c>
      <c r="AC23" s="20">
        <v>5592.1674999999996</v>
      </c>
      <c r="AD23" s="20">
        <v>2304.98</v>
      </c>
      <c r="AE23" s="20">
        <v>6342.19</v>
      </c>
      <c r="AF23" s="20">
        <v>4136.3341666666602</v>
      </c>
      <c r="AG23" s="20">
        <v>1567.09</v>
      </c>
      <c r="AH23" s="20">
        <v>4827.87</v>
      </c>
      <c r="AI23" s="20">
        <v>2452.6641666666601</v>
      </c>
      <c r="AJ23" s="20">
        <v>1186.6199999999999</v>
      </c>
      <c r="AK23" s="20">
        <v>2285.7199999999998</v>
      </c>
      <c r="AL23" s="20">
        <v>1523.095</v>
      </c>
      <c r="AM23" s="20">
        <v>521.79</v>
      </c>
      <c r="AN23" s="20">
        <v>1637.12</v>
      </c>
      <c r="AO23" s="20">
        <v>1156.3033333333301</v>
      </c>
      <c r="AP23" s="20">
        <v>336.04</v>
      </c>
      <c r="AQ23" s="20">
        <v>638.69000000000005</v>
      </c>
      <c r="AR23" s="20">
        <v>566.18333333333305</v>
      </c>
      <c r="AS23" s="20">
        <v>438.09</v>
      </c>
      <c r="AT23" s="20">
        <v>603.71</v>
      </c>
      <c r="AU23" s="20">
        <v>560.42083333333301</v>
      </c>
      <c r="AV23" s="20">
        <v>361.37</v>
      </c>
      <c r="AW23" s="20">
        <v>602.17999999999995</v>
      </c>
      <c r="AX23" s="20">
        <v>540.21500000000003</v>
      </c>
      <c r="AY23" s="20"/>
    </row>
    <row r="24" spans="1:51" s="20" customFormat="1" x14ac:dyDescent="0.25">
      <c r="A24" s="4" t="s">
        <v>70</v>
      </c>
      <c r="B24" s="24">
        <v>16</v>
      </c>
      <c r="C24" s="20">
        <v>17439.5</v>
      </c>
      <c r="D24" s="20">
        <v>17770.91</v>
      </c>
      <c r="E24" s="20">
        <v>17609.32</v>
      </c>
      <c r="F24" s="20">
        <v>18100.43</v>
      </c>
      <c r="G24" s="20">
        <v>18147.669999999998</v>
      </c>
      <c r="H24" s="20">
        <v>18130.410625</v>
      </c>
      <c r="I24" s="20">
        <v>18370.080000000002</v>
      </c>
      <c r="J24" s="20">
        <v>18413.78</v>
      </c>
      <c r="K24" s="20">
        <v>18401.989375000001</v>
      </c>
      <c r="L24" s="20">
        <v>18209.87</v>
      </c>
      <c r="M24" s="20">
        <v>18267.580000000002</v>
      </c>
      <c r="N24" s="20">
        <v>18242.596249999999</v>
      </c>
      <c r="O24" s="20">
        <v>17443.3</v>
      </c>
      <c r="P24" s="20">
        <v>18475.89</v>
      </c>
      <c r="Q24" s="20">
        <v>18286.567500000001</v>
      </c>
      <c r="R24" s="20">
        <v>8540.14</v>
      </c>
      <c r="S24" s="20">
        <v>18139.009999999998</v>
      </c>
      <c r="T24" s="20">
        <v>12247.120625</v>
      </c>
      <c r="U24" s="20">
        <v>6849.57</v>
      </c>
      <c r="V24" s="20">
        <v>8163.78</v>
      </c>
      <c r="W24" s="20">
        <v>7275.078125</v>
      </c>
      <c r="X24" s="20">
        <v>5816.23</v>
      </c>
      <c r="Y24" s="20">
        <v>7027.46</v>
      </c>
      <c r="Z24" s="20">
        <v>6204.8762500000003</v>
      </c>
      <c r="AA24" s="20">
        <v>4808.6400000000003</v>
      </c>
      <c r="AB24" s="20">
        <v>6548.89</v>
      </c>
      <c r="AC24" s="20">
        <v>5580.4081249999999</v>
      </c>
      <c r="AD24" s="20">
        <v>2254.77</v>
      </c>
      <c r="AE24" s="20">
        <v>6342.96</v>
      </c>
      <c r="AF24" s="20">
        <v>4120.25</v>
      </c>
      <c r="AG24" s="20">
        <v>1569.46</v>
      </c>
      <c r="AH24" s="20">
        <v>5185.2700000000004</v>
      </c>
      <c r="AI24" s="20">
        <v>2549.2912500000002</v>
      </c>
      <c r="AJ24" s="20">
        <v>1214.57</v>
      </c>
      <c r="AK24" s="20">
        <v>2286.61</v>
      </c>
      <c r="AL24" s="20">
        <v>1604.079375</v>
      </c>
      <c r="AM24" s="20">
        <v>543.67999999999995</v>
      </c>
      <c r="AN24" s="20">
        <v>1275.25</v>
      </c>
      <c r="AO24" s="20">
        <v>743.15187500000002</v>
      </c>
      <c r="AP24" s="20">
        <v>337.54</v>
      </c>
      <c r="AQ24" s="20">
        <v>607.21</v>
      </c>
      <c r="AR24" s="20">
        <v>518.73187499999995</v>
      </c>
      <c r="AS24" s="20">
        <v>443.79</v>
      </c>
      <c r="AT24" s="20">
        <v>533.08000000000004</v>
      </c>
      <c r="AU24" s="20">
        <v>506.05812500000002</v>
      </c>
      <c r="AV24" s="20">
        <v>360.69</v>
      </c>
      <c r="AW24" s="20">
        <v>531.35</v>
      </c>
      <c r="AX24" s="20">
        <v>482.393125</v>
      </c>
    </row>
    <row r="25" spans="1:51" s="20" customFormat="1" x14ac:dyDescent="0.25">
      <c r="A25" s="4" t="s">
        <v>70</v>
      </c>
      <c r="B25" s="24">
        <v>24</v>
      </c>
      <c r="C25" s="20">
        <v>17283.330000000002</v>
      </c>
      <c r="D25" s="20">
        <v>17624</v>
      </c>
      <c r="E25" s="20">
        <v>17592.735000000001</v>
      </c>
      <c r="F25" s="20">
        <v>18090.79</v>
      </c>
      <c r="G25" s="20">
        <v>18196.259999999998</v>
      </c>
      <c r="H25" s="20">
        <v>18133.350833333301</v>
      </c>
      <c r="I25" s="20">
        <v>18380.400000000001</v>
      </c>
      <c r="J25" s="20">
        <v>18420.48</v>
      </c>
      <c r="K25" s="20">
        <v>18403.935000000001</v>
      </c>
      <c r="L25" s="20">
        <v>18193.43</v>
      </c>
      <c r="M25" s="20">
        <v>18266.009999999998</v>
      </c>
      <c r="N25" s="20">
        <v>18247.805416666601</v>
      </c>
      <c r="O25" s="20">
        <v>17440.46</v>
      </c>
      <c r="P25" s="20">
        <v>18472.86</v>
      </c>
      <c r="Q25" s="20">
        <v>18345.865000000002</v>
      </c>
      <c r="R25" s="20">
        <v>8524.58</v>
      </c>
      <c r="S25" s="20">
        <v>18284.509999999998</v>
      </c>
      <c r="T25" s="20">
        <v>12160.07</v>
      </c>
      <c r="U25" s="20">
        <v>5867.65</v>
      </c>
      <c r="V25" s="20">
        <v>8157.91</v>
      </c>
      <c r="W25" s="20">
        <v>6864.9958333333298</v>
      </c>
      <c r="X25" s="20">
        <v>4639.28</v>
      </c>
      <c r="Y25" s="20">
        <v>7022.56</v>
      </c>
      <c r="Z25" s="20">
        <v>5651.1345833333298</v>
      </c>
      <c r="AA25" s="20">
        <v>3227.37</v>
      </c>
      <c r="AB25" s="20">
        <v>6545.3</v>
      </c>
      <c r="AC25" s="20">
        <v>5085.49708333333</v>
      </c>
      <c r="AD25" s="20">
        <v>1621.61</v>
      </c>
      <c r="AE25" s="20">
        <v>6323.55</v>
      </c>
      <c r="AF25" s="20">
        <v>3400.21583333333</v>
      </c>
      <c r="AG25" s="20">
        <v>1040.43</v>
      </c>
      <c r="AH25" s="20">
        <v>4786.2700000000004</v>
      </c>
      <c r="AI25" s="20">
        <v>1906.9925000000001</v>
      </c>
      <c r="AJ25" s="20">
        <v>902.26</v>
      </c>
      <c r="AK25" s="20">
        <v>2266.37</v>
      </c>
      <c r="AL25" s="20">
        <v>2021.2979166666601</v>
      </c>
      <c r="AM25" s="20">
        <v>409.84</v>
      </c>
      <c r="AN25" s="20">
        <v>813.09</v>
      </c>
      <c r="AO25" s="20">
        <v>569.10749999999996</v>
      </c>
      <c r="AP25" s="20">
        <v>361.06</v>
      </c>
      <c r="AQ25" s="20">
        <v>963.43</v>
      </c>
      <c r="AR25" s="20">
        <v>472.56041666666601</v>
      </c>
      <c r="AS25" s="20">
        <v>299.94</v>
      </c>
      <c r="AT25" s="20">
        <v>446.57</v>
      </c>
      <c r="AU25" s="20">
        <v>368.09416666666601</v>
      </c>
      <c r="AV25" s="20">
        <v>295.13</v>
      </c>
      <c r="AW25" s="20">
        <v>380.37</v>
      </c>
      <c r="AX25" s="20">
        <v>343.772083333333</v>
      </c>
    </row>
    <row r="26" spans="1:51" x14ac:dyDescent="0.25">
      <c r="A26" s="4" t="s">
        <v>70</v>
      </c>
      <c r="B26" s="24">
        <v>32</v>
      </c>
      <c r="C26" s="20">
        <v>17542.68</v>
      </c>
      <c r="D26" s="20">
        <v>17776.45</v>
      </c>
      <c r="E26" s="20">
        <v>17615.755312500001</v>
      </c>
      <c r="F26" s="20">
        <v>18010.21</v>
      </c>
      <c r="G26" s="20">
        <v>18144.37</v>
      </c>
      <c r="H26" s="20">
        <v>18125.173125000001</v>
      </c>
      <c r="I26" s="20">
        <v>18343.830000000002</v>
      </c>
      <c r="J26" s="20">
        <v>18427.919999999998</v>
      </c>
      <c r="K26" s="20">
        <v>18405.018124999999</v>
      </c>
      <c r="L26" s="20">
        <v>18177.39</v>
      </c>
      <c r="M26" s="20">
        <v>18269.32</v>
      </c>
      <c r="N26" s="20">
        <v>18253.531875000001</v>
      </c>
      <c r="O26" s="20">
        <v>17331.439999999999</v>
      </c>
      <c r="P26" s="20">
        <v>18472.55</v>
      </c>
      <c r="Q26" s="20">
        <v>18318.542187499999</v>
      </c>
      <c r="R26" s="20">
        <v>9664.4500000000007</v>
      </c>
      <c r="S26" s="20">
        <v>18271.25</v>
      </c>
      <c r="T26" s="20">
        <v>13191.900937500001</v>
      </c>
      <c r="U26" s="20">
        <v>5772.91</v>
      </c>
      <c r="V26" s="20">
        <v>8661.36</v>
      </c>
      <c r="W26" s="20">
        <v>6892.2590625000003</v>
      </c>
      <c r="X26" s="20">
        <v>4653.0200000000004</v>
      </c>
      <c r="Y26" s="20">
        <v>6981.01</v>
      </c>
      <c r="Z26" s="20">
        <v>5565.9478124999996</v>
      </c>
      <c r="AA26" s="20">
        <v>3749.14</v>
      </c>
      <c r="AB26" s="20">
        <v>6553.6</v>
      </c>
      <c r="AC26" s="20">
        <v>4999.6484375</v>
      </c>
      <c r="AD26" s="20">
        <v>1904.69</v>
      </c>
      <c r="AE26" s="20">
        <v>6345.25</v>
      </c>
      <c r="AF26" s="20">
        <v>3476.0990624999999</v>
      </c>
      <c r="AG26" s="20">
        <v>1159.93</v>
      </c>
      <c r="AH26" s="20">
        <v>4904.3</v>
      </c>
      <c r="AI26" s="20">
        <v>1855.2237500000001</v>
      </c>
      <c r="AJ26" s="20">
        <v>881</v>
      </c>
      <c r="AK26" s="20">
        <v>2300.77</v>
      </c>
      <c r="AL26" s="20">
        <v>1466.6721875000001</v>
      </c>
      <c r="AM26" s="20">
        <v>336.3</v>
      </c>
      <c r="AN26" s="20">
        <v>1071.8900000000001</v>
      </c>
      <c r="AO26" s="20">
        <v>485.16874999999999</v>
      </c>
      <c r="AP26" s="20">
        <v>321.29000000000002</v>
      </c>
      <c r="AQ26" s="20">
        <v>574.21</v>
      </c>
      <c r="AR26" s="20">
        <v>412.63062500000001</v>
      </c>
      <c r="AS26" s="20">
        <v>219.2</v>
      </c>
      <c r="AT26" s="20">
        <v>394.4</v>
      </c>
      <c r="AU26" s="20">
        <v>273.81687499999998</v>
      </c>
      <c r="AV26" s="20">
        <v>205.96</v>
      </c>
      <c r="AW26" s="20">
        <v>361.74</v>
      </c>
      <c r="AX26" s="20">
        <v>257.99906249999998</v>
      </c>
      <c r="AY26" s="20"/>
    </row>
    <row r="27" spans="1:51" s="1" customFormat="1" hidden="1" x14ac:dyDescent="0.25">
      <c r="A27" s="6"/>
      <c r="B27" s="2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1" x14ac:dyDescent="0.25">
      <c r="A28" s="4" t="s">
        <v>71</v>
      </c>
      <c r="B28" s="25" t="s">
        <v>1</v>
      </c>
      <c r="C28" s="3" t="s">
        <v>21</v>
      </c>
      <c r="D28" s="3" t="s">
        <v>22</v>
      </c>
      <c r="E28" s="3" t="s">
        <v>23</v>
      </c>
      <c r="F28" s="3" t="s">
        <v>24</v>
      </c>
      <c r="G28" s="3" t="s">
        <v>25</v>
      </c>
      <c r="H28" s="3" t="s">
        <v>26</v>
      </c>
      <c r="I28" s="3" t="s">
        <v>27</v>
      </c>
      <c r="J28" s="3" t="s">
        <v>28</v>
      </c>
      <c r="K28" s="3" t="s">
        <v>29</v>
      </c>
      <c r="L28" s="3" t="s">
        <v>30</v>
      </c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  <c r="R28" s="3" t="s">
        <v>36</v>
      </c>
      <c r="S28" s="3" t="s">
        <v>37</v>
      </c>
      <c r="T28" s="3" t="s">
        <v>38</v>
      </c>
      <c r="U28" s="3" t="s">
        <v>39</v>
      </c>
      <c r="V28" s="3" t="s">
        <v>40</v>
      </c>
      <c r="W28" s="3" t="s">
        <v>41</v>
      </c>
      <c r="X28" s="3" t="s">
        <v>42</v>
      </c>
      <c r="Y28" s="3" t="s">
        <v>43</v>
      </c>
      <c r="Z28" s="3" t="s">
        <v>44</v>
      </c>
      <c r="AA28" s="3" t="s">
        <v>45</v>
      </c>
      <c r="AB28" s="3" t="s">
        <v>46</v>
      </c>
      <c r="AC28" s="3" t="s">
        <v>47</v>
      </c>
      <c r="AD28" s="3" t="s">
        <v>48</v>
      </c>
      <c r="AE28" s="3" t="s">
        <v>49</v>
      </c>
      <c r="AF28" s="3" t="s">
        <v>50</v>
      </c>
      <c r="AG28" s="3" t="s">
        <v>51</v>
      </c>
      <c r="AH28" s="3" t="s">
        <v>52</v>
      </c>
      <c r="AI28" s="3" t="s">
        <v>53</v>
      </c>
      <c r="AJ28" s="3" t="s">
        <v>54</v>
      </c>
      <c r="AK28" s="3" t="s">
        <v>55</v>
      </c>
      <c r="AL28" s="3" t="s">
        <v>56</v>
      </c>
      <c r="AM28" s="3" t="s">
        <v>57</v>
      </c>
      <c r="AN28" s="3" t="s">
        <v>58</v>
      </c>
      <c r="AO28" s="3" t="s">
        <v>59</v>
      </c>
      <c r="AP28" s="3" t="s">
        <v>60</v>
      </c>
      <c r="AQ28" s="3" t="s">
        <v>61</v>
      </c>
      <c r="AR28" s="3" t="s">
        <v>62</v>
      </c>
      <c r="AS28" s="3" t="s">
        <v>63</v>
      </c>
      <c r="AT28" s="3" t="s">
        <v>64</v>
      </c>
      <c r="AU28" s="3" t="s">
        <v>65</v>
      </c>
      <c r="AV28" s="3" t="s">
        <v>66</v>
      </c>
      <c r="AW28" s="3" t="s">
        <v>67</v>
      </c>
      <c r="AX28" s="3" t="s">
        <v>68</v>
      </c>
    </row>
    <row r="29" spans="1:51" x14ac:dyDescent="0.25">
      <c r="A29" s="4" t="s">
        <v>71</v>
      </c>
      <c r="B29" s="24">
        <v>1</v>
      </c>
      <c r="C29" s="20">
        <v>10929.54</v>
      </c>
      <c r="D29" s="20">
        <v>10929.54</v>
      </c>
      <c r="E29" s="20">
        <v>10929.54</v>
      </c>
      <c r="F29" s="20">
        <v>11328.16</v>
      </c>
      <c r="G29" s="20">
        <v>11328.16</v>
      </c>
      <c r="H29" s="20">
        <v>11328.16</v>
      </c>
      <c r="I29" s="20">
        <v>11543.41</v>
      </c>
      <c r="J29" s="20">
        <v>11543.41</v>
      </c>
      <c r="K29" s="20">
        <v>11543.41</v>
      </c>
      <c r="L29" s="20">
        <v>11542.71</v>
      </c>
      <c r="M29" s="20">
        <v>11542.71</v>
      </c>
      <c r="N29" s="20">
        <v>11542.71</v>
      </c>
      <c r="O29" s="20">
        <v>6638.22</v>
      </c>
      <c r="P29" s="20">
        <v>6638.22</v>
      </c>
      <c r="Q29" s="20">
        <v>6638.22</v>
      </c>
      <c r="R29" s="20">
        <v>3640.24</v>
      </c>
      <c r="S29" s="20">
        <v>3640.24</v>
      </c>
      <c r="T29" s="20">
        <v>3640.24</v>
      </c>
      <c r="U29" s="20">
        <v>2869.5</v>
      </c>
      <c r="V29" s="20">
        <v>2869.5</v>
      </c>
      <c r="W29" s="20">
        <v>2869.5</v>
      </c>
      <c r="X29" s="20">
        <v>2690.35</v>
      </c>
      <c r="Y29" s="20">
        <v>2690.35</v>
      </c>
      <c r="Z29" s="20">
        <v>2690.35</v>
      </c>
      <c r="AA29" s="20">
        <v>2643.15</v>
      </c>
      <c r="AB29" s="20">
        <v>2643.15</v>
      </c>
      <c r="AC29" s="20">
        <v>2643.15</v>
      </c>
      <c r="AD29" s="20">
        <v>1864.75</v>
      </c>
      <c r="AE29" s="20">
        <v>1864.75</v>
      </c>
      <c r="AF29" s="20">
        <v>1864.75</v>
      </c>
      <c r="AG29" s="20">
        <v>1001.12</v>
      </c>
      <c r="AH29" s="20">
        <v>1001.12</v>
      </c>
      <c r="AI29" s="20">
        <v>1001.12</v>
      </c>
      <c r="AJ29" s="20">
        <v>246.65</v>
      </c>
      <c r="AK29" s="20">
        <v>246.65</v>
      </c>
      <c r="AL29" s="20">
        <v>246.65</v>
      </c>
      <c r="AM29" s="20">
        <v>165.81</v>
      </c>
      <c r="AN29" s="20">
        <v>165.81</v>
      </c>
      <c r="AO29" s="20">
        <v>165.81</v>
      </c>
      <c r="AP29" s="20">
        <v>218.19</v>
      </c>
      <c r="AQ29" s="20">
        <v>218.19</v>
      </c>
      <c r="AR29" s="20">
        <v>218.19</v>
      </c>
      <c r="AS29" s="20">
        <v>179.22</v>
      </c>
      <c r="AT29" s="20">
        <v>179.22</v>
      </c>
      <c r="AU29" s="20">
        <v>179.22</v>
      </c>
      <c r="AV29" s="20">
        <v>183.23</v>
      </c>
      <c r="AW29" s="20">
        <v>183.23</v>
      </c>
      <c r="AX29" s="20">
        <v>183.23</v>
      </c>
      <c r="AY29" s="20"/>
    </row>
    <row r="30" spans="1:51" x14ac:dyDescent="0.25">
      <c r="A30" s="4" t="s">
        <v>71</v>
      </c>
      <c r="B30" s="24">
        <v>2</v>
      </c>
      <c r="C30" s="20">
        <v>10927.37</v>
      </c>
      <c r="D30" s="20">
        <v>10948.04</v>
      </c>
      <c r="E30" s="20">
        <v>10937.705</v>
      </c>
      <c r="F30" s="20">
        <v>11320.49</v>
      </c>
      <c r="G30" s="20">
        <v>11355.57</v>
      </c>
      <c r="H30" s="20">
        <v>11338.03</v>
      </c>
      <c r="I30" s="20">
        <v>11543.14</v>
      </c>
      <c r="J30" s="20">
        <v>11561.99</v>
      </c>
      <c r="K30" s="20">
        <v>11552.565000000001</v>
      </c>
      <c r="L30" s="20">
        <v>11557.84</v>
      </c>
      <c r="M30" s="20">
        <v>11586.43</v>
      </c>
      <c r="N30" s="20">
        <v>11572.135</v>
      </c>
      <c r="O30" s="20">
        <v>3963.64</v>
      </c>
      <c r="P30" s="20">
        <v>11475.61</v>
      </c>
      <c r="Q30" s="20">
        <v>7719.625</v>
      </c>
      <c r="R30" s="20">
        <v>3008.82</v>
      </c>
      <c r="S30" s="20">
        <v>3261.95</v>
      </c>
      <c r="T30" s="20">
        <v>3135.3850000000002</v>
      </c>
      <c r="U30" s="20">
        <v>2936.92</v>
      </c>
      <c r="V30" s="20">
        <v>2978.91</v>
      </c>
      <c r="W30" s="20">
        <v>2957.915</v>
      </c>
      <c r="X30" s="20">
        <v>2581.1799999999998</v>
      </c>
      <c r="Y30" s="20">
        <v>2655.15</v>
      </c>
      <c r="Z30" s="20">
        <v>2618.165</v>
      </c>
      <c r="AA30" s="20">
        <v>2722.56</v>
      </c>
      <c r="AB30" s="20">
        <v>2762.92</v>
      </c>
      <c r="AC30" s="20">
        <v>2742.74</v>
      </c>
      <c r="AD30" s="20">
        <v>1834.14</v>
      </c>
      <c r="AE30" s="20">
        <v>1944.33</v>
      </c>
      <c r="AF30" s="20">
        <v>1889.2349999999999</v>
      </c>
      <c r="AG30" s="20">
        <v>994.67</v>
      </c>
      <c r="AH30" s="20">
        <v>1013.51</v>
      </c>
      <c r="AI30" s="20">
        <v>1004.09</v>
      </c>
      <c r="AJ30" s="20">
        <v>244.32</v>
      </c>
      <c r="AK30" s="20">
        <v>783.88</v>
      </c>
      <c r="AL30" s="20">
        <v>514.1</v>
      </c>
      <c r="AM30" s="20">
        <v>169.38</v>
      </c>
      <c r="AN30" s="20">
        <v>522.98</v>
      </c>
      <c r="AO30" s="20">
        <v>346.18</v>
      </c>
      <c r="AP30" s="20">
        <v>218.03</v>
      </c>
      <c r="AQ30" s="20">
        <v>391.13</v>
      </c>
      <c r="AR30" s="20">
        <v>304.58</v>
      </c>
      <c r="AS30" s="20">
        <v>179.3</v>
      </c>
      <c r="AT30" s="20">
        <v>366.22</v>
      </c>
      <c r="AU30" s="20">
        <v>272.76</v>
      </c>
      <c r="AV30" s="20">
        <v>179.74</v>
      </c>
      <c r="AW30" s="20">
        <v>363.83</v>
      </c>
      <c r="AX30" s="20">
        <v>271.78500000000003</v>
      </c>
      <c r="AY30" s="20"/>
    </row>
    <row r="31" spans="1:51" x14ac:dyDescent="0.25">
      <c r="A31" s="4" t="s">
        <v>71</v>
      </c>
      <c r="B31" s="24">
        <v>3</v>
      </c>
      <c r="C31" s="20">
        <v>10931.94</v>
      </c>
      <c r="D31" s="20">
        <v>10955.2</v>
      </c>
      <c r="E31" s="20">
        <v>10946.7833333333</v>
      </c>
      <c r="F31" s="20">
        <v>11330.91</v>
      </c>
      <c r="G31" s="20">
        <v>11357.63</v>
      </c>
      <c r="H31" s="20">
        <v>11348.0366666666</v>
      </c>
      <c r="I31" s="20">
        <v>11550.16</v>
      </c>
      <c r="J31" s="20">
        <v>11570.38</v>
      </c>
      <c r="K31" s="20">
        <v>11562.24</v>
      </c>
      <c r="L31" s="20">
        <v>11552.17</v>
      </c>
      <c r="M31" s="20">
        <v>11577.43</v>
      </c>
      <c r="N31" s="20">
        <v>11563.696666666599</v>
      </c>
      <c r="O31" s="20">
        <v>6645.47</v>
      </c>
      <c r="P31" s="20">
        <v>11395.35</v>
      </c>
      <c r="Q31" s="20">
        <v>8274.4933333333302</v>
      </c>
      <c r="R31" s="20">
        <v>2770.78</v>
      </c>
      <c r="S31" s="20">
        <v>3239.29</v>
      </c>
      <c r="T31" s="20">
        <v>3004.35</v>
      </c>
      <c r="U31" s="20">
        <v>2619.29</v>
      </c>
      <c r="V31" s="20">
        <v>2688.72</v>
      </c>
      <c r="W31" s="20">
        <v>2656.3966666666602</v>
      </c>
      <c r="X31" s="20">
        <v>2471.21</v>
      </c>
      <c r="Y31" s="20">
        <v>2725.24</v>
      </c>
      <c r="Z31" s="20">
        <v>2572.06</v>
      </c>
      <c r="AA31" s="20">
        <v>1578.87</v>
      </c>
      <c r="AB31" s="20">
        <v>2791.28</v>
      </c>
      <c r="AC31" s="20">
        <v>2160.6466666666602</v>
      </c>
      <c r="AD31" s="20">
        <v>991.77</v>
      </c>
      <c r="AE31" s="20">
        <v>1912.13</v>
      </c>
      <c r="AF31" s="20">
        <v>1318.32</v>
      </c>
      <c r="AG31" s="20">
        <v>903.63</v>
      </c>
      <c r="AH31" s="20">
        <v>970.16</v>
      </c>
      <c r="AI31" s="20">
        <v>930.12666666666598</v>
      </c>
      <c r="AJ31" s="20">
        <v>257.56</v>
      </c>
      <c r="AK31" s="20">
        <v>706.59</v>
      </c>
      <c r="AL31" s="20">
        <v>553.08666666666602</v>
      </c>
      <c r="AM31" s="20">
        <v>165.36</v>
      </c>
      <c r="AN31" s="20">
        <v>441.37</v>
      </c>
      <c r="AO31" s="20">
        <v>348.09</v>
      </c>
      <c r="AP31" s="20">
        <v>187.79</v>
      </c>
      <c r="AQ31" s="20">
        <v>369.44</v>
      </c>
      <c r="AR31" s="20">
        <v>308.75</v>
      </c>
      <c r="AS31" s="20">
        <v>180.37</v>
      </c>
      <c r="AT31" s="20">
        <v>361.13</v>
      </c>
      <c r="AU31" s="20">
        <v>300.24666666666599</v>
      </c>
      <c r="AV31" s="20">
        <v>178.73</v>
      </c>
      <c r="AW31" s="20">
        <v>357.1</v>
      </c>
      <c r="AX31" s="20">
        <v>297.106666666666</v>
      </c>
      <c r="AY31" s="20"/>
    </row>
    <row r="32" spans="1:51" x14ac:dyDescent="0.25">
      <c r="A32" s="4" t="s">
        <v>71</v>
      </c>
      <c r="B32" s="24">
        <v>4</v>
      </c>
      <c r="C32" s="20">
        <v>10936.14</v>
      </c>
      <c r="D32" s="20">
        <v>10954.18</v>
      </c>
      <c r="E32" s="20">
        <v>10949.0825</v>
      </c>
      <c r="F32" s="20">
        <v>11333.8</v>
      </c>
      <c r="G32" s="20">
        <v>11359.69</v>
      </c>
      <c r="H32" s="20">
        <v>11349.615</v>
      </c>
      <c r="I32" s="20">
        <v>11553.6</v>
      </c>
      <c r="J32" s="20">
        <v>11574.58</v>
      </c>
      <c r="K32" s="20">
        <v>11565.66</v>
      </c>
      <c r="L32" s="20">
        <v>11353.9</v>
      </c>
      <c r="M32" s="20">
        <v>11586.33</v>
      </c>
      <c r="N32" s="20">
        <v>11518.1425</v>
      </c>
      <c r="O32" s="20">
        <v>3174.17</v>
      </c>
      <c r="P32" s="20">
        <v>11430.63</v>
      </c>
      <c r="Q32" s="20">
        <v>6406.9250000000002</v>
      </c>
      <c r="R32" s="20">
        <v>2565.3200000000002</v>
      </c>
      <c r="S32" s="20">
        <v>3033.08</v>
      </c>
      <c r="T32" s="20">
        <v>2780.1824999999999</v>
      </c>
      <c r="U32" s="20">
        <v>2240.77</v>
      </c>
      <c r="V32" s="20">
        <v>2813.86</v>
      </c>
      <c r="W32" s="20">
        <v>2454.625</v>
      </c>
      <c r="X32" s="20">
        <v>2248.84</v>
      </c>
      <c r="Y32" s="20">
        <v>2805.32</v>
      </c>
      <c r="Z32" s="20">
        <v>2400.85</v>
      </c>
      <c r="AA32" s="20">
        <v>1018.83</v>
      </c>
      <c r="AB32" s="20">
        <v>2818.24</v>
      </c>
      <c r="AC32" s="20">
        <v>1664.8275000000001</v>
      </c>
      <c r="AD32" s="20">
        <v>931.24</v>
      </c>
      <c r="AE32" s="20">
        <v>1863.8</v>
      </c>
      <c r="AF32" s="20">
        <v>1165.8325</v>
      </c>
      <c r="AG32" s="20">
        <v>280.45999999999998</v>
      </c>
      <c r="AH32" s="20">
        <v>837.52</v>
      </c>
      <c r="AI32" s="20">
        <v>693.79</v>
      </c>
      <c r="AJ32" s="20">
        <v>255.51</v>
      </c>
      <c r="AK32" s="20">
        <v>597.73</v>
      </c>
      <c r="AL32" s="20">
        <v>505.50749999999999</v>
      </c>
      <c r="AM32" s="20">
        <v>165.43</v>
      </c>
      <c r="AN32" s="20">
        <v>399.5</v>
      </c>
      <c r="AO32" s="20">
        <v>338.58499999999998</v>
      </c>
      <c r="AP32" s="20">
        <v>216.55</v>
      </c>
      <c r="AQ32" s="20">
        <v>358.53</v>
      </c>
      <c r="AR32" s="20">
        <v>320.9975</v>
      </c>
      <c r="AS32" s="20">
        <v>179</v>
      </c>
      <c r="AT32" s="20">
        <v>355.05</v>
      </c>
      <c r="AU32" s="20">
        <v>310.75</v>
      </c>
      <c r="AV32" s="20">
        <v>180.44</v>
      </c>
      <c r="AW32" s="20">
        <v>350.93</v>
      </c>
      <c r="AX32" s="20">
        <v>307.75</v>
      </c>
      <c r="AY32" s="20"/>
    </row>
    <row r="33" spans="1:51" x14ac:dyDescent="0.25">
      <c r="A33" s="4" t="s">
        <v>71</v>
      </c>
      <c r="B33" s="24">
        <v>8</v>
      </c>
      <c r="C33" s="20">
        <v>10926.43</v>
      </c>
      <c r="D33" s="20">
        <v>10954.18</v>
      </c>
      <c r="E33" s="20">
        <v>10943.91375</v>
      </c>
      <c r="F33" s="20">
        <v>11328.88</v>
      </c>
      <c r="G33" s="20">
        <v>11354.47</v>
      </c>
      <c r="H33" s="20">
        <v>11345.48</v>
      </c>
      <c r="I33" s="20">
        <v>11541.65</v>
      </c>
      <c r="J33" s="20">
        <v>11568.28</v>
      </c>
      <c r="K33" s="20">
        <v>11561.202499999999</v>
      </c>
      <c r="L33" s="20">
        <v>11299.91</v>
      </c>
      <c r="M33" s="20">
        <v>11583.74</v>
      </c>
      <c r="N33" s="20">
        <v>11511.87875</v>
      </c>
      <c r="O33" s="20">
        <v>4341.87</v>
      </c>
      <c r="P33" s="20">
        <v>11546.59</v>
      </c>
      <c r="Q33" s="20">
        <v>9074.5112499999996</v>
      </c>
      <c r="R33" s="20">
        <v>2532.62</v>
      </c>
      <c r="S33" s="20">
        <v>3228.4</v>
      </c>
      <c r="T33" s="20">
        <v>2770.1424999999999</v>
      </c>
      <c r="U33" s="20">
        <v>2280.2600000000002</v>
      </c>
      <c r="V33" s="20">
        <v>2876.26</v>
      </c>
      <c r="W33" s="20">
        <v>2469.6237500000002</v>
      </c>
      <c r="X33" s="20">
        <v>1867.12</v>
      </c>
      <c r="Y33" s="20">
        <v>2874.49</v>
      </c>
      <c r="Z33" s="20">
        <v>2334.5437499999998</v>
      </c>
      <c r="AA33" s="20">
        <v>997.29</v>
      </c>
      <c r="AB33" s="20">
        <v>2973.55</v>
      </c>
      <c r="AC33" s="20">
        <v>1671.35625</v>
      </c>
      <c r="AD33" s="20">
        <v>850.96</v>
      </c>
      <c r="AE33" s="20">
        <v>1945.05</v>
      </c>
      <c r="AF33" s="20">
        <v>1152.3225</v>
      </c>
      <c r="AG33" s="20">
        <v>729.82</v>
      </c>
      <c r="AH33" s="20">
        <v>1022.17</v>
      </c>
      <c r="AI33" s="20">
        <v>819.15875000000005</v>
      </c>
      <c r="AJ33" s="20">
        <v>423.24</v>
      </c>
      <c r="AK33" s="20">
        <v>465.57</v>
      </c>
      <c r="AL33" s="20">
        <v>445.35500000000002</v>
      </c>
      <c r="AM33" s="20">
        <v>168.42</v>
      </c>
      <c r="AN33" s="20">
        <v>345.78</v>
      </c>
      <c r="AO33" s="20">
        <v>300.84125</v>
      </c>
      <c r="AP33" s="20">
        <v>216.68</v>
      </c>
      <c r="AQ33" s="20">
        <v>334.5</v>
      </c>
      <c r="AR33" s="20">
        <v>304.26749999999998</v>
      </c>
      <c r="AS33" s="20">
        <v>180.39</v>
      </c>
      <c r="AT33" s="20">
        <v>332.68</v>
      </c>
      <c r="AU33" s="20">
        <v>293.40750000000003</v>
      </c>
      <c r="AV33" s="20">
        <v>175.4</v>
      </c>
      <c r="AW33" s="20">
        <v>321.02</v>
      </c>
      <c r="AX33" s="20">
        <v>283.97750000000002</v>
      </c>
      <c r="AY33" s="20"/>
    </row>
    <row r="34" spans="1:51" x14ac:dyDescent="0.25">
      <c r="A34" s="4" t="s">
        <v>71</v>
      </c>
      <c r="B34" s="24">
        <v>12</v>
      </c>
      <c r="C34" s="20">
        <v>10928.17</v>
      </c>
      <c r="D34" s="20">
        <v>10953.21</v>
      </c>
      <c r="E34" s="20">
        <v>10943.6333333333</v>
      </c>
      <c r="F34" s="20">
        <v>11332.61</v>
      </c>
      <c r="G34" s="20">
        <v>11357.63</v>
      </c>
      <c r="H34" s="20">
        <v>11346.8341666666</v>
      </c>
      <c r="I34" s="20">
        <v>11532.69</v>
      </c>
      <c r="J34" s="20">
        <v>11570.38</v>
      </c>
      <c r="K34" s="20">
        <v>11559.66</v>
      </c>
      <c r="L34" s="20">
        <v>11329.33</v>
      </c>
      <c r="M34" s="20">
        <v>11587.63</v>
      </c>
      <c r="N34" s="20">
        <v>11558.348333333301</v>
      </c>
      <c r="O34" s="20">
        <v>3462.12</v>
      </c>
      <c r="P34" s="20">
        <v>11347.59</v>
      </c>
      <c r="Q34" s="20">
        <v>6315.9224999999997</v>
      </c>
      <c r="R34" s="20">
        <v>2509.89</v>
      </c>
      <c r="S34" s="20">
        <v>3363.56</v>
      </c>
      <c r="T34" s="20">
        <v>2826.00583333333</v>
      </c>
      <c r="U34" s="20">
        <v>2313.87</v>
      </c>
      <c r="V34" s="20">
        <v>3006.46</v>
      </c>
      <c r="W34" s="20">
        <v>2490.875</v>
      </c>
      <c r="X34" s="20">
        <v>2164.63</v>
      </c>
      <c r="Y34" s="20">
        <v>2901.18</v>
      </c>
      <c r="Z34" s="20">
        <v>2399.2883333333298</v>
      </c>
      <c r="AA34" s="20">
        <v>1056.6400000000001</v>
      </c>
      <c r="AB34" s="20">
        <v>2958.1</v>
      </c>
      <c r="AC34" s="20">
        <v>1893.2266666666601</v>
      </c>
      <c r="AD34" s="20">
        <v>704.82</v>
      </c>
      <c r="AE34" s="20">
        <v>2074.52</v>
      </c>
      <c r="AF34" s="20">
        <v>1046.2375</v>
      </c>
      <c r="AG34" s="20">
        <v>280.51</v>
      </c>
      <c r="AH34" s="20">
        <v>1017.21</v>
      </c>
      <c r="AI34" s="20">
        <v>669.08333333333303</v>
      </c>
      <c r="AJ34" s="20">
        <v>242.99</v>
      </c>
      <c r="AK34" s="20">
        <v>602.72</v>
      </c>
      <c r="AL34" s="20">
        <v>375.291666666666</v>
      </c>
      <c r="AM34" s="20">
        <v>167.39</v>
      </c>
      <c r="AN34" s="20">
        <v>311.45</v>
      </c>
      <c r="AO34" s="20">
        <v>274.52916666666601</v>
      </c>
      <c r="AP34" s="20">
        <v>216.57</v>
      </c>
      <c r="AQ34" s="20">
        <v>303.11</v>
      </c>
      <c r="AR34" s="20">
        <v>280.39166666666603</v>
      </c>
      <c r="AS34" s="20">
        <v>179.62</v>
      </c>
      <c r="AT34" s="20">
        <v>303.33999999999997</v>
      </c>
      <c r="AU34" s="20">
        <v>270.30416666666599</v>
      </c>
      <c r="AV34" s="20">
        <v>179.12</v>
      </c>
      <c r="AW34" s="20">
        <v>291.18</v>
      </c>
      <c r="AX34" s="20">
        <v>260.70999999999998</v>
      </c>
      <c r="AY34" s="20"/>
    </row>
    <row r="35" spans="1:51" x14ac:dyDescent="0.25">
      <c r="A35" s="24" t="s">
        <v>71</v>
      </c>
      <c r="B35" s="24">
        <v>16</v>
      </c>
      <c r="C35" s="20">
        <v>10926</v>
      </c>
      <c r="D35" s="20">
        <v>10953.21</v>
      </c>
      <c r="E35" s="20">
        <v>10943.605625</v>
      </c>
      <c r="F35" s="20">
        <v>11335.01</v>
      </c>
      <c r="G35" s="20">
        <v>11359.69</v>
      </c>
      <c r="H35" s="20">
        <v>11347.1175</v>
      </c>
      <c r="I35" s="20">
        <v>11539.77</v>
      </c>
      <c r="J35" s="20">
        <v>11570.38</v>
      </c>
      <c r="K35" s="20">
        <v>11560.079374999999</v>
      </c>
      <c r="L35" s="20">
        <v>11294.67</v>
      </c>
      <c r="M35" s="20">
        <v>11583.43</v>
      </c>
      <c r="N35" s="20">
        <v>11555.486875000001</v>
      </c>
      <c r="O35" s="20">
        <v>4138.21</v>
      </c>
      <c r="P35" s="20">
        <v>11542.6</v>
      </c>
      <c r="Q35" s="20">
        <v>7316.1875</v>
      </c>
      <c r="R35" s="20">
        <v>2464.5100000000002</v>
      </c>
      <c r="S35" s="20">
        <v>3366.49</v>
      </c>
      <c r="T35" s="20">
        <v>2820.6243749999999</v>
      </c>
      <c r="U35" s="20">
        <v>2099.9499999999998</v>
      </c>
      <c r="V35" s="20">
        <v>2874.18</v>
      </c>
      <c r="W35" s="20">
        <v>2439.6131249999999</v>
      </c>
      <c r="X35" s="20">
        <v>1824.84</v>
      </c>
      <c r="Y35" s="20">
        <v>2840.64</v>
      </c>
      <c r="Z35" s="20">
        <v>2300.8375000000001</v>
      </c>
      <c r="AA35" s="20">
        <v>1002.74</v>
      </c>
      <c r="AB35" s="20">
        <v>2937.98</v>
      </c>
      <c r="AC35" s="20">
        <v>1851.3531250000001</v>
      </c>
      <c r="AD35" s="20">
        <v>632.63</v>
      </c>
      <c r="AE35" s="20">
        <v>2000.75</v>
      </c>
      <c r="AF35" s="20">
        <v>1046.6087500000001</v>
      </c>
      <c r="AG35" s="20">
        <v>315.42</v>
      </c>
      <c r="AH35" s="20">
        <v>1095.69</v>
      </c>
      <c r="AI35" s="20">
        <v>787.43187499999999</v>
      </c>
      <c r="AJ35" s="20">
        <v>264.2</v>
      </c>
      <c r="AK35" s="20">
        <v>436.18</v>
      </c>
      <c r="AL35" s="20">
        <v>324.26437499999997</v>
      </c>
      <c r="AM35" s="20">
        <v>163.54</v>
      </c>
      <c r="AN35" s="20">
        <v>652.20000000000005</v>
      </c>
      <c r="AO35" s="20">
        <v>348.48624999999998</v>
      </c>
      <c r="AP35" s="20">
        <v>156.22999999999999</v>
      </c>
      <c r="AQ35" s="20">
        <v>272.88</v>
      </c>
      <c r="AR35" s="20">
        <v>251.81437500000001</v>
      </c>
      <c r="AS35" s="20">
        <v>179.86</v>
      </c>
      <c r="AT35" s="20">
        <v>271.11</v>
      </c>
      <c r="AU35" s="20">
        <v>245.48</v>
      </c>
      <c r="AV35" s="20">
        <v>179.36</v>
      </c>
      <c r="AW35" s="20">
        <v>256.98</v>
      </c>
      <c r="AX35" s="20">
        <v>231.643125</v>
      </c>
      <c r="AY35" s="20"/>
    </row>
    <row r="36" spans="1:51" s="20" customFormat="1" x14ac:dyDescent="0.25">
      <c r="A36" s="24" t="s">
        <v>71</v>
      </c>
      <c r="B36" s="24">
        <v>24</v>
      </c>
      <c r="C36" s="20">
        <v>10922.23</v>
      </c>
      <c r="D36" s="20">
        <v>10952.19</v>
      </c>
      <c r="E36" s="20">
        <v>10944.44125</v>
      </c>
      <c r="F36" s="20">
        <v>11332.66</v>
      </c>
      <c r="G36" s="20">
        <v>11380.42</v>
      </c>
      <c r="H36" s="20">
        <v>11351.58375</v>
      </c>
      <c r="I36" s="20">
        <v>11530.61</v>
      </c>
      <c r="J36" s="20">
        <v>11570.38</v>
      </c>
      <c r="K36" s="20">
        <v>11560.4116666666</v>
      </c>
      <c r="L36" s="20">
        <v>11295.65</v>
      </c>
      <c r="M36" s="20">
        <v>11583.43</v>
      </c>
      <c r="N36" s="20">
        <v>11559.75625</v>
      </c>
      <c r="O36" s="20">
        <v>4212.25</v>
      </c>
      <c r="P36" s="20">
        <v>11535.31</v>
      </c>
      <c r="Q36" s="20">
        <v>7753.4216666666598</v>
      </c>
      <c r="R36" s="20">
        <v>2129.2600000000002</v>
      </c>
      <c r="S36" s="20">
        <v>3510.64</v>
      </c>
      <c r="T36" s="20">
        <v>2728.0070833333298</v>
      </c>
      <c r="U36" s="20">
        <v>1787.66</v>
      </c>
      <c r="V36" s="20">
        <v>3004.18</v>
      </c>
      <c r="W36" s="20">
        <v>2243.0983333333302</v>
      </c>
      <c r="X36" s="20">
        <v>1241.03</v>
      </c>
      <c r="Y36" s="20">
        <v>3121.89</v>
      </c>
      <c r="Z36" s="20">
        <v>2130.1908333333299</v>
      </c>
      <c r="AA36" s="20">
        <v>832.2</v>
      </c>
      <c r="AB36" s="20">
        <v>2921.61</v>
      </c>
      <c r="AC36" s="20">
        <v>1436.0416666666599</v>
      </c>
      <c r="AD36" s="20">
        <v>567.30999999999995</v>
      </c>
      <c r="AE36" s="20">
        <v>1936</v>
      </c>
      <c r="AF36" s="20">
        <v>907.24916666666604</v>
      </c>
      <c r="AG36" s="20">
        <v>411.69</v>
      </c>
      <c r="AH36" s="20">
        <v>1031.25</v>
      </c>
      <c r="AI36" s="20">
        <v>633.80999999999995</v>
      </c>
      <c r="AJ36" s="20">
        <v>224.53</v>
      </c>
      <c r="AK36" s="20">
        <v>425.86</v>
      </c>
      <c r="AL36" s="20">
        <v>276.267916666666</v>
      </c>
      <c r="AM36" s="20">
        <v>164.37</v>
      </c>
      <c r="AN36" s="20">
        <v>232.55</v>
      </c>
      <c r="AO36" s="20">
        <v>200.34375</v>
      </c>
      <c r="AP36" s="20">
        <v>167.17</v>
      </c>
      <c r="AQ36" s="20">
        <v>218.36</v>
      </c>
      <c r="AR36" s="20">
        <v>188.50208333333299</v>
      </c>
      <c r="AS36" s="20">
        <v>164.89</v>
      </c>
      <c r="AT36" s="20">
        <v>198.14</v>
      </c>
      <c r="AU36" s="20">
        <v>179.00958333333301</v>
      </c>
      <c r="AV36" s="20">
        <v>159.94</v>
      </c>
      <c r="AW36" s="20">
        <v>193.3</v>
      </c>
      <c r="AX36" s="20">
        <v>175.72624999999999</v>
      </c>
    </row>
    <row r="37" spans="1:51" s="20" customFormat="1" x14ac:dyDescent="0.25">
      <c r="A37" s="24" t="s">
        <v>71</v>
      </c>
      <c r="B37" s="24">
        <v>32</v>
      </c>
      <c r="C37" s="20">
        <v>10744.76</v>
      </c>
      <c r="D37" s="20">
        <v>10953.39</v>
      </c>
      <c r="E37" s="20">
        <v>10935.511875</v>
      </c>
      <c r="F37" s="20">
        <v>11320.66</v>
      </c>
      <c r="G37" s="20">
        <v>11357.63</v>
      </c>
      <c r="H37" s="20">
        <v>11347.919374999999</v>
      </c>
      <c r="I37" s="20">
        <v>11516.02</v>
      </c>
      <c r="J37" s="20">
        <v>11586.74</v>
      </c>
      <c r="K37" s="20">
        <v>11563.86125</v>
      </c>
      <c r="L37" s="20">
        <v>11462.91</v>
      </c>
      <c r="M37" s="20">
        <v>11583.74</v>
      </c>
      <c r="N37" s="20">
        <v>11570.596874999999</v>
      </c>
      <c r="O37" s="20">
        <v>2695.06</v>
      </c>
      <c r="P37" s="20">
        <v>11525.62</v>
      </c>
      <c r="Q37" s="20">
        <v>6350.1515625000002</v>
      </c>
      <c r="R37" s="20">
        <v>2178.98</v>
      </c>
      <c r="S37" s="20">
        <v>3380.37</v>
      </c>
      <c r="T37" s="20">
        <v>2569.1149999999998</v>
      </c>
      <c r="U37" s="20">
        <v>1803.74</v>
      </c>
      <c r="V37" s="20">
        <v>2983.81</v>
      </c>
      <c r="W37" s="20">
        <v>2181.1978125000001</v>
      </c>
      <c r="X37" s="20">
        <v>1091.0999999999999</v>
      </c>
      <c r="Y37" s="20">
        <v>2974.62</v>
      </c>
      <c r="Z37" s="20">
        <v>2080.0134374999998</v>
      </c>
      <c r="AA37" s="20">
        <v>666.91</v>
      </c>
      <c r="AB37" s="20">
        <v>2840.13</v>
      </c>
      <c r="AC37" s="20">
        <v>1384.0940625000001</v>
      </c>
      <c r="AD37" s="20">
        <v>436.36</v>
      </c>
      <c r="AE37" s="20">
        <v>1884.23</v>
      </c>
      <c r="AF37" s="20">
        <v>783.76874999999995</v>
      </c>
      <c r="AG37" s="20">
        <v>317.75</v>
      </c>
      <c r="AH37" s="20">
        <v>1049.45</v>
      </c>
      <c r="AI37" s="20">
        <v>574.85812499999997</v>
      </c>
      <c r="AJ37" s="20">
        <v>248.87</v>
      </c>
      <c r="AK37" s="20">
        <v>735.71</v>
      </c>
      <c r="AL37" s="20">
        <v>413.66093749999999</v>
      </c>
      <c r="AM37" s="20">
        <v>154.66999999999999</v>
      </c>
      <c r="AN37" s="20">
        <v>320.18</v>
      </c>
      <c r="AO37" s="20">
        <v>198.50218749999999</v>
      </c>
      <c r="AP37" s="20">
        <v>126.91</v>
      </c>
      <c r="AQ37" s="20">
        <v>186.35</v>
      </c>
      <c r="AR37" s="20">
        <v>145.03812500000001</v>
      </c>
      <c r="AS37" s="20">
        <v>117.81</v>
      </c>
      <c r="AT37" s="20">
        <v>185.44</v>
      </c>
      <c r="AU37" s="20">
        <v>137.895625</v>
      </c>
      <c r="AV37" s="20">
        <v>0</v>
      </c>
      <c r="AW37" s="20">
        <v>368.95</v>
      </c>
      <c r="AX37" s="20">
        <v>246.76499999999999</v>
      </c>
    </row>
    <row r="38" spans="1:51" x14ac:dyDescent="0.25">
      <c r="A38" s="24"/>
    </row>
  </sheetData>
  <mergeCells count="19">
    <mergeCell ref="A3:A5"/>
    <mergeCell ref="B3:B5"/>
    <mergeCell ref="C4:E4"/>
    <mergeCell ref="F4:H4"/>
    <mergeCell ref="I4:K4"/>
    <mergeCell ref="AM4:AO4"/>
    <mergeCell ref="AP4:AR4"/>
    <mergeCell ref="AS4:AU4"/>
    <mergeCell ref="L4:N4"/>
    <mergeCell ref="C3:AX3"/>
    <mergeCell ref="AV4:AX4"/>
    <mergeCell ref="O4:Q4"/>
    <mergeCell ref="R4:T4"/>
    <mergeCell ref="U4:W4"/>
    <mergeCell ref="X4:Z4"/>
    <mergeCell ref="AA4:AC4"/>
    <mergeCell ref="AD4:AF4"/>
    <mergeCell ref="AG4:AI4"/>
    <mergeCell ref="AJ4:AL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0"/>
  <sheetViews>
    <sheetView showGridLines="0" topLeftCell="AL86" workbookViewId="0">
      <selection activeCell="BL118" sqref="BL118"/>
    </sheetView>
  </sheetViews>
  <sheetFormatPr defaultRowHeight="15" x14ac:dyDescent="0.25"/>
  <cols>
    <col min="2" max="2" width="9.140625" customWidth="1"/>
    <col min="3" max="3" width="2.28515625" customWidth="1"/>
    <col min="6" max="6" width="11.7109375" customWidth="1"/>
    <col min="7" max="7" width="10.5703125" customWidth="1"/>
    <col min="10" max="10" width="2.28515625" customWidth="1"/>
    <col min="17" max="17" width="2.85546875" customWidth="1"/>
    <col min="24" max="24" width="2.85546875" customWidth="1"/>
    <col min="31" max="31" width="2.85546875" customWidth="1"/>
    <col min="38" max="38" width="2.85546875" customWidth="1"/>
    <col min="45" max="45" width="2.85546875" customWidth="1"/>
  </cols>
  <sheetData>
    <row r="1" spans="1:65" x14ac:dyDescent="0.25">
      <c r="D1" s="20" t="s">
        <v>198</v>
      </c>
      <c r="E1" s="20">
        <v>1500</v>
      </c>
      <c r="F1" s="37">
        <f>(1/E1)*1000</f>
        <v>0.66666666666666663</v>
      </c>
      <c r="G1" s="38" t="s">
        <v>199</v>
      </c>
    </row>
    <row r="4" spans="1:65" x14ac:dyDescent="0.25">
      <c r="A4" s="8"/>
      <c r="B4" s="49" t="s">
        <v>75</v>
      </c>
      <c r="C4" s="14"/>
      <c r="D4" s="47" t="s">
        <v>74</v>
      </c>
      <c r="E4" s="47"/>
      <c r="F4" s="47"/>
      <c r="G4" s="47"/>
      <c r="H4" s="47"/>
      <c r="I4" s="47"/>
      <c r="J4" s="14"/>
      <c r="K4" s="47" t="s">
        <v>77</v>
      </c>
      <c r="L4" s="47"/>
      <c r="M4" s="47"/>
      <c r="N4" s="47"/>
      <c r="O4" s="47"/>
      <c r="P4" s="47"/>
      <c r="Q4" s="14"/>
      <c r="R4" s="47" t="s">
        <v>79</v>
      </c>
      <c r="S4" s="47"/>
      <c r="T4" s="47"/>
      <c r="U4" s="47"/>
      <c r="V4" s="47"/>
      <c r="W4" s="47"/>
      <c r="X4" s="14"/>
      <c r="Y4" s="47" t="s">
        <v>80</v>
      </c>
      <c r="Z4" s="47"/>
      <c r="AA4" s="47"/>
      <c r="AB4" s="47"/>
      <c r="AC4" s="47"/>
      <c r="AD4" s="47"/>
      <c r="AE4" s="14"/>
      <c r="AF4" s="47" t="s">
        <v>81</v>
      </c>
      <c r="AG4" s="47"/>
      <c r="AH4" s="47"/>
      <c r="AI4" s="47"/>
      <c r="AJ4" s="47"/>
      <c r="AK4" s="47"/>
      <c r="AL4" s="14"/>
      <c r="AM4" s="47" t="s">
        <v>82</v>
      </c>
      <c r="AN4" s="47"/>
      <c r="AO4" s="47"/>
      <c r="AP4" s="47"/>
      <c r="AQ4" s="47"/>
      <c r="AR4" s="47"/>
      <c r="AS4" s="14"/>
      <c r="AT4" s="47" t="s">
        <v>83</v>
      </c>
      <c r="AU4" s="47"/>
      <c r="AV4" s="47"/>
      <c r="AW4" s="47"/>
      <c r="AX4" s="47"/>
      <c r="AY4" s="47"/>
      <c r="AZ4" s="21"/>
      <c r="BA4" s="47" t="s">
        <v>129</v>
      </c>
      <c r="BB4" s="47"/>
      <c r="BC4" s="47"/>
      <c r="BD4" s="47"/>
      <c r="BE4" s="47"/>
      <c r="BF4" s="47"/>
      <c r="BG4" s="21"/>
      <c r="BH4" s="47" t="s">
        <v>130</v>
      </c>
      <c r="BI4" s="47"/>
      <c r="BJ4" s="47"/>
      <c r="BK4" s="47"/>
      <c r="BL4" s="47"/>
      <c r="BM4" s="47"/>
    </row>
    <row r="5" spans="1:65" ht="60" customHeight="1" x14ac:dyDescent="0.25">
      <c r="B5" s="50"/>
      <c r="C5" s="11"/>
      <c r="D5" s="48" t="s">
        <v>76</v>
      </c>
      <c r="E5" s="48"/>
      <c r="F5" s="48"/>
      <c r="G5" s="48" t="s">
        <v>78</v>
      </c>
      <c r="H5" s="48"/>
      <c r="I5" s="48"/>
      <c r="J5" s="11"/>
      <c r="K5" s="48" t="s">
        <v>76</v>
      </c>
      <c r="L5" s="48"/>
      <c r="M5" s="48"/>
      <c r="N5" s="48" t="s">
        <v>78</v>
      </c>
      <c r="O5" s="48"/>
      <c r="P5" s="48"/>
      <c r="Q5" s="11"/>
      <c r="R5" s="48" t="s">
        <v>76</v>
      </c>
      <c r="S5" s="48"/>
      <c r="T5" s="48"/>
      <c r="U5" s="48" t="s">
        <v>78</v>
      </c>
      <c r="V5" s="48"/>
      <c r="W5" s="48"/>
      <c r="X5" s="11"/>
      <c r="Y5" s="48" t="s">
        <v>76</v>
      </c>
      <c r="Z5" s="48"/>
      <c r="AA5" s="48"/>
      <c r="AB5" s="48" t="s">
        <v>78</v>
      </c>
      <c r="AC5" s="48"/>
      <c r="AD5" s="48"/>
      <c r="AE5" s="11"/>
      <c r="AF5" s="48" t="s">
        <v>76</v>
      </c>
      <c r="AG5" s="48"/>
      <c r="AH5" s="48"/>
      <c r="AI5" s="48" t="s">
        <v>78</v>
      </c>
      <c r="AJ5" s="48"/>
      <c r="AK5" s="48"/>
      <c r="AL5" s="11"/>
      <c r="AM5" s="48" t="s">
        <v>76</v>
      </c>
      <c r="AN5" s="48"/>
      <c r="AO5" s="48"/>
      <c r="AP5" s="48" t="s">
        <v>78</v>
      </c>
      <c r="AQ5" s="48"/>
      <c r="AR5" s="48"/>
      <c r="AS5" s="11"/>
      <c r="AT5" s="48" t="s">
        <v>76</v>
      </c>
      <c r="AU5" s="48"/>
      <c r="AV5" s="48"/>
      <c r="AW5" s="48" t="s">
        <v>78</v>
      </c>
      <c r="AX5" s="48"/>
      <c r="AY5" s="48"/>
      <c r="AZ5" s="22"/>
      <c r="BA5" s="48" t="s">
        <v>76</v>
      </c>
      <c r="BB5" s="48"/>
      <c r="BC5" s="48"/>
      <c r="BD5" s="48" t="s">
        <v>78</v>
      </c>
      <c r="BE5" s="48"/>
      <c r="BF5" s="48"/>
      <c r="BG5" s="22"/>
      <c r="BH5" s="48" t="s">
        <v>76</v>
      </c>
      <c r="BI5" s="48"/>
      <c r="BJ5" s="48"/>
      <c r="BK5" s="48" t="s">
        <v>78</v>
      </c>
      <c r="BL5" s="48"/>
      <c r="BM5" s="48"/>
    </row>
    <row r="6" spans="1:65" s="1" customFormat="1" x14ac:dyDescent="0.25">
      <c r="B6" s="51"/>
      <c r="C6" s="9"/>
      <c r="D6" s="9" t="s">
        <v>20</v>
      </c>
      <c r="E6" s="9"/>
      <c r="F6" s="9"/>
      <c r="G6" s="9"/>
      <c r="H6" s="9"/>
      <c r="I6" s="9"/>
      <c r="J6" s="9"/>
      <c r="K6" s="9" t="s">
        <v>20</v>
      </c>
      <c r="L6" s="9"/>
      <c r="M6" s="9"/>
      <c r="N6" s="9"/>
      <c r="O6" s="9"/>
      <c r="P6" s="9"/>
      <c r="Q6" s="9"/>
      <c r="R6" s="9" t="s">
        <v>20</v>
      </c>
      <c r="S6" s="9"/>
      <c r="T6" s="9"/>
      <c r="U6" s="9"/>
      <c r="V6" s="9"/>
      <c r="W6" s="9"/>
      <c r="X6" s="9"/>
      <c r="Y6" s="9" t="s">
        <v>20</v>
      </c>
      <c r="Z6" s="9"/>
      <c r="AA6" s="9"/>
      <c r="AB6" s="9"/>
      <c r="AC6" s="9"/>
      <c r="AD6" s="9"/>
      <c r="AE6" s="9"/>
      <c r="AF6" s="9" t="s">
        <v>20</v>
      </c>
      <c r="AG6" s="9"/>
      <c r="AH6" s="9"/>
      <c r="AI6" s="9"/>
      <c r="AJ6" s="9"/>
      <c r="AK6" s="9"/>
      <c r="AL6" s="9"/>
      <c r="AM6" s="9" t="s">
        <v>20</v>
      </c>
      <c r="AN6" s="9"/>
      <c r="AO6" s="9"/>
      <c r="AP6" s="9"/>
      <c r="AQ6" s="9"/>
      <c r="AR6" s="9"/>
      <c r="AS6" s="9"/>
      <c r="AT6" s="9" t="s">
        <v>20</v>
      </c>
      <c r="AU6" s="9"/>
      <c r="AV6" s="9"/>
      <c r="AW6" s="9"/>
      <c r="AX6" s="9"/>
      <c r="AY6" s="9"/>
      <c r="AZ6" s="9"/>
      <c r="BA6" s="9" t="s">
        <v>20</v>
      </c>
      <c r="BB6" s="9"/>
      <c r="BC6" s="9"/>
      <c r="BD6" s="9"/>
      <c r="BE6" s="9"/>
      <c r="BF6" s="9"/>
      <c r="BG6" s="9"/>
      <c r="BH6" s="9" t="s">
        <v>20</v>
      </c>
      <c r="BI6" s="9"/>
      <c r="BJ6" s="9"/>
      <c r="BK6" s="9"/>
      <c r="BL6" s="9"/>
      <c r="BM6" s="9"/>
    </row>
    <row r="7" spans="1:65" s="16" customFormat="1" ht="75" hidden="1" customHeight="1" x14ac:dyDescent="0.25">
      <c r="B7" s="15" t="s">
        <v>75</v>
      </c>
      <c r="C7" s="17"/>
      <c r="D7" s="17" t="s">
        <v>88</v>
      </c>
      <c r="E7" s="17" t="s">
        <v>89</v>
      </c>
      <c r="F7" s="17" t="s">
        <v>90</v>
      </c>
      <c r="G7" s="17"/>
      <c r="H7" s="17"/>
      <c r="I7" s="17"/>
      <c r="J7" s="17"/>
      <c r="K7" s="17" t="s">
        <v>91</v>
      </c>
      <c r="L7" s="17"/>
      <c r="M7" s="17"/>
      <c r="N7" s="17"/>
      <c r="O7" s="17"/>
      <c r="P7" s="17"/>
      <c r="Q7" s="17"/>
      <c r="R7" s="17" t="s">
        <v>92</v>
      </c>
      <c r="S7" s="17" t="s">
        <v>93</v>
      </c>
      <c r="T7" s="17" t="s">
        <v>94</v>
      </c>
      <c r="U7" s="17" t="s">
        <v>95</v>
      </c>
      <c r="V7" s="17" t="s">
        <v>96</v>
      </c>
      <c r="W7" s="17" t="s">
        <v>97</v>
      </c>
      <c r="X7" s="17"/>
      <c r="Y7" s="17" t="s">
        <v>98</v>
      </c>
      <c r="Z7" s="17" t="s">
        <v>99</v>
      </c>
      <c r="AA7" s="17" t="s">
        <v>100</v>
      </c>
      <c r="AB7" s="17" t="s">
        <v>101</v>
      </c>
      <c r="AC7" s="17" t="s">
        <v>102</v>
      </c>
      <c r="AD7" s="17" t="s">
        <v>103</v>
      </c>
      <c r="AE7" s="17"/>
      <c r="AF7" s="17" t="s">
        <v>104</v>
      </c>
      <c r="AG7" s="17" t="s">
        <v>105</v>
      </c>
      <c r="AH7" s="17" t="s">
        <v>106</v>
      </c>
      <c r="AI7" s="17" t="s">
        <v>107</v>
      </c>
      <c r="AJ7" s="17" t="s">
        <v>108</v>
      </c>
      <c r="AK7" s="17" t="s">
        <v>109</v>
      </c>
      <c r="AL7" s="17"/>
      <c r="AM7" s="17" t="s">
        <v>110</v>
      </c>
      <c r="AN7" s="17" t="s">
        <v>111</v>
      </c>
      <c r="AO7" s="17" t="s">
        <v>112</v>
      </c>
      <c r="AP7" s="17" t="s">
        <v>113</v>
      </c>
      <c r="AQ7" s="17" t="s">
        <v>114</v>
      </c>
      <c r="AR7" s="17" t="s">
        <v>115</v>
      </c>
      <c r="AS7" s="17"/>
      <c r="AT7" s="17" t="s">
        <v>116</v>
      </c>
      <c r="AU7" s="17" t="s">
        <v>117</v>
      </c>
      <c r="AV7" s="17" t="s">
        <v>118</v>
      </c>
      <c r="AW7" s="17" t="s">
        <v>119</v>
      </c>
      <c r="AX7" s="17" t="s">
        <v>120</v>
      </c>
      <c r="AY7" s="17" t="s">
        <v>121</v>
      </c>
      <c r="AZ7" s="17"/>
      <c r="BA7" s="17" t="s">
        <v>116</v>
      </c>
      <c r="BB7" s="17" t="s">
        <v>117</v>
      </c>
      <c r="BC7" s="17" t="s">
        <v>118</v>
      </c>
      <c r="BD7" s="17" t="s">
        <v>119</v>
      </c>
      <c r="BE7" s="17" t="s">
        <v>120</v>
      </c>
      <c r="BF7" s="17" t="s">
        <v>121</v>
      </c>
      <c r="BG7" s="17"/>
      <c r="BH7" s="17" t="s">
        <v>116</v>
      </c>
      <c r="BI7" s="17" t="s">
        <v>117</v>
      </c>
      <c r="BJ7" s="17" t="s">
        <v>118</v>
      </c>
      <c r="BK7" s="17" t="s">
        <v>119</v>
      </c>
      <c r="BL7" s="17" t="s">
        <v>120</v>
      </c>
      <c r="BM7" s="17" t="s">
        <v>121</v>
      </c>
    </row>
    <row r="8" spans="1:65" x14ac:dyDescent="0.25">
      <c r="A8" s="13" t="s">
        <v>84</v>
      </c>
      <c r="B8" s="12">
        <v>4.8999999999999998E-4</v>
      </c>
      <c r="C8" s="12"/>
      <c r="D8" s="12">
        <v>2.0099999999999998</v>
      </c>
      <c r="E8" s="12"/>
      <c r="F8" s="12"/>
      <c r="G8" s="12">
        <f>D8/$F$1</f>
        <v>3.0149999999999997</v>
      </c>
      <c r="H8" s="12"/>
      <c r="I8" s="12"/>
      <c r="J8" s="12"/>
      <c r="K8" s="12">
        <v>2.008</v>
      </c>
      <c r="L8" s="12"/>
      <c r="M8" s="12"/>
      <c r="N8" s="12">
        <f>K8/$F$1</f>
        <v>3.012</v>
      </c>
      <c r="O8" s="12"/>
      <c r="P8" s="12"/>
      <c r="Q8" s="12"/>
      <c r="R8" s="12">
        <v>2.008</v>
      </c>
      <c r="S8" s="12"/>
      <c r="T8" s="12"/>
      <c r="U8" s="12">
        <f>R8/$F$1</f>
        <v>3.012</v>
      </c>
      <c r="V8" s="12"/>
      <c r="W8" s="12"/>
      <c r="X8" s="12"/>
      <c r="Y8" s="12">
        <v>2.008</v>
      </c>
      <c r="Z8" s="12"/>
      <c r="AA8" s="12"/>
      <c r="AB8" s="12">
        <f>Y8/$F$1</f>
        <v>3.012</v>
      </c>
      <c r="AC8" s="12"/>
      <c r="AD8" s="12"/>
      <c r="AE8" s="12"/>
      <c r="AF8" s="12">
        <v>2.0099999999999998</v>
      </c>
      <c r="AG8" s="12"/>
      <c r="AH8" s="12"/>
      <c r="AI8" s="12">
        <f>AF8/$F$1</f>
        <v>3.0149999999999997</v>
      </c>
      <c r="AJ8" s="12"/>
      <c r="AK8" s="12"/>
      <c r="AL8" s="12"/>
      <c r="AM8" s="12">
        <v>2.0110000000000001</v>
      </c>
      <c r="AN8" s="12"/>
      <c r="AO8" s="12"/>
      <c r="AP8" s="12">
        <f>AM8/$F$1</f>
        <v>3.0165000000000002</v>
      </c>
      <c r="AQ8" s="12"/>
      <c r="AR8" s="12"/>
      <c r="AS8" s="12"/>
      <c r="AT8" s="12">
        <v>2.012</v>
      </c>
      <c r="AU8" s="12"/>
      <c r="AV8" s="12"/>
      <c r="AW8" s="12">
        <f>AT8/$F$1</f>
        <v>3.0180000000000002</v>
      </c>
      <c r="AX8" s="12"/>
      <c r="AY8" s="12"/>
      <c r="AZ8" s="12"/>
      <c r="BA8" s="12">
        <v>2.0139999999999998</v>
      </c>
      <c r="BB8" s="12"/>
      <c r="BC8" s="12"/>
      <c r="BD8" s="12">
        <f>BA8/$F$1</f>
        <v>3.0209999999999999</v>
      </c>
      <c r="BE8" s="12"/>
      <c r="BF8" s="12"/>
      <c r="BG8" s="12"/>
      <c r="BH8" s="12">
        <v>2.02</v>
      </c>
      <c r="BI8" s="12"/>
      <c r="BJ8" s="12"/>
      <c r="BK8" s="12">
        <f>BH8/$F$1</f>
        <v>3.0300000000000002</v>
      </c>
      <c r="BL8" s="12"/>
      <c r="BM8" s="12"/>
    </row>
    <row r="9" spans="1:65" x14ac:dyDescent="0.25">
      <c r="B9" s="7">
        <v>9.7999999999999997E-4</v>
      </c>
      <c r="C9" s="7"/>
      <c r="D9" s="7">
        <v>2.0089999999999999</v>
      </c>
      <c r="E9" s="7"/>
      <c r="F9" s="7"/>
      <c r="G9" s="7">
        <f t="shared" ref="G9:G72" si="0">D9/$F$1</f>
        <v>3.0135000000000001</v>
      </c>
      <c r="H9" s="7"/>
      <c r="I9" s="7"/>
      <c r="J9" s="7"/>
      <c r="K9" s="7">
        <v>2.008</v>
      </c>
      <c r="L9" s="7"/>
      <c r="M9" s="7"/>
      <c r="N9" s="7">
        <f t="shared" ref="N9:N72" si="1">K9/$F$1</f>
        <v>3.012</v>
      </c>
      <c r="O9" s="7"/>
      <c r="P9" s="7"/>
      <c r="Q9" s="7"/>
      <c r="R9" s="7">
        <v>2.008</v>
      </c>
      <c r="S9" s="7"/>
      <c r="T9" s="7"/>
      <c r="U9" s="7">
        <f t="shared" ref="U9:U72" si="2">R9/$F$1</f>
        <v>3.012</v>
      </c>
      <c r="V9" s="7"/>
      <c r="W9" s="7"/>
      <c r="X9" s="7"/>
      <c r="Y9" s="7">
        <v>2.008</v>
      </c>
      <c r="Z9" s="7"/>
      <c r="AA9" s="7"/>
      <c r="AB9" s="7">
        <f t="shared" ref="AB9:AB72" si="3">Y9/$F$1</f>
        <v>3.012</v>
      </c>
      <c r="AC9" s="7"/>
      <c r="AD9" s="7"/>
      <c r="AE9" s="7"/>
      <c r="AF9" s="7">
        <v>2.0089999999999999</v>
      </c>
      <c r="AG9" s="7"/>
      <c r="AH9" s="7"/>
      <c r="AI9" s="7">
        <f t="shared" ref="AI9:AI72" si="4">AF9/$F$1</f>
        <v>3.0135000000000001</v>
      </c>
      <c r="AJ9" s="7"/>
      <c r="AK9" s="7"/>
      <c r="AL9" s="7"/>
      <c r="AM9" s="7">
        <v>2.0110000000000001</v>
      </c>
      <c r="AN9" s="7"/>
      <c r="AO9" s="7"/>
      <c r="AP9" s="7">
        <f t="shared" ref="AP9:AP72" si="5">AM9/$F$1</f>
        <v>3.0165000000000002</v>
      </c>
      <c r="AQ9" s="7"/>
      <c r="AR9" s="7"/>
      <c r="AS9" s="7"/>
      <c r="AT9" s="7">
        <v>2.012</v>
      </c>
      <c r="AU9" s="7"/>
      <c r="AV9" s="7"/>
      <c r="AW9" s="7">
        <f t="shared" ref="AW9:AW72" si="6">AT9/$F$1</f>
        <v>3.0180000000000002</v>
      </c>
      <c r="AX9" s="7"/>
      <c r="AY9" s="7"/>
      <c r="AZ9" s="7"/>
      <c r="BA9" s="7">
        <v>2.0150000000000001</v>
      </c>
      <c r="BB9" s="7"/>
      <c r="BC9" s="7"/>
      <c r="BD9" s="7">
        <f t="shared" ref="BD9:BD72" si="7">BA9/$F$1</f>
        <v>3.0225000000000004</v>
      </c>
      <c r="BE9" s="7"/>
      <c r="BF9" s="7"/>
      <c r="BG9" s="7"/>
      <c r="BH9" s="7">
        <v>2.0179999999999998</v>
      </c>
      <c r="BI9" s="7"/>
      <c r="BJ9" s="7"/>
      <c r="BK9" s="7">
        <f t="shared" ref="BK9:BK72" si="8">BH9/$F$1</f>
        <v>3.0269999999999997</v>
      </c>
      <c r="BL9" s="7"/>
      <c r="BM9" s="7"/>
    </row>
    <row r="10" spans="1:65" x14ac:dyDescent="0.25">
      <c r="B10" s="7">
        <v>1.9499999999999999E-3</v>
      </c>
      <c r="C10" s="7"/>
      <c r="D10" s="7">
        <v>2.0089999999999999</v>
      </c>
      <c r="E10" s="7"/>
      <c r="F10" s="7"/>
      <c r="G10" s="7">
        <f t="shared" si="0"/>
        <v>3.0135000000000001</v>
      </c>
      <c r="H10" s="7"/>
      <c r="I10" s="7"/>
      <c r="J10" s="7"/>
      <c r="K10" s="7">
        <v>2.008</v>
      </c>
      <c r="L10" s="7"/>
      <c r="M10" s="7"/>
      <c r="N10" s="7">
        <f t="shared" si="1"/>
        <v>3.012</v>
      </c>
      <c r="O10" s="7"/>
      <c r="P10" s="7"/>
      <c r="Q10" s="7"/>
      <c r="R10" s="7">
        <v>2.008</v>
      </c>
      <c r="S10" s="7"/>
      <c r="T10" s="7"/>
      <c r="U10" s="7">
        <f t="shared" si="2"/>
        <v>3.012</v>
      </c>
      <c r="V10" s="7"/>
      <c r="W10" s="7"/>
      <c r="X10" s="7"/>
      <c r="Y10" s="7">
        <v>2.008</v>
      </c>
      <c r="Z10" s="7"/>
      <c r="AA10" s="7"/>
      <c r="AB10" s="7">
        <f t="shared" si="3"/>
        <v>3.012</v>
      </c>
      <c r="AC10" s="7"/>
      <c r="AD10" s="7"/>
      <c r="AE10" s="7"/>
      <c r="AF10" s="7">
        <v>2.0089999999999999</v>
      </c>
      <c r="AG10" s="7"/>
      <c r="AH10" s="7"/>
      <c r="AI10" s="7">
        <f t="shared" si="4"/>
        <v>3.0135000000000001</v>
      </c>
      <c r="AJ10" s="7"/>
      <c r="AK10" s="7"/>
      <c r="AL10" s="7"/>
      <c r="AM10" s="7">
        <v>2.0110000000000001</v>
      </c>
      <c r="AN10" s="7"/>
      <c r="AO10" s="7"/>
      <c r="AP10" s="7">
        <f t="shared" si="5"/>
        <v>3.0165000000000002</v>
      </c>
      <c r="AQ10" s="7"/>
      <c r="AR10" s="7"/>
      <c r="AS10" s="7"/>
      <c r="AT10" s="7">
        <v>2.012</v>
      </c>
      <c r="AU10" s="7"/>
      <c r="AV10" s="7"/>
      <c r="AW10" s="7">
        <f t="shared" si="6"/>
        <v>3.0180000000000002</v>
      </c>
      <c r="AX10" s="7"/>
      <c r="AY10" s="7"/>
      <c r="AZ10" s="7"/>
      <c r="BA10" s="7">
        <v>2.0150000000000001</v>
      </c>
      <c r="BB10" s="7"/>
      <c r="BC10" s="7"/>
      <c r="BD10" s="7">
        <f t="shared" si="7"/>
        <v>3.0225000000000004</v>
      </c>
      <c r="BE10" s="7"/>
      <c r="BF10" s="7"/>
      <c r="BG10" s="7"/>
      <c r="BH10" s="7">
        <v>2.0190000000000001</v>
      </c>
      <c r="BI10" s="7"/>
      <c r="BJ10" s="7"/>
      <c r="BK10" s="7">
        <f t="shared" si="8"/>
        <v>3.0285000000000002</v>
      </c>
      <c r="BL10" s="7"/>
      <c r="BM10" s="7"/>
    </row>
    <row r="11" spans="1:65" x14ac:dyDescent="0.25">
      <c r="B11" s="7">
        <v>2.9299999999999999E-3</v>
      </c>
      <c r="C11" s="7"/>
      <c r="D11" s="7">
        <v>2.0099999999999998</v>
      </c>
      <c r="E11" s="7"/>
      <c r="F11" s="7"/>
      <c r="G11" s="7">
        <f t="shared" si="0"/>
        <v>3.0149999999999997</v>
      </c>
      <c r="H11" s="7"/>
      <c r="I11" s="7"/>
      <c r="J11" s="7"/>
      <c r="K11" s="7">
        <v>2.008</v>
      </c>
      <c r="L11" s="7"/>
      <c r="M11" s="7"/>
      <c r="N11" s="7">
        <f t="shared" si="1"/>
        <v>3.012</v>
      </c>
      <c r="O11" s="7"/>
      <c r="P11" s="7"/>
      <c r="Q11" s="7"/>
      <c r="R11" s="7">
        <v>2.008</v>
      </c>
      <c r="S11" s="7"/>
      <c r="T11" s="7"/>
      <c r="U11" s="7">
        <f t="shared" si="2"/>
        <v>3.012</v>
      </c>
      <c r="V11" s="7"/>
      <c r="W11" s="7"/>
      <c r="X11" s="7"/>
      <c r="Y11" s="7">
        <v>2.008</v>
      </c>
      <c r="Z11" s="7"/>
      <c r="AA11" s="7"/>
      <c r="AB11" s="7">
        <f t="shared" si="3"/>
        <v>3.012</v>
      </c>
      <c r="AC11" s="7"/>
      <c r="AD11" s="7"/>
      <c r="AE11" s="7"/>
      <c r="AF11" s="7">
        <v>2.0099999999999998</v>
      </c>
      <c r="AG11" s="7"/>
      <c r="AH11" s="7"/>
      <c r="AI11" s="7">
        <f t="shared" si="4"/>
        <v>3.0149999999999997</v>
      </c>
      <c r="AJ11" s="7"/>
      <c r="AK11" s="7"/>
      <c r="AL11" s="7"/>
      <c r="AM11" s="7">
        <v>2.0110000000000001</v>
      </c>
      <c r="AN11" s="7"/>
      <c r="AO11" s="7"/>
      <c r="AP11" s="7">
        <f t="shared" si="5"/>
        <v>3.0165000000000002</v>
      </c>
      <c r="AQ11" s="7"/>
      <c r="AR11" s="7"/>
      <c r="AS11" s="7"/>
      <c r="AT11" s="7">
        <v>2.012</v>
      </c>
      <c r="AU11" s="7"/>
      <c r="AV11" s="7"/>
      <c r="AW11" s="7">
        <f t="shared" si="6"/>
        <v>3.0180000000000002</v>
      </c>
      <c r="AX11" s="7"/>
      <c r="AY11" s="7"/>
      <c r="AZ11" s="7"/>
      <c r="BA11" s="7">
        <v>2.0150000000000001</v>
      </c>
      <c r="BB11" s="7"/>
      <c r="BC11" s="7"/>
      <c r="BD11" s="7">
        <f t="shared" si="7"/>
        <v>3.0225000000000004</v>
      </c>
      <c r="BE11" s="7"/>
      <c r="BF11" s="7"/>
      <c r="BG11" s="7"/>
      <c r="BH11" s="7">
        <v>2.02</v>
      </c>
      <c r="BI11" s="7"/>
      <c r="BJ11" s="7"/>
      <c r="BK11" s="7">
        <f t="shared" si="8"/>
        <v>3.0300000000000002</v>
      </c>
      <c r="BL11" s="7"/>
      <c r="BM11" s="7"/>
    </row>
    <row r="12" spans="1:65" x14ac:dyDescent="0.25">
      <c r="B12" s="7">
        <v>3.9100000000000003E-3</v>
      </c>
      <c r="C12" s="7"/>
      <c r="D12" s="7">
        <v>2.0099999999999998</v>
      </c>
      <c r="E12" s="7"/>
      <c r="F12" s="7"/>
      <c r="G12" s="7">
        <f t="shared" si="0"/>
        <v>3.0149999999999997</v>
      </c>
      <c r="H12" s="7"/>
      <c r="I12" s="7"/>
      <c r="J12" s="7"/>
      <c r="K12" s="7">
        <v>2.008</v>
      </c>
      <c r="L12" s="7"/>
      <c r="M12" s="7"/>
      <c r="N12" s="7">
        <f t="shared" si="1"/>
        <v>3.012</v>
      </c>
      <c r="O12" s="7"/>
      <c r="P12" s="7"/>
      <c r="Q12" s="7"/>
      <c r="R12" s="7">
        <v>2.008</v>
      </c>
      <c r="S12" s="7"/>
      <c r="T12" s="7"/>
      <c r="U12" s="7">
        <f t="shared" si="2"/>
        <v>3.012</v>
      </c>
      <c r="V12" s="7"/>
      <c r="W12" s="7"/>
      <c r="X12" s="7"/>
      <c r="Y12" s="7">
        <v>2.008</v>
      </c>
      <c r="Z12" s="7"/>
      <c r="AA12" s="7"/>
      <c r="AB12" s="7">
        <f t="shared" si="3"/>
        <v>3.012</v>
      </c>
      <c r="AC12" s="7"/>
      <c r="AD12" s="7"/>
      <c r="AE12" s="7"/>
      <c r="AF12" s="7">
        <v>2.0099999999999998</v>
      </c>
      <c r="AG12" s="7"/>
      <c r="AH12" s="7"/>
      <c r="AI12" s="7">
        <f t="shared" si="4"/>
        <v>3.0149999999999997</v>
      </c>
      <c r="AJ12" s="7"/>
      <c r="AK12" s="7"/>
      <c r="AL12" s="7"/>
      <c r="AM12" s="7">
        <v>2.0110000000000001</v>
      </c>
      <c r="AN12" s="7"/>
      <c r="AO12" s="7"/>
      <c r="AP12" s="7">
        <f t="shared" si="5"/>
        <v>3.0165000000000002</v>
      </c>
      <c r="AQ12" s="7"/>
      <c r="AR12" s="7"/>
      <c r="AS12" s="7"/>
      <c r="AT12" s="7">
        <v>2.012</v>
      </c>
      <c r="AU12" s="7"/>
      <c r="AV12" s="7"/>
      <c r="AW12" s="7">
        <f t="shared" si="6"/>
        <v>3.0180000000000002</v>
      </c>
      <c r="AX12" s="7"/>
      <c r="AY12" s="7"/>
      <c r="AZ12" s="7"/>
      <c r="BA12" s="7">
        <v>2.0150000000000001</v>
      </c>
      <c r="BB12" s="7"/>
      <c r="BC12" s="7"/>
      <c r="BD12" s="7">
        <f t="shared" si="7"/>
        <v>3.0225000000000004</v>
      </c>
      <c r="BE12" s="7"/>
      <c r="BF12" s="7"/>
      <c r="BG12" s="7"/>
      <c r="BH12" s="7">
        <v>2.02</v>
      </c>
      <c r="BI12" s="7"/>
      <c r="BJ12" s="7"/>
      <c r="BK12" s="7">
        <f t="shared" si="8"/>
        <v>3.0300000000000002</v>
      </c>
      <c r="BL12" s="7"/>
      <c r="BM12" s="7"/>
    </row>
    <row r="13" spans="1:65" x14ac:dyDescent="0.25">
      <c r="B13" s="7">
        <v>5.8599999999999998E-3</v>
      </c>
      <c r="C13" s="7"/>
      <c r="D13" s="7">
        <v>2.0099999999999998</v>
      </c>
      <c r="E13" s="7"/>
      <c r="F13" s="7"/>
      <c r="G13" s="7">
        <f t="shared" si="0"/>
        <v>3.0149999999999997</v>
      </c>
      <c r="H13" s="7"/>
      <c r="I13" s="7"/>
      <c r="J13" s="7"/>
      <c r="K13" s="7">
        <v>2.008</v>
      </c>
      <c r="L13" s="7"/>
      <c r="M13" s="7"/>
      <c r="N13" s="7">
        <f t="shared" si="1"/>
        <v>3.012</v>
      </c>
      <c r="O13" s="7"/>
      <c r="P13" s="7"/>
      <c r="Q13" s="7"/>
      <c r="R13" s="7">
        <v>2.008</v>
      </c>
      <c r="S13" s="7"/>
      <c r="T13" s="7"/>
      <c r="U13" s="7">
        <f t="shared" si="2"/>
        <v>3.012</v>
      </c>
      <c r="V13" s="7"/>
      <c r="W13" s="7"/>
      <c r="X13" s="7"/>
      <c r="Y13" s="7">
        <v>2.008</v>
      </c>
      <c r="Z13" s="7"/>
      <c r="AA13" s="7"/>
      <c r="AB13" s="7">
        <f t="shared" si="3"/>
        <v>3.012</v>
      </c>
      <c r="AC13" s="7"/>
      <c r="AD13" s="7"/>
      <c r="AE13" s="7"/>
      <c r="AF13" s="7">
        <v>2.0099999999999998</v>
      </c>
      <c r="AG13" s="7"/>
      <c r="AH13" s="7"/>
      <c r="AI13" s="7">
        <f t="shared" si="4"/>
        <v>3.0149999999999997</v>
      </c>
      <c r="AJ13" s="7"/>
      <c r="AK13" s="7"/>
      <c r="AL13" s="7"/>
      <c r="AM13" s="7">
        <v>2.0110000000000001</v>
      </c>
      <c r="AN13" s="7"/>
      <c r="AO13" s="7"/>
      <c r="AP13" s="7">
        <f t="shared" si="5"/>
        <v>3.0165000000000002</v>
      </c>
      <c r="AQ13" s="7"/>
      <c r="AR13" s="7"/>
      <c r="AS13" s="7"/>
      <c r="AT13" s="7">
        <v>2.012</v>
      </c>
      <c r="AU13" s="7"/>
      <c r="AV13" s="7"/>
      <c r="AW13" s="7">
        <f t="shared" si="6"/>
        <v>3.0180000000000002</v>
      </c>
      <c r="AX13" s="7"/>
      <c r="AY13" s="7"/>
      <c r="AZ13" s="7"/>
      <c r="BA13" s="7">
        <v>2.016</v>
      </c>
      <c r="BB13" s="7"/>
      <c r="BC13" s="7"/>
      <c r="BD13" s="7">
        <f t="shared" si="7"/>
        <v>3.024</v>
      </c>
      <c r="BE13" s="7"/>
      <c r="BF13" s="7"/>
      <c r="BG13" s="7"/>
      <c r="BH13" s="7">
        <v>2.0209999999999999</v>
      </c>
      <c r="BI13" s="7"/>
      <c r="BJ13" s="7"/>
      <c r="BK13" s="7">
        <f t="shared" si="8"/>
        <v>3.0314999999999999</v>
      </c>
      <c r="BL13" s="7"/>
      <c r="BM13" s="7"/>
    </row>
    <row r="14" spans="1:65" x14ac:dyDescent="0.25">
      <c r="B14" s="7">
        <v>7.8100000000000001E-3</v>
      </c>
      <c r="C14" s="7"/>
      <c r="D14" s="7">
        <v>2.0099999999999998</v>
      </c>
      <c r="E14" s="7"/>
      <c r="F14" s="7"/>
      <c r="G14" s="7">
        <f t="shared" si="0"/>
        <v>3.0149999999999997</v>
      </c>
      <c r="H14" s="7"/>
      <c r="I14" s="7"/>
      <c r="J14" s="7"/>
      <c r="K14" s="7">
        <v>2.008</v>
      </c>
      <c r="L14" s="7"/>
      <c r="M14" s="7"/>
      <c r="N14" s="7">
        <f t="shared" si="1"/>
        <v>3.012</v>
      </c>
      <c r="O14" s="7"/>
      <c r="P14" s="7"/>
      <c r="Q14" s="7"/>
      <c r="R14" s="7">
        <v>2.008</v>
      </c>
      <c r="S14" s="7"/>
      <c r="T14" s="7"/>
      <c r="U14" s="7">
        <f t="shared" si="2"/>
        <v>3.012</v>
      </c>
      <c r="V14" s="7"/>
      <c r="W14" s="7"/>
      <c r="X14" s="7"/>
      <c r="Y14" s="7">
        <v>2.008</v>
      </c>
      <c r="Z14" s="7"/>
      <c r="AA14" s="7"/>
      <c r="AB14" s="7">
        <f t="shared" si="3"/>
        <v>3.012</v>
      </c>
      <c r="AC14" s="7"/>
      <c r="AD14" s="7"/>
      <c r="AE14" s="7"/>
      <c r="AF14" s="7">
        <v>2.0099999999999998</v>
      </c>
      <c r="AG14" s="7"/>
      <c r="AH14" s="7"/>
      <c r="AI14" s="7">
        <f t="shared" si="4"/>
        <v>3.0149999999999997</v>
      </c>
      <c r="AJ14" s="7"/>
      <c r="AK14" s="7"/>
      <c r="AL14" s="7"/>
      <c r="AM14" s="7">
        <v>2.0110000000000001</v>
      </c>
      <c r="AN14" s="7"/>
      <c r="AO14" s="7"/>
      <c r="AP14" s="7">
        <f t="shared" si="5"/>
        <v>3.0165000000000002</v>
      </c>
      <c r="AQ14" s="7"/>
      <c r="AR14" s="7"/>
      <c r="AS14" s="7"/>
      <c r="AT14" s="7">
        <v>2.0129999999999999</v>
      </c>
      <c r="AU14" s="7"/>
      <c r="AV14" s="7"/>
      <c r="AW14" s="7">
        <f t="shared" si="6"/>
        <v>3.0194999999999999</v>
      </c>
      <c r="AX14" s="7"/>
      <c r="AY14" s="7"/>
      <c r="AZ14" s="7"/>
      <c r="BA14" s="7">
        <v>2.0150000000000001</v>
      </c>
      <c r="BB14" s="7"/>
      <c r="BC14" s="7"/>
      <c r="BD14" s="7">
        <f t="shared" si="7"/>
        <v>3.0225000000000004</v>
      </c>
      <c r="BE14" s="7"/>
      <c r="BF14" s="7"/>
      <c r="BG14" s="7"/>
      <c r="BH14" s="7">
        <v>2.02</v>
      </c>
      <c r="BI14" s="7"/>
      <c r="BJ14" s="7"/>
      <c r="BK14" s="7">
        <f t="shared" si="8"/>
        <v>3.0300000000000002</v>
      </c>
      <c r="BL14" s="7"/>
      <c r="BM14" s="7"/>
    </row>
    <row r="15" spans="1:65" x14ac:dyDescent="0.25">
      <c r="B15" s="7">
        <v>9.7699999999999992E-3</v>
      </c>
      <c r="C15" s="7"/>
      <c r="D15" s="7">
        <v>2.0099999999999998</v>
      </c>
      <c r="E15" s="7"/>
      <c r="F15" s="7"/>
      <c r="G15" s="7">
        <f t="shared" si="0"/>
        <v>3.0149999999999997</v>
      </c>
      <c r="H15" s="7"/>
      <c r="I15" s="7"/>
      <c r="J15" s="7"/>
      <c r="K15" s="7">
        <v>2.008</v>
      </c>
      <c r="L15" s="7"/>
      <c r="M15" s="7"/>
      <c r="N15" s="7">
        <f t="shared" si="1"/>
        <v>3.012</v>
      </c>
      <c r="O15" s="7"/>
      <c r="P15" s="7"/>
      <c r="Q15" s="7"/>
      <c r="R15" s="7">
        <v>2.008</v>
      </c>
      <c r="S15" s="7"/>
      <c r="T15" s="7"/>
      <c r="U15" s="7">
        <f t="shared" si="2"/>
        <v>3.012</v>
      </c>
      <c r="V15" s="7"/>
      <c r="W15" s="7"/>
      <c r="X15" s="7"/>
      <c r="Y15" s="7">
        <v>2.0089999999999999</v>
      </c>
      <c r="Z15" s="7"/>
      <c r="AA15" s="7"/>
      <c r="AB15" s="7">
        <f t="shared" si="3"/>
        <v>3.0135000000000001</v>
      </c>
      <c r="AC15" s="7"/>
      <c r="AD15" s="7"/>
      <c r="AE15" s="7"/>
      <c r="AF15" s="7">
        <v>2.0099999999999998</v>
      </c>
      <c r="AG15" s="7"/>
      <c r="AH15" s="7"/>
      <c r="AI15" s="7">
        <f t="shared" si="4"/>
        <v>3.0149999999999997</v>
      </c>
      <c r="AJ15" s="7"/>
      <c r="AK15" s="7"/>
      <c r="AL15" s="7"/>
      <c r="AM15" s="7">
        <v>2.012</v>
      </c>
      <c r="AN15" s="7"/>
      <c r="AO15" s="7"/>
      <c r="AP15" s="7">
        <f t="shared" si="5"/>
        <v>3.0180000000000002</v>
      </c>
      <c r="AQ15" s="7"/>
      <c r="AR15" s="7"/>
      <c r="AS15" s="7"/>
      <c r="AT15" s="7">
        <v>2.012</v>
      </c>
      <c r="AU15" s="7"/>
      <c r="AV15" s="7"/>
      <c r="AW15" s="7">
        <f t="shared" si="6"/>
        <v>3.0180000000000002</v>
      </c>
      <c r="AX15" s="7"/>
      <c r="AY15" s="7"/>
      <c r="AZ15" s="7"/>
      <c r="BA15" s="7">
        <v>2.016</v>
      </c>
      <c r="BB15" s="7"/>
      <c r="BC15" s="7"/>
      <c r="BD15" s="7">
        <f t="shared" si="7"/>
        <v>3.024</v>
      </c>
      <c r="BE15" s="7"/>
      <c r="BF15" s="7"/>
      <c r="BG15" s="7"/>
      <c r="BH15" s="7">
        <v>2.0219999999999998</v>
      </c>
      <c r="BI15" s="7"/>
      <c r="BJ15" s="7"/>
      <c r="BK15" s="7">
        <f t="shared" si="8"/>
        <v>3.0329999999999999</v>
      </c>
      <c r="BL15" s="7"/>
      <c r="BM15" s="7"/>
    </row>
    <row r="16" spans="1:65" x14ac:dyDescent="0.25">
      <c r="B16" s="7">
        <v>1.172E-2</v>
      </c>
      <c r="C16" s="7"/>
      <c r="D16" s="7">
        <v>2.0099999999999998</v>
      </c>
      <c r="E16" s="7"/>
      <c r="F16" s="7"/>
      <c r="G16" s="7">
        <f t="shared" si="0"/>
        <v>3.0149999999999997</v>
      </c>
      <c r="H16" s="7"/>
      <c r="I16" s="7"/>
      <c r="J16" s="7"/>
      <c r="K16" s="7">
        <v>2.008</v>
      </c>
      <c r="L16" s="7"/>
      <c r="M16" s="7"/>
      <c r="N16" s="7">
        <f t="shared" si="1"/>
        <v>3.012</v>
      </c>
      <c r="O16" s="7"/>
      <c r="P16" s="7"/>
      <c r="Q16" s="7"/>
      <c r="R16" s="7">
        <v>2.008</v>
      </c>
      <c r="S16" s="7"/>
      <c r="T16" s="7"/>
      <c r="U16" s="7">
        <f t="shared" si="2"/>
        <v>3.012</v>
      </c>
      <c r="V16" s="7"/>
      <c r="W16" s="7"/>
      <c r="X16" s="7"/>
      <c r="Y16" s="7">
        <v>2.0089999999999999</v>
      </c>
      <c r="Z16" s="7"/>
      <c r="AA16" s="7"/>
      <c r="AB16" s="7">
        <f t="shared" si="3"/>
        <v>3.0135000000000001</v>
      </c>
      <c r="AC16" s="7"/>
      <c r="AD16" s="7"/>
      <c r="AE16" s="7"/>
      <c r="AF16" s="7">
        <v>2.0099999999999998</v>
      </c>
      <c r="AG16" s="7"/>
      <c r="AH16" s="7"/>
      <c r="AI16" s="7">
        <f t="shared" si="4"/>
        <v>3.0149999999999997</v>
      </c>
      <c r="AJ16" s="7"/>
      <c r="AK16" s="7"/>
      <c r="AL16" s="7"/>
      <c r="AM16" s="7">
        <v>2.012</v>
      </c>
      <c r="AN16" s="7"/>
      <c r="AO16" s="7"/>
      <c r="AP16" s="7">
        <f t="shared" si="5"/>
        <v>3.0180000000000002</v>
      </c>
      <c r="AQ16" s="7"/>
      <c r="AR16" s="7"/>
      <c r="AS16" s="7"/>
      <c r="AT16" s="7">
        <v>2.0129999999999999</v>
      </c>
      <c r="AU16" s="7"/>
      <c r="AV16" s="7"/>
      <c r="AW16" s="7">
        <f t="shared" si="6"/>
        <v>3.0194999999999999</v>
      </c>
      <c r="AX16" s="7"/>
      <c r="AY16" s="7"/>
      <c r="AZ16" s="7"/>
      <c r="BA16" s="7">
        <v>2.0190000000000001</v>
      </c>
      <c r="BB16" s="7"/>
      <c r="BC16" s="7"/>
      <c r="BD16" s="7">
        <f t="shared" si="7"/>
        <v>3.0285000000000002</v>
      </c>
      <c r="BE16" s="7"/>
      <c r="BF16" s="7"/>
      <c r="BG16" s="7"/>
      <c r="BH16" s="7">
        <v>2.0230000000000001</v>
      </c>
      <c r="BI16" s="7"/>
      <c r="BJ16" s="7"/>
      <c r="BK16" s="7">
        <f t="shared" si="8"/>
        <v>3.0345000000000004</v>
      </c>
      <c r="BL16" s="7"/>
      <c r="BM16" s="7"/>
    </row>
    <row r="17" spans="2:65" x14ac:dyDescent="0.25">
      <c r="B17" s="7">
        <v>1.367E-2</v>
      </c>
      <c r="C17" s="7"/>
      <c r="D17" s="7">
        <v>2.0099999999999998</v>
      </c>
      <c r="E17" s="7"/>
      <c r="F17" s="7"/>
      <c r="G17" s="7">
        <f t="shared" si="0"/>
        <v>3.0149999999999997</v>
      </c>
      <c r="H17" s="7"/>
      <c r="I17" s="7"/>
      <c r="J17" s="7"/>
      <c r="K17" s="7">
        <v>2.008</v>
      </c>
      <c r="L17" s="7"/>
      <c r="M17" s="7"/>
      <c r="N17" s="7">
        <f t="shared" si="1"/>
        <v>3.012</v>
      </c>
      <c r="O17" s="7"/>
      <c r="P17" s="7"/>
      <c r="Q17" s="7"/>
      <c r="R17" s="7">
        <v>2.0089999999999999</v>
      </c>
      <c r="S17" s="7"/>
      <c r="T17" s="7"/>
      <c r="U17" s="7">
        <f t="shared" si="2"/>
        <v>3.0135000000000001</v>
      </c>
      <c r="V17" s="7"/>
      <c r="W17" s="7"/>
      <c r="X17" s="7"/>
      <c r="Y17" s="7">
        <v>2.0089999999999999</v>
      </c>
      <c r="Z17" s="7"/>
      <c r="AA17" s="7"/>
      <c r="AB17" s="7">
        <f t="shared" si="3"/>
        <v>3.0135000000000001</v>
      </c>
      <c r="AC17" s="7"/>
      <c r="AD17" s="7"/>
      <c r="AE17" s="7"/>
      <c r="AF17" s="7">
        <v>2.0099999999999998</v>
      </c>
      <c r="AG17" s="7"/>
      <c r="AH17" s="7"/>
      <c r="AI17" s="7">
        <f t="shared" si="4"/>
        <v>3.0149999999999997</v>
      </c>
      <c r="AJ17" s="7"/>
      <c r="AK17" s="7"/>
      <c r="AL17" s="7"/>
      <c r="AM17" s="7">
        <v>2.012</v>
      </c>
      <c r="AN17" s="7"/>
      <c r="AO17" s="7"/>
      <c r="AP17" s="7">
        <f t="shared" si="5"/>
        <v>3.0180000000000002</v>
      </c>
      <c r="AQ17" s="7"/>
      <c r="AR17" s="7"/>
      <c r="AS17" s="7"/>
      <c r="AT17" s="7">
        <v>2.0129999999999999</v>
      </c>
      <c r="AU17" s="7"/>
      <c r="AV17" s="7"/>
      <c r="AW17" s="7">
        <f t="shared" si="6"/>
        <v>3.0194999999999999</v>
      </c>
      <c r="AX17" s="7"/>
      <c r="AY17" s="7"/>
      <c r="AZ17" s="7"/>
      <c r="BA17" s="7">
        <v>2.0499999999999998</v>
      </c>
      <c r="BB17" s="7"/>
      <c r="BC17" s="7"/>
      <c r="BD17" s="7">
        <f t="shared" si="7"/>
        <v>3.0749999999999997</v>
      </c>
      <c r="BE17" s="7"/>
      <c r="BF17" s="7"/>
      <c r="BG17" s="7"/>
      <c r="BH17" s="7">
        <v>2.0209999999999999</v>
      </c>
      <c r="BI17" s="7"/>
      <c r="BJ17" s="7"/>
      <c r="BK17" s="7">
        <f t="shared" si="8"/>
        <v>3.0314999999999999</v>
      </c>
      <c r="BL17" s="7"/>
      <c r="BM17" s="7"/>
    </row>
    <row r="18" spans="2:65" x14ac:dyDescent="0.25">
      <c r="B18" s="7">
        <v>1.562E-2</v>
      </c>
      <c r="C18" s="7"/>
      <c r="D18" s="7">
        <v>2.0099999999999998</v>
      </c>
      <c r="E18" s="7"/>
      <c r="F18" s="7"/>
      <c r="G18" s="7">
        <f t="shared" si="0"/>
        <v>3.0149999999999997</v>
      </c>
      <c r="H18" s="7"/>
      <c r="I18" s="7"/>
      <c r="J18" s="7"/>
      <c r="K18" s="7">
        <v>2.0089999999999999</v>
      </c>
      <c r="L18" s="7"/>
      <c r="M18" s="7"/>
      <c r="N18" s="7">
        <f t="shared" si="1"/>
        <v>3.0135000000000001</v>
      </c>
      <c r="O18" s="7"/>
      <c r="P18" s="7"/>
      <c r="Q18" s="7"/>
      <c r="R18" s="7">
        <v>2.0089999999999999</v>
      </c>
      <c r="S18" s="7"/>
      <c r="T18" s="7"/>
      <c r="U18" s="7">
        <f t="shared" si="2"/>
        <v>3.0135000000000001</v>
      </c>
      <c r="V18" s="7"/>
      <c r="W18" s="7"/>
      <c r="X18" s="7"/>
      <c r="Y18" s="7">
        <v>2.0089999999999999</v>
      </c>
      <c r="Z18" s="7"/>
      <c r="AA18" s="7"/>
      <c r="AB18" s="7">
        <f t="shared" si="3"/>
        <v>3.0135000000000001</v>
      </c>
      <c r="AC18" s="7"/>
      <c r="AD18" s="7"/>
      <c r="AE18" s="7"/>
      <c r="AF18" s="7">
        <v>2.0110000000000001</v>
      </c>
      <c r="AG18" s="7"/>
      <c r="AH18" s="7"/>
      <c r="AI18" s="7">
        <f t="shared" si="4"/>
        <v>3.0165000000000002</v>
      </c>
      <c r="AJ18" s="7"/>
      <c r="AK18" s="7"/>
      <c r="AL18" s="7"/>
      <c r="AM18" s="7">
        <v>2.012</v>
      </c>
      <c r="AN18" s="7"/>
      <c r="AO18" s="7"/>
      <c r="AP18" s="7">
        <f t="shared" si="5"/>
        <v>3.0180000000000002</v>
      </c>
      <c r="AQ18" s="7"/>
      <c r="AR18" s="7"/>
      <c r="AS18" s="7"/>
      <c r="AT18" s="7">
        <v>2.0139999999999998</v>
      </c>
      <c r="AU18" s="7"/>
      <c r="AV18" s="7"/>
      <c r="AW18" s="7">
        <f t="shared" si="6"/>
        <v>3.0209999999999999</v>
      </c>
      <c r="AX18" s="7"/>
      <c r="AY18" s="7"/>
      <c r="AZ18" s="7"/>
      <c r="BA18" s="7">
        <v>2.0720000000000001</v>
      </c>
      <c r="BB18" s="7"/>
      <c r="BC18" s="7"/>
      <c r="BD18" s="7">
        <f t="shared" si="7"/>
        <v>3.1080000000000001</v>
      </c>
      <c r="BE18" s="7"/>
      <c r="BF18" s="7"/>
      <c r="BG18" s="7"/>
      <c r="BH18" s="7">
        <v>2.024</v>
      </c>
      <c r="BI18" s="7"/>
      <c r="BJ18" s="7"/>
      <c r="BK18" s="7">
        <f t="shared" si="8"/>
        <v>3.036</v>
      </c>
      <c r="BL18" s="7"/>
      <c r="BM18" s="7"/>
    </row>
    <row r="19" spans="2:65" x14ac:dyDescent="0.25">
      <c r="B19" s="7">
        <v>1.7579999999999998E-2</v>
      </c>
      <c r="C19" s="7"/>
      <c r="D19" s="7">
        <v>2.0129999999999999</v>
      </c>
      <c r="E19" s="7"/>
      <c r="F19" s="7"/>
      <c r="G19" s="7">
        <f t="shared" si="0"/>
        <v>3.0194999999999999</v>
      </c>
      <c r="H19" s="7"/>
      <c r="I19" s="7"/>
      <c r="J19" s="7"/>
      <c r="K19" s="7">
        <v>2.016</v>
      </c>
      <c r="L19" s="7"/>
      <c r="M19" s="7"/>
      <c r="N19" s="7">
        <f t="shared" si="1"/>
        <v>3.024</v>
      </c>
      <c r="O19" s="7"/>
      <c r="P19" s="7"/>
      <c r="Q19" s="7"/>
      <c r="R19" s="7">
        <v>2.0089999999999999</v>
      </c>
      <c r="S19" s="7"/>
      <c r="T19" s="7"/>
      <c r="U19" s="7">
        <f t="shared" si="2"/>
        <v>3.0135000000000001</v>
      </c>
      <c r="V19" s="7"/>
      <c r="W19" s="7"/>
      <c r="X19" s="7"/>
      <c r="Y19" s="7">
        <v>2.0089999999999999</v>
      </c>
      <c r="Z19" s="7"/>
      <c r="AA19" s="7"/>
      <c r="AB19" s="7">
        <f t="shared" si="3"/>
        <v>3.0135000000000001</v>
      </c>
      <c r="AC19" s="7"/>
      <c r="AD19" s="7"/>
      <c r="AE19" s="7"/>
      <c r="AF19" s="7">
        <v>2.0110000000000001</v>
      </c>
      <c r="AG19" s="7"/>
      <c r="AH19" s="7"/>
      <c r="AI19" s="7">
        <f t="shared" si="4"/>
        <v>3.0165000000000002</v>
      </c>
      <c r="AJ19" s="7"/>
      <c r="AK19" s="7"/>
      <c r="AL19" s="7"/>
      <c r="AM19" s="7">
        <v>2.012</v>
      </c>
      <c r="AN19" s="7"/>
      <c r="AO19" s="7"/>
      <c r="AP19" s="7">
        <f t="shared" si="5"/>
        <v>3.0180000000000002</v>
      </c>
      <c r="AQ19" s="7"/>
      <c r="AR19" s="7"/>
      <c r="AS19" s="7"/>
      <c r="AT19" s="7">
        <v>2.0139999999999998</v>
      </c>
      <c r="AU19" s="7"/>
      <c r="AV19" s="7"/>
      <c r="AW19" s="7">
        <f t="shared" si="6"/>
        <v>3.0209999999999999</v>
      </c>
      <c r="AX19" s="7"/>
      <c r="AY19" s="7"/>
      <c r="AZ19" s="7"/>
      <c r="BA19" s="7">
        <v>3.9470000000000001</v>
      </c>
      <c r="BB19" s="7"/>
      <c r="BC19" s="7"/>
      <c r="BD19" s="7">
        <f t="shared" si="7"/>
        <v>5.9205000000000005</v>
      </c>
      <c r="BE19" s="7"/>
      <c r="BF19" s="7"/>
      <c r="BG19" s="7"/>
      <c r="BH19" s="7">
        <v>2.0350000000000001</v>
      </c>
      <c r="BI19" s="7"/>
      <c r="BJ19" s="7"/>
      <c r="BK19" s="7">
        <f t="shared" si="8"/>
        <v>3.0525000000000002</v>
      </c>
      <c r="BL19" s="7"/>
      <c r="BM19" s="7"/>
    </row>
    <row r="20" spans="2:65" x14ac:dyDescent="0.25">
      <c r="B20" s="7">
        <v>1.9529999999999999E-2</v>
      </c>
      <c r="C20" s="7"/>
      <c r="D20" s="7">
        <v>2.0139999999999998</v>
      </c>
      <c r="E20" s="7"/>
      <c r="F20" s="7"/>
      <c r="G20" s="7">
        <f t="shared" si="0"/>
        <v>3.0209999999999999</v>
      </c>
      <c r="H20" s="7"/>
      <c r="I20" s="7"/>
      <c r="J20" s="7"/>
      <c r="K20" s="7">
        <v>2.0099999999999998</v>
      </c>
      <c r="L20" s="7"/>
      <c r="M20" s="7"/>
      <c r="N20" s="7">
        <f t="shared" si="1"/>
        <v>3.0149999999999997</v>
      </c>
      <c r="O20" s="7"/>
      <c r="P20" s="7"/>
      <c r="Q20" s="7"/>
      <c r="R20" s="7">
        <v>2.0099999999999998</v>
      </c>
      <c r="S20" s="7"/>
      <c r="T20" s="7"/>
      <c r="U20" s="7">
        <f t="shared" si="2"/>
        <v>3.0149999999999997</v>
      </c>
      <c r="V20" s="7"/>
      <c r="W20" s="7"/>
      <c r="X20" s="7"/>
      <c r="Y20" s="7">
        <v>2.016</v>
      </c>
      <c r="Z20" s="7"/>
      <c r="AA20" s="7"/>
      <c r="AB20" s="7">
        <f t="shared" si="3"/>
        <v>3.024</v>
      </c>
      <c r="AC20" s="7"/>
      <c r="AD20" s="7"/>
      <c r="AE20" s="7"/>
      <c r="AF20" s="7">
        <v>2.012</v>
      </c>
      <c r="AG20" s="7"/>
      <c r="AH20" s="7"/>
      <c r="AI20" s="7">
        <f t="shared" si="4"/>
        <v>3.0180000000000002</v>
      </c>
      <c r="AJ20" s="7"/>
      <c r="AK20" s="7"/>
      <c r="AL20" s="7"/>
      <c r="AM20" s="7">
        <v>2.0129999999999999</v>
      </c>
      <c r="AN20" s="7"/>
      <c r="AO20" s="7"/>
      <c r="AP20" s="7">
        <f t="shared" si="5"/>
        <v>3.0194999999999999</v>
      </c>
      <c r="AQ20" s="7"/>
      <c r="AR20" s="7"/>
      <c r="AS20" s="7"/>
      <c r="AT20" s="7">
        <v>2.0219999999999998</v>
      </c>
      <c r="AU20" s="7"/>
      <c r="AV20" s="7"/>
      <c r="AW20" s="7">
        <f t="shared" si="6"/>
        <v>3.0329999999999999</v>
      </c>
      <c r="AX20" s="7"/>
      <c r="AY20" s="7"/>
      <c r="AZ20" s="7"/>
      <c r="BA20" s="7">
        <v>5.5679999999999996</v>
      </c>
      <c r="BB20" s="7"/>
      <c r="BC20" s="7"/>
      <c r="BD20" s="7">
        <f t="shared" si="7"/>
        <v>8.3520000000000003</v>
      </c>
      <c r="BE20" s="7"/>
      <c r="BF20" s="7"/>
      <c r="BG20" s="7"/>
      <c r="BH20" s="7">
        <v>2.028</v>
      </c>
      <c r="BI20" s="7"/>
      <c r="BJ20" s="7"/>
      <c r="BK20" s="7">
        <f t="shared" si="8"/>
        <v>3.0420000000000003</v>
      </c>
      <c r="BL20" s="7"/>
      <c r="BM20" s="7"/>
    </row>
    <row r="21" spans="2:65" x14ac:dyDescent="0.25">
      <c r="B21" s="7">
        <v>2.1479999999999999E-2</v>
      </c>
      <c r="C21" s="7"/>
      <c r="D21" s="7">
        <v>2.0139999999999998</v>
      </c>
      <c r="E21" s="7"/>
      <c r="F21" s="7"/>
      <c r="G21" s="7">
        <f t="shared" si="0"/>
        <v>3.0209999999999999</v>
      </c>
      <c r="H21" s="7"/>
      <c r="I21" s="7"/>
      <c r="J21" s="7"/>
      <c r="K21" s="7">
        <v>2.016</v>
      </c>
      <c r="L21" s="7"/>
      <c r="M21" s="7"/>
      <c r="N21" s="7">
        <f t="shared" si="1"/>
        <v>3.024</v>
      </c>
      <c r="O21" s="7"/>
      <c r="P21" s="7"/>
      <c r="Q21" s="7"/>
      <c r="R21" s="7">
        <v>2.0139999999999998</v>
      </c>
      <c r="S21" s="7"/>
      <c r="T21" s="7"/>
      <c r="U21" s="7">
        <f t="shared" si="2"/>
        <v>3.0209999999999999</v>
      </c>
      <c r="V21" s="7"/>
      <c r="W21" s="7"/>
      <c r="X21" s="7"/>
      <c r="Y21" s="7">
        <v>2.0099999999999998</v>
      </c>
      <c r="Z21" s="7"/>
      <c r="AA21" s="7"/>
      <c r="AB21" s="7">
        <f t="shared" si="3"/>
        <v>3.0149999999999997</v>
      </c>
      <c r="AC21" s="7"/>
      <c r="AD21" s="7"/>
      <c r="AE21" s="7"/>
      <c r="AF21" s="7">
        <v>2.0179999999999998</v>
      </c>
      <c r="AG21" s="7"/>
      <c r="AH21" s="7"/>
      <c r="AI21" s="7">
        <f t="shared" si="4"/>
        <v>3.0269999999999997</v>
      </c>
      <c r="AJ21" s="7"/>
      <c r="AK21" s="7"/>
      <c r="AL21" s="7"/>
      <c r="AM21" s="7">
        <v>2.0190000000000001</v>
      </c>
      <c r="AN21" s="7"/>
      <c r="AO21" s="7"/>
      <c r="AP21" s="7">
        <f t="shared" si="5"/>
        <v>3.0285000000000002</v>
      </c>
      <c r="AQ21" s="7"/>
      <c r="AR21" s="7"/>
      <c r="AS21" s="7"/>
      <c r="AT21" s="7">
        <v>2.0139999999999998</v>
      </c>
      <c r="AU21" s="7"/>
      <c r="AV21" s="7"/>
      <c r="AW21" s="7">
        <f t="shared" si="6"/>
        <v>3.0209999999999999</v>
      </c>
      <c r="AX21" s="7"/>
      <c r="AY21" s="7"/>
      <c r="AZ21" s="7"/>
      <c r="BA21" s="7">
        <v>6.3019999999999996</v>
      </c>
      <c r="BB21" s="7"/>
      <c r="BC21" s="7"/>
      <c r="BD21" s="7">
        <f t="shared" si="7"/>
        <v>9.4529999999999994</v>
      </c>
      <c r="BE21" s="7"/>
      <c r="BF21" s="7"/>
      <c r="BG21" s="7"/>
      <c r="BH21" s="7">
        <v>2.028</v>
      </c>
      <c r="BI21" s="7"/>
      <c r="BJ21" s="7"/>
      <c r="BK21" s="7">
        <f t="shared" si="8"/>
        <v>3.0420000000000003</v>
      </c>
      <c r="BL21" s="7"/>
      <c r="BM21" s="7"/>
    </row>
    <row r="22" spans="2:65" x14ac:dyDescent="0.25">
      <c r="B22" s="7">
        <v>2.3439999999999999E-2</v>
      </c>
      <c r="C22" s="7"/>
      <c r="D22" s="7">
        <v>2.0190000000000001</v>
      </c>
      <c r="E22" s="7"/>
      <c r="F22" s="7"/>
      <c r="G22" s="7">
        <f t="shared" si="0"/>
        <v>3.0285000000000002</v>
      </c>
      <c r="H22" s="7"/>
      <c r="I22" s="7"/>
      <c r="J22" s="7"/>
      <c r="K22" s="7">
        <v>2.0110000000000001</v>
      </c>
      <c r="L22" s="7"/>
      <c r="M22" s="7"/>
      <c r="N22" s="7">
        <f t="shared" si="1"/>
        <v>3.0165000000000002</v>
      </c>
      <c r="O22" s="7"/>
      <c r="P22" s="7"/>
      <c r="Q22" s="7"/>
      <c r="R22" s="7">
        <v>2.0139999999999998</v>
      </c>
      <c r="S22" s="7"/>
      <c r="T22" s="7"/>
      <c r="U22" s="7">
        <f t="shared" si="2"/>
        <v>3.0209999999999999</v>
      </c>
      <c r="V22" s="7"/>
      <c r="W22" s="7"/>
      <c r="X22" s="7"/>
      <c r="Y22" s="7">
        <v>2.0099999999999998</v>
      </c>
      <c r="Z22" s="7"/>
      <c r="AA22" s="7"/>
      <c r="AB22" s="7">
        <f t="shared" si="3"/>
        <v>3.0149999999999997</v>
      </c>
      <c r="AC22" s="7"/>
      <c r="AD22" s="7"/>
      <c r="AE22" s="7"/>
      <c r="AF22" s="7">
        <v>2.016</v>
      </c>
      <c r="AG22" s="7"/>
      <c r="AH22" s="7"/>
      <c r="AI22" s="7">
        <f t="shared" si="4"/>
        <v>3.024</v>
      </c>
      <c r="AJ22" s="7"/>
      <c r="AK22" s="7"/>
      <c r="AL22" s="7"/>
      <c r="AM22" s="7">
        <v>2.0190000000000001</v>
      </c>
      <c r="AN22" s="7"/>
      <c r="AO22" s="7"/>
      <c r="AP22" s="7">
        <f t="shared" si="5"/>
        <v>3.0285000000000002</v>
      </c>
      <c r="AQ22" s="7"/>
      <c r="AR22" s="7"/>
      <c r="AS22" s="7"/>
      <c r="AT22" s="7">
        <v>2.0190000000000001</v>
      </c>
      <c r="AU22" s="7"/>
      <c r="AV22" s="7"/>
      <c r="AW22" s="7">
        <f t="shared" si="6"/>
        <v>3.0285000000000002</v>
      </c>
      <c r="AX22" s="7"/>
      <c r="AY22" s="7"/>
      <c r="AZ22" s="7"/>
      <c r="BA22" s="7">
        <v>6.6559999999999997</v>
      </c>
      <c r="BB22" s="7"/>
      <c r="BC22" s="7"/>
      <c r="BD22" s="7">
        <f t="shared" si="7"/>
        <v>9.984</v>
      </c>
      <c r="BE22" s="7"/>
      <c r="BF22" s="7"/>
      <c r="BG22" s="7"/>
      <c r="BH22" s="7">
        <v>2.0329999999999999</v>
      </c>
      <c r="BI22" s="7"/>
      <c r="BJ22" s="7"/>
      <c r="BK22" s="7">
        <f t="shared" si="8"/>
        <v>3.0495000000000001</v>
      </c>
      <c r="BL22" s="7"/>
      <c r="BM22" s="7"/>
    </row>
    <row r="23" spans="2:65" x14ac:dyDescent="0.25">
      <c r="B23" s="7">
        <v>2.5389999999999999E-2</v>
      </c>
      <c r="C23" s="7"/>
      <c r="D23" s="7">
        <v>2.0259999999999998</v>
      </c>
      <c r="E23" s="7"/>
      <c r="F23" s="7"/>
      <c r="G23" s="7">
        <f t="shared" si="0"/>
        <v>3.0389999999999997</v>
      </c>
      <c r="H23" s="7"/>
      <c r="I23" s="7"/>
      <c r="J23" s="7"/>
      <c r="K23" s="7">
        <v>2.0289999999999999</v>
      </c>
      <c r="L23" s="7"/>
      <c r="M23" s="7"/>
      <c r="N23" s="7">
        <f t="shared" si="1"/>
        <v>3.0434999999999999</v>
      </c>
      <c r="O23" s="7"/>
      <c r="P23" s="7"/>
      <c r="Q23" s="7"/>
      <c r="R23" s="7">
        <v>2.0310000000000001</v>
      </c>
      <c r="S23" s="7"/>
      <c r="T23" s="7"/>
      <c r="U23" s="7">
        <f t="shared" si="2"/>
        <v>3.0465000000000004</v>
      </c>
      <c r="V23" s="7"/>
      <c r="W23" s="7"/>
      <c r="X23" s="7"/>
      <c r="Y23" s="7">
        <v>2.0219999999999998</v>
      </c>
      <c r="Z23" s="7"/>
      <c r="AA23" s="7"/>
      <c r="AB23" s="7">
        <f t="shared" si="3"/>
        <v>3.0329999999999999</v>
      </c>
      <c r="AC23" s="7"/>
      <c r="AD23" s="7"/>
      <c r="AE23" s="7"/>
      <c r="AF23" s="7">
        <v>2.024</v>
      </c>
      <c r="AG23" s="7"/>
      <c r="AH23" s="7"/>
      <c r="AI23" s="7">
        <f t="shared" si="4"/>
        <v>3.036</v>
      </c>
      <c r="AJ23" s="7"/>
      <c r="AK23" s="7"/>
      <c r="AL23" s="7"/>
      <c r="AM23" s="7">
        <v>2.0270000000000001</v>
      </c>
      <c r="AN23" s="7"/>
      <c r="AO23" s="7"/>
      <c r="AP23" s="7">
        <f t="shared" si="5"/>
        <v>3.0405000000000002</v>
      </c>
      <c r="AQ23" s="7"/>
      <c r="AR23" s="7"/>
      <c r="AS23" s="7"/>
      <c r="AT23" s="7">
        <v>2.0259999999999998</v>
      </c>
      <c r="AU23" s="7"/>
      <c r="AV23" s="7"/>
      <c r="AW23" s="7">
        <f t="shared" si="6"/>
        <v>3.0389999999999997</v>
      </c>
      <c r="AX23" s="7"/>
      <c r="AY23" s="7"/>
      <c r="AZ23" s="7"/>
      <c r="BA23" s="7">
        <v>6.3769999999999998</v>
      </c>
      <c r="BB23" s="7"/>
      <c r="BC23" s="7"/>
      <c r="BD23" s="7">
        <f t="shared" si="7"/>
        <v>9.5655000000000001</v>
      </c>
      <c r="BE23" s="7"/>
      <c r="BF23" s="7"/>
      <c r="BG23" s="7"/>
      <c r="BH23" s="7">
        <v>2.0350000000000001</v>
      </c>
      <c r="BI23" s="7"/>
      <c r="BJ23" s="7"/>
      <c r="BK23" s="7">
        <f t="shared" si="8"/>
        <v>3.0525000000000002</v>
      </c>
      <c r="BL23" s="7"/>
      <c r="BM23" s="7"/>
    </row>
    <row r="24" spans="2:65" x14ac:dyDescent="0.25">
      <c r="B24" s="7">
        <v>2.734E-2</v>
      </c>
      <c r="C24" s="7"/>
      <c r="D24" s="7">
        <v>2.0390000000000001</v>
      </c>
      <c r="E24" s="7"/>
      <c r="F24" s="7"/>
      <c r="G24" s="7">
        <f t="shared" si="0"/>
        <v>3.0585000000000004</v>
      </c>
      <c r="H24" s="7"/>
      <c r="I24" s="7"/>
      <c r="J24" s="7"/>
      <c r="K24" s="7">
        <v>2.032</v>
      </c>
      <c r="L24" s="7"/>
      <c r="M24" s="7"/>
      <c r="N24" s="7">
        <f t="shared" si="1"/>
        <v>3.048</v>
      </c>
      <c r="O24" s="7"/>
      <c r="P24" s="7"/>
      <c r="Q24" s="7"/>
      <c r="R24" s="7">
        <v>2.0369999999999999</v>
      </c>
      <c r="S24" s="7"/>
      <c r="T24" s="7"/>
      <c r="U24" s="7">
        <f t="shared" si="2"/>
        <v>3.0554999999999999</v>
      </c>
      <c r="V24" s="7"/>
      <c r="W24" s="7"/>
      <c r="X24" s="7"/>
      <c r="Y24" s="7">
        <v>2.044</v>
      </c>
      <c r="Z24" s="7"/>
      <c r="AA24" s="7"/>
      <c r="AB24" s="7">
        <f t="shared" si="3"/>
        <v>3.0660000000000003</v>
      </c>
      <c r="AC24" s="7"/>
      <c r="AD24" s="7"/>
      <c r="AE24" s="7"/>
      <c r="AF24" s="7">
        <v>2.0369999999999999</v>
      </c>
      <c r="AG24" s="7"/>
      <c r="AH24" s="7"/>
      <c r="AI24" s="7">
        <f t="shared" si="4"/>
        <v>3.0554999999999999</v>
      </c>
      <c r="AJ24" s="7"/>
      <c r="AK24" s="7"/>
      <c r="AL24" s="7"/>
      <c r="AM24" s="7">
        <v>2.0430000000000001</v>
      </c>
      <c r="AN24" s="7"/>
      <c r="AO24" s="7"/>
      <c r="AP24" s="7">
        <f t="shared" si="5"/>
        <v>3.0645000000000002</v>
      </c>
      <c r="AQ24" s="7"/>
      <c r="AR24" s="7"/>
      <c r="AS24" s="7"/>
      <c r="AT24" s="7">
        <v>2.0430000000000001</v>
      </c>
      <c r="AU24" s="7"/>
      <c r="AV24" s="7"/>
      <c r="AW24" s="7">
        <f t="shared" si="6"/>
        <v>3.0645000000000002</v>
      </c>
      <c r="AX24" s="7"/>
      <c r="AY24" s="7"/>
      <c r="AZ24" s="7"/>
      <c r="BA24" s="7">
        <v>6.0629999999999997</v>
      </c>
      <c r="BB24" s="7"/>
      <c r="BC24" s="7"/>
      <c r="BD24" s="7">
        <f t="shared" si="7"/>
        <v>9.0945</v>
      </c>
      <c r="BE24" s="7"/>
      <c r="BF24" s="7"/>
      <c r="BG24" s="7"/>
      <c r="BH24" s="7">
        <v>2.0630000000000002</v>
      </c>
      <c r="BI24" s="7"/>
      <c r="BJ24" s="7"/>
      <c r="BK24" s="7">
        <f t="shared" si="8"/>
        <v>3.0945000000000005</v>
      </c>
      <c r="BL24" s="7"/>
      <c r="BM24" s="7"/>
    </row>
    <row r="25" spans="2:65" x14ac:dyDescent="0.25">
      <c r="B25" s="7">
        <v>2.93E-2</v>
      </c>
      <c r="C25" s="7"/>
      <c r="D25" s="7">
        <v>2.052</v>
      </c>
      <c r="E25" s="7"/>
      <c r="F25" s="7"/>
      <c r="G25" s="7">
        <f t="shared" si="0"/>
        <v>3.0780000000000003</v>
      </c>
      <c r="H25" s="7"/>
      <c r="I25" s="7"/>
      <c r="J25" s="7"/>
      <c r="K25" s="7">
        <v>2.0270000000000001</v>
      </c>
      <c r="L25" s="7"/>
      <c r="M25" s="7"/>
      <c r="N25" s="7">
        <f t="shared" si="1"/>
        <v>3.0405000000000002</v>
      </c>
      <c r="O25" s="7"/>
      <c r="P25" s="7"/>
      <c r="Q25" s="7"/>
      <c r="R25" s="7">
        <v>2.0369999999999999</v>
      </c>
      <c r="S25" s="7"/>
      <c r="T25" s="7"/>
      <c r="U25" s="7">
        <f t="shared" si="2"/>
        <v>3.0554999999999999</v>
      </c>
      <c r="V25" s="7"/>
      <c r="W25" s="7"/>
      <c r="X25" s="7"/>
      <c r="Y25" s="7">
        <v>2.0270000000000001</v>
      </c>
      <c r="Z25" s="7"/>
      <c r="AA25" s="7"/>
      <c r="AB25" s="7">
        <f t="shared" si="3"/>
        <v>3.0405000000000002</v>
      </c>
      <c r="AC25" s="7"/>
      <c r="AD25" s="7"/>
      <c r="AE25" s="7"/>
      <c r="AF25" s="7">
        <v>2.0270000000000001</v>
      </c>
      <c r="AG25" s="7"/>
      <c r="AH25" s="7"/>
      <c r="AI25" s="7">
        <f t="shared" si="4"/>
        <v>3.0405000000000002</v>
      </c>
      <c r="AJ25" s="7"/>
      <c r="AK25" s="7"/>
      <c r="AL25" s="7"/>
      <c r="AM25" s="7">
        <v>2.0430000000000001</v>
      </c>
      <c r="AN25" s="7"/>
      <c r="AO25" s="7"/>
      <c r="AP25" s="7">
        <f t="shared" si="5"/>
        <v>3.0645000000000002</v>
      </c>
      <c r="AQ25" s="7"/>
      <c r="AR25" s="7"/>
      <c r="AS25" s="7"/>
      <c r="AT25" s="7">
        <v>2.044</v>
      </c>
      <c r="AU25" s="7"/>
      <c r="AV25" s="7"/>
      <c r="AW25" s="7">
        <f t="shared" si="6"/>
        <v>3.0660000000000003</v>
      </c>
      <c r="AX25" s="7"/>
      <c r="AY25" s="7"/>
      <c r="AZ25" s="7"/>
      <c r="BA25" s="7">
        <v>6.83</v>
      </c>
      <c r="BB25" s="7"/>
      <c r="BC25" s="7"/>
      <c r="BD25" s="7">
        <f t="shared" si="7"/>
        <v>10.245000000000001</v>
      </c>
      <c r="BE25" s="7"/>
      <c r="BF25" s="7"/>
      <c r="BG25" s="7"/>
      <c r="BH25" s="7">
        <v>2.0529999999999999</v>
      </c>
      <c r="BI25" s="7"/>
      <c r="BJ25" s="7"/>
      <c r="BK25" s="7">
        <f t="shared" si="8"/>
        <v>3.0794999999999999</v>
      </c>
      <c r="BL25" s="7"/>
      <c r="BM25" s="7"/>
    </row>
    <row r="26" spans="2:65" x14ac:dyDescent="0.25">
      <c r="B26" s="7">
        <v>3.125E-2</v>
      </c>
      <c r="C26" s="7"/>
      <c r="D26" s="7">
        <v>2.0390000000000001</v>
      </c>
      <c r="E26" s="7"/>
      <c r="F26" s="7"/>
      <c r="G26" s="7">
        <f t="shared" si="0"/>
        <v>3.0585000000000004</v>
      </c>
      <c r="H26" s="7"/>
      <c r="I26" s="7"/>
      <c r="J26" s="7"/>
      <c r="K26" s="7">
        <v>2.0369999999999999</v>
      </c>
      <c r="L26" s="7"/>
      <c r="M26" s="7"/>
      <c r="N26" s="7">
        <f t="shared" si="1"/>
        <v>3.0554999999999999</v>
      </c>
      <c r="O26" s="7"/>
      <c r="P26" s="7"/>
      <c r="Q26" s="7"/>
      <c r="R26" s="7">
        <v>2.0409999999999999</v>
      </c>
      <c r="S26" s="7"/>
      <c r="T26" s="7"/>
      <c r="U26" s="7">
        <f t="shared" si="2"/>
        <v>3.0615000000000001</v>
      </c>
      <c r="V26" s="7"/>
      <c r="W26" s="7"/>
      <c r="X26" s="7"/>
      <c r="Y26" s="7">
        <v>2.0190000000000001</v>
      </c>
      <c r="Z26" s="7"/>
      <c r="AA26" s="7"/>
      <c r="AB26" s="7">
        <f t="shared" si="3"/>
        <v>3.0285000000000002</v>
      </c>
      <c r="AC26" s="7"/>
      <c r="AD26" s="7"/>
      <c r="AE26" s="7"/>
      <c r="AF26" s="7">
        <v>2.0470000000000002</v>
      </c>
      <c r="AG26" s="7"/>
      <c r="AH26" s="7"/>
      <c r="AI26" s="7">
        <f t="shared" si="4"/>
        <v>3.0705000000000005</v>
      </c>
      <c r="AJ26" s="7"/>
      <c r="AK26" s="7"/>
      <c r="AL26" s="7"/>
      <c r="AM26" s="7">
        <v>2.0499999999999998</v>
      </c>
      <c r="AN26" s="7"/>
      <c r="AO26" s="7"/>
      <c r="AP26" s="7">
        <f t="shared" si="5"/>
        <v>3.0749999999999997</v>
      </c>
      <c r="AQ26" s="7"/>
      <c r="AR26" s="7"/>
      <c r="AS26" s="7"/>
      <c r="AT26" s="7">
        <v>2.044</v>
      </c>
      <c r="AU26" s="7"/>
      <c r="AV26" s="7"/>
      <c r="AW26" s="7">
        <f t="shared" si="6"/>
        <v>3.0660000000000003</v>
      </c>
      <c r="AX26" s="7"/>
      <c r="AY26" s="7"/>
      <c r="AZ26" s="7"/>
      <c r="BA26" s="7">
        <v>8.2379999999999995</v>
      </c>
      <c r="BB26" s="7"/>
      <c r="BC26" s="7"/>
      <c r="BD26" s="7">
        <f t="shared" si="7"/>
        <v>12.356999999999999</v>
      </c>
      <c r="BE26" s="7"/>
      <c r="BF26" s="7"/>
      <c r="BG26" s="7"/>
      <c r="BH26" s="7">
        <v>2.0680000000000001</v>
      </c>
      <c r="BI26" s="7"/>
      <c r="BJ26" s="7"/>
      <c r="BK26" s="7">
        <f t="shared" si="8"/>
        <v>3.1020000000000003</v>
      </c>
      <c r="BL26" s="7"/>
      <c r="BM26" s="7"/>
    </row>
    <row r="27" spans="2:65" x14ac:dyDescent="0.25">
      <c r="B27" s="7">
        <v>3.5159999999999997E-2</v>
      </c>
      <c r="C27" s="7"/>
      <c r="D27" s="7">
        <v>3.8479999999999999</v>
      </c>
      <c r="E27" s="7"/>
      <c r="F27" s="7"/>
      <c r="G27" s="7">
        <f t="shared" si="0"/>
        <v>5.7720000000000002</v>
      </c>
      <c r="H27" s="7"/>
      <c r="I27" s="7"/>
      <c r="J27" s="7"/>
      <c r="K27" s="7">
        <v>3.8660000000000001</v>
      </c>
      <c r="L27" s="7"/>
      <c r="M27" s="7"/>
      <c r="N27" s="7">
        <f t="shared" si="1"/>
        <v>5.7990000000000004</v>
      </c>
      <c r="O27" s="7"/>
      <c r="P27" s="7"/>
      <c r="Q27" s="7"/>
      <c r="R27" s="7">
        <v>3.8820000000000001</v>
      </c>
      <c r="S27" s="7"/>
      <c r="T27" s="7"/>
      <c r="U27" s="7">
        <f t="shared" si="2"/>
        <v>5.8230000000000004</v>
      </c>
      <c r="V27" s="7"/>
      <c r="W27" s="7"/>
      <c r="X27" s="7"/>
      <c r="Y27" s="7">
        <v>4.3780000000000001</v>
      </c>
      <c r="Z27" s="7"/>
      <c r="AA27" s="7"/>
      <c r="AB27" s="7">
        <f t="shared" si="3"/>
        <v>6.5670000000000002</v>
      </c>
      <c r="AC27" s="7"/>
      <c r="AD27" s="7"/>
      <c r="AE27" s="7"/>
      <c r="AF27" s="7">
        <v>4.4820000000000002</v>
      </c>
      <c r="AG27" s="7"/>
      <c r="AH27" s="7"/>
      <c r="AI27" s="7">
        <f t="shared" si="4"/>
        <v>6.7230000000000008</v>
      </c>
      <c r="AJ27" s="7"/>
      <c r="AK27" s="7"/>
      <c r="AL27" s="7"/>
      <c r="AM27" s="7">
        <v>4.4029999999999996</v>
      </c>
      <c r="AN27" s="7"/>
      <c r="AO27" s="7"/>
      <c r="AP27" s="7">
        <f t="shared" si="5"/>
        <v>6.6044999999999998</v>
      </c>
      <c r="AQ27" s="7"/>
      <c r="AR27" s="7"/>
      <c r="AS27" s="7"/>
      <c r="AT27" s="7">
        <v>3.8929999999999998</v>
      </c>
      <c r="AU27" s="7"/>
      <c r="AV27" s="7"/>
      <c r="AW27" s="7">
        <f t="shared" si="6"/>
        <v>5.8395000000000001</v>
      </c>
      <c r="AX27" s="7"/>
      <c r="AY27" s="7"/>
      <c r="AZ27" s="7"/>
      <c r="BA27" s="7">
        <v>8.8569999999999993</v>
      </c>
      <c r="BB27" s="7"/>
      <c r="BC27" s="7"/>
      <c r="BD27" s="7">
        <f t="shared" si="7"/>
        <v>13.285499999999999</v>
      </c>
      <c r="BE27" s="7"/>
      <c r="BF27" s="7"/>
      <c r="BG27" s="7"/>
      <c r="BH27" s="7">
        <v>4.4429999999999996</v>
      </c>
      <c r="BI27" s="7"/>
      <c r="BJ27" s="7"/>
      <c r="BK27" s="7">
        <f t="shared" si="8"/>
        <v>6.6644999999999994</v>
      </c>
      <c r="BL27" s="7"/>
      <c r="BM27" s="7"/>
    </row>
    <row r="28" spans="2:65" x14ac:dyDescent="0.25">
      <c r="B28" s="7">
        <v>3.9059999999999997E-2</v>
      </c>
      <c r="C28" s="7"/>
      <c r="D28" s="7">
        <v>4.569</v>
      </c>
      <c r="E28" s="7"/>
      <c r="F28" s="7"/>
      <c r="G28" s="7">
        <f t="shared" si="0"/>
        <v>6.8535000000000004</v>
      </c>
      <c r="H28" s="7"/>
      <c r="I28" s="7"/>
      <c r="J28" s="7"/>
      <c r="K28" s="7">
        <v>4.7380000000000004</v>
      </c>
      <c r="L28" s="7"/>
      <c r="M28" s="7"/>
      <c r="N28" s="7">
        <f t="shared" si="1"/>
        <v>7.1070000000000011</v>
      </c>
      <c r="O28" s="7"/>
      <c r="P28" s="7"/>
      <c r="Q28" s="7"/>
      <c r="R28" s="7">
        <v>4.968</v>
      </c>
      <c r="S28" s="7"/>
      <c r="T28" s="7"/>
      <c r="U28" s="7">
        <f t="shared" si="2"/>
        <v>7.452</v>
      </c>
      <c r="V28" s="7"/>
      <c r="W28" s="7"/>
      <c r="X28" s="7"/>
      <c r="Y28" s="7">
        <v>5.7850000000000001</v>
      </c>
      <c r="Z28" s="7"/>
      <c r="AA28" s="7"/>
      <c r="AB28" s="7">
        <f t="shared" si="3"/>
        <v>8.6775000000000002</v>
      </c>
      <c r="AC28" s="7"/>
      <c r="AD28" s="7"/>
      <c r="AE28" s="7"/>
      <c r="AF28" s="7">
        <v>5.6079999999999997</v>
      </c>
      <c r="AG28" s="7"/>
      <c r="AH28" s="7"/>
      <c r="AI28" s="7">
        <f t="shared" si="4"/>
        <v>8.4120000000000008</v>
      </c>
      <c r="AJ28" s="7"/>
      <c r="AK28" s="7"/>
      <c r="AL28" s="7"/>
      <c r="AM28" s="7">
        <v>5.6159999999999997</v>
      </c>
      <c r="AN28" s="7"/>
      <c r="AO28" s="7"/>
      <c r="AP28" s="7">
        <f t="shared" si="5"/>
        <v>8.4239999999999995</v>
      </c>
      <c r="AQ28" s="7"/>
      <c r="AR28" s="7"/>
      <c r="AS28" s="7"/>
      <c r="AT28" s="7">
        <v>5.4370000000000003</v>
      </c>
      <c r="AU28" s="7"/>
      <c r="AV28" s="7"/>
      <c r="AW28" s="7">
        <f t="shared" si="6"/>
        <v>8.1555000000000017</v>
      </c>
      <c r="AX28" s="7"/>
      <c r="AY28" s="7"/>
      <c r="AZ28" s="7"/>
      <c r="BA28" s="7">
        <v>9.5440000000000005</v>
      </c>
      <c r="BB28" s="7"/>
      <c r="BC28" s="7"/>
      <c r="BD28" s="7">
        <f t="shared" si="7"/>
        <v>14.316000000000001</v>
      </c>
      <c r="BE28" s="7"/>
      <c r="BF28" s="7"/>
      <c r="BG28" s="7"/>
      <c r="BH28" s="7">
        <v>5.6159999999999997</v>
      </c>
      <c r="BI28" s="7"/>
      <c r="BJ28" s="7"/>
      <c r="BK28" s="7">
        <f t="shared" si="8"/>
        <v>8.4239999999999995</v>
      </c>
      <c r="BL28" s="7"/>
      <c r="BM28" s="7"/>
    </row>
    <row r="29" spans="2:65" x14ac:dyDescent="0.25">
      <c r="B29" s="7">
        <v>4.2970000000000001E-2</v>
      </c>
      <c r="C29" s="7"/>
      <c r="D29" s="7">
        <v>5.843</v>
      </c>
      <c r="E29" s="7"/>
      <c r="F29" s="7"/>
      <c r="G29" s="7">
        <f t="shared" si="0"/>
        <v>8.7645</v>
      </c>
      <c r="H29" s="7"/>
      <c r="I29" s="7"/>
      <c r="J29" s="7"/>
      <c r="K29" s="7">
        <v>6.03</v>
      </c>
      <c r="L29" s="7"/>
      <c r="M29" s="7"/>
      <c r="N29" s="7">
        <f t="shared" si="1"/>
        <v>9.0450000000000017</v>
      </c>
      <c r="O29" s="7"/>
      <c r="P29" s="7"/>
      <c r="Q29" s="7"/>
      <c r="R29" s="7">
        <v>6.4850000000000003</v>
      </c>
      <c r="S29" s="7"/>
      <c r="T29" s="7"/>
      <c r="U29" s="7">
        <f t="shared" si="2"/>
        <v>9.7275000000000009</v>
      </c>
      <c r="V29" s="7"/>
      <c r="W29" s="7"/>
      <c r="X29" s="7"/>
      <c r="Y29" s="7">
        <v>7.61</v>
      </c>
      <c r="Z29" s="7"/>
      <c r="AA29" s="7"/>
      <c r="AB29" s="7">
        <f t="shared" si="3"/>
        <v>11.415000000000001</v>
      </c>
      <c r="AC29" s="7"/>
      <c r="AD29" s="7"/>
      <c r="AE29" s="7"/>
      <c r="AF29" s="7">
        <v>7.8780000000000001</v>
      </c>
      <c r="AG29" s="7"/>
      <c r="AH29" s="7"/>
      <c r="AI29" s="7">
        <f t="shared" si="4"/>
        <v>11.817</v>
      </c>
      <c r="AJ29" s="7"/>
      <c r="AK29" s="7"/>
      <c r="AL29" s="7"/>
      <c r="AM29" s="7">
        <v>7.6589999999999998</v>
      </c>
      <c r="AN29" s="7"/>
      <c r="AO29" s="7"/>
      <c r="AP29" s="7">
        <f t="shared" si="5"/>
        <v>11.4885</v>
      </c>
      <c r="AQ29" s="7"/>
      <c r="AR29" s="7"/>
      <c r="AS29" s="7"/>
      <c r="AT29" s="7">
        <v>7.415</v>
      </c>
      <c r="AU29" s="7"/>
      <c r="AV29" s="7"/>
      <c r="AW29" s="7">
        <f t="shared" si="6"/>
        <v>11.1225</v>
      </c>
      <c r="AX29" s="7"/>
      <c r="AY29" s="7"/>
      <c r="AZ29" s="7"/>
      <c r="BA29" s="7">
        <v>9.0830000000000002</v>
      </c>
      <c r="BB29" s="7"/>
      <c r="BC29" s="7"/>
      <c r="BD29" s="7">
        <f t="shared" si="7"/>
        <v>13.624500000000001</v>
      </c>
      <c r="BE29" s="7"/>
      <c r="BF29" s="7"/>
      <c r="BG29" s="7"/>
      <c r="BH29" s="7">
        <v>7.9470000000000001</v>
      </c>
      <c r="BI29" s="7"/>
      <c r="BJ29" s="7"/>
      <c r="BK29" s="7">
        <f t="shared" si="8"/>
        <v>11.920500000000001</v>
      </c>
      <c r="BL29" s="7"/>
      <c r="BM29" s="7"/>
    </row>
    <row r="30" spans="2:65" x14ac:dyDescent="0.25">
      <c r="B30" s="7">
        <v>4.6879999999999998E-2</v>
      </c>
      <c r="C30" s="7"/>
      <c r="D30" s="7">
        <v>5.5750000000000002</v>
      </c>
      <c r="E30" s="7"/>
      <c r="F30" s="7"/>
      <c r="G30" s="7">
        <f t="shared" si="0"/>
        <v>8.3625000000000007</v>
      </c>
      <c r="H30" s="7"/>
      <c r="I30" s="7"/>
      <c r="J30" s="7"/>
      <c r="K30" s="7">
        <v>5.7869999999999999</v>
      </c>
      <c r="L30" s="7"/>
      <c r="M30" s="7"/>
      <c r="N30" s="7">
        <f t="shared" si="1"/>
        <v>8.6805000000000003</v>
      </c>
      <c r="O30" s="7"/>
      <c r="P30" s="7"/>
      <c r="Q30" s="7"/>
      <c r="R30" s="7">
        <v>6.2939999999999996</v>
      </c>
      <c r="S30" s="7"/>
      <c r="T30" s="7"/>
      <c r="U30" s="7">
        <f t="shared" si="2"/>
        <v>9.4410000000000007</v>
      </c>
      <c r="V30" s="7"/>
      <c r="W30" s="7"/>
      <c r="X30" s="7"/>
      <c r="Y30" s="7">
        <v>7.4550000000000001</v>
      </c>
      <c r="Z30" s="7"/>
      <c r="AA30" s="7"/>
      <c r="AB30" s="7">
        <f t="shared" si="3"/>
        <v>11.182500000000001</v>
      </c>
      <c r="AC30" s="7"/>
      <c r="AD30" s="7"/>
      <c r="AE30" s="7"/>
      <c r="AF30" s="7">
        <v>8.5549999999999997</v>
      </c>
      <c r="AG30" s="7"/>
      <c r="AH30" s="7"/>
      <c r="AI30" s="7">
        <f t="shared" si="4"/>
        <v>12.8325</v>
      </c>
      <c r="AJ30" s="7"/>
      <c r="AK30" s="7"/>
      <c r="AL30" s="7"/>
      <c r="AM30" s="7">
        <v>7.3319999999999999</v>
      </c>
      <c r="AN30" s="7"/>
      <c r="AO30" s="7"/>
      <c r="AP30" s="7">
        <f t="shared" si="5"/>
        <v>10.998000000000001</v>
      </c>
      <c r="AQ30" s="7"/>
      <c r="AR30" s="7"/>
      <c r="AS30" s="7"/>
      <c r="AT30" s="7">
        <v>7.1829999999999998</v>
      </c>
      <c r="AU30" s="7"/>
      <c r="AV30" s="7"/>
      <c r="AW30" s="7">
        <f t="shared" si="6"/>
        <v>10.7745</v>
      </c>
      <c r="AX30" s="7"/>
      <c r="AY30" s="7"/>
      <c r="AZ30" s="7"/>
      <c r="BA30" s="7">
        <v>8.6050000000000004</v>
      </c>
      <c r="BB30" s="7"/>
      <c r="BC30" s="7"/>
      <c r="BD30" s="7">
        <f t="shared" si="7"/>
        <v>12.907500000000001</v>
      </c>
      <c r="BE30" s="7"/>
      <c r="BF30" s="7"/>
      <c r="BG30" s="7"/>
      <c r="BH30" s="7">
        <v>8.5990000000000002</v>
      </c>
      <c r="BI30" s="7"/>
      <c r="BJ30" s="7"/>
      <c r="BK30" s="7">
        <f t="shared" si="8"/>
        <v>12.8985</v>
      </c>
      <c r="BL30" s="7"/>
      <c r="BM30" s="7"/>
    </row>
    <row r="31" spans="2:65" x14ac:dyDescent="0.25">
      <c r="B31" s="7">
        <v>5.0779999999999999E-2</v>
      </c>
      <c r="C31" s="7"/>
      <c r="D31" s="7">
        <v>6.8150000000000004</v>
      </c>
      <c r="E31" s="7"/>
      <c r="F31" s="7"/>
      <c r="G31" s="7">
        <f t="shared" si="0"/>
        <v>10.222500000000002</v>
      </c>
      <c r="H31" s="7"/>
      <c r="I31" s="7"/>
      <c r="J31" s="7"/>
      <c r="K31" s="7">
        <v>7.0579999999999998</v>
      </c>
      <c r="L31" s="7"/>
      <c r="M31" s="7"/>
      <c r="N31" s="7">
        <f t="shared" si="1"/>
        <v>10.587</v>
      </c>
      <c r="O31" s="7"/>
      <c r="P31" s="7"/>
      <c r="Q31" s="7"/>
      <c r="R31" s="7">
        <v>7.7610000000000001</v>
      </c>
      <c r="S31" s="7"/>
      <c r="T31" s="7"/>
      <c r="U31" s="7">
        <f t="shared" si="2"/>
        <v>11.641500000000001</v>
      </c>
      <c r="V31" s="7"/>
      <c r="W31" s="7"/>
      <c r="X31" s="7"/>
      <c r="Y31" s="7">
        <v>9.2780000000000005</v>
      </c>
      <c r="Z31" s="7"/>
      <c r="AA31" s="7"/>
      <c r="AB31" s="7">
        <f t="shared" si="3"/>
        <v>13.917000000000002</v>
      </c>
      <c r="AC31" s="7"/>
      <c r="AD31" s="7"/>
      <c r="AE31" s="7"/>
      <c r="AF31" s="7">
        <v>9.3059999999999992</v>
      </c>
      <c r="AG31" s="7"/>
      <c r="AH31" s="7"/>
      <c r="AI31" s="7">
        <f t="shared" si="4"/>
        <v>13.959</v>
      </c>
      <c r="AJ31" s="7"/>
      <c r="AK31" s="7"/>
      <c r="AL31" s="7"/>
      <c r="AM31" s="7">
        <v>9.3770000000000007</v>
      </c>
      <c r="AN31" s="7"/>
      <c r="AO31" s="7"/>
      <c r="AP31" s="7">
        <f t="shared" si="5"/>
        <v>14.065500000000002</v>
      </c>
      <c r="AQ31" s="7"/>
      <c r="AR31" s="7"/>
      <c r="AS31" s="7"/>
      <c r="AT31" s="7">
        <v>9.0719999999999992</v>
      </c>
      <c r="AU31" s="7"/>
      <c r="AV31" s="7"/>
      <c r="AW31" s="7">
        <f t="shared" si="6"/>
        <v>13.607999999999999</v>
      </c>
      <c r="AX31" s="7"/>
      <c r="AY31" s="7"/>
      <c r="AZ31" s="7"/>
      <c r="BA31" s="7">
        <v>9.1630000000000003</v>
      </c>
      <c r="BB31" s="7"/>
      <c r="BC31" s="7"/>
      <c r="BD31" s="7">
        <f t="shared" si="7"/>
        <v>13.7445</v>
      </c>
      <c r="BE31" s="7"/>
      <c r="BF31" s="7"/>
      <c r="BG31" s="7"/>
      <c r="BH31" s="7">
        <v>9.5009999999999994</v>
      </c>
      <c r="BI31" s="7"/>
      <c r="BJ31" s="7"/>
      <c r="BK31" s="7">
        <f t="shared" si="8"/>
        <v>14.2515</v>
      </c>
      <c r="BL31" s="7"/>
      <c r="BM31" s="7"/>
    </row>
    <row r="32" spans="2:65" x14ac:dyDescent="0.25">
      <c r="B32" s="7">
        <v>5.4690000000000003E-2</v>
      </c>
      <c r="C32" s="7"/>
      <c r="D32" s="7">
        <v>7.2789999999999999</v>
      </c>
      <c r="E32" s="7"/>
      <c r="F32" s="7"/>
      <c r="G32" s="7">
        <f t="shared" si="0"/>
        <v>10.9185</v>
      </c>
      <c r="H32" s="7"/>
      <c r="I32" s="7"/>
      <c r="J32" s="7"/>
      <c r="K32" s="7">
        <v>7.5270000000000001</v>
      </c>
      <c r="L32" s="7"/>
      <c r="M32" s="7"/>
      <c r="N32" s="7">
        <f t="shared" si="1"/>
        <v>11.290500000000002</v>
      </c>
      <c r="O32" s="7"/>
      <c r="P32" s="7"/>
      <c r="Q32" s="7"/>
      <c r="R32" s="7">
        <v>8.5459999999999994</v>
      </c>
      <c r="S32" s="7"/>
      <c r="T32" s="7"/>
      <c r="U32" s="7">
        <f t="shared" si="2"/>
        <v>12.818999999999999</v>
      </c>
      <c r="V32" s="7"/>
      <c r="W32" s="7"/>
      <c r="X32" s="7"/>
      <c r="Y32" s="7">
        <v>10.053000000000001</v>
      </c>
      <c r="Z32" s="7"/>
      <c r="AA32" s="7"/>
      <c r="AB32" s="7">
        <f t="shared" si="3"/>
        <v>15.079500000000001</v>
      </c>
      <c r="AC32" s="7"/>
      <c r="AD32" s="7"/>
      <c r="AE32" s="7"/>
      <c r="AF32" s="7">
        <v>9.968</v>
      </c>
      <c r="AG32" s="7"/>
      <c r="AH32" s="7"/>
      <c r="AI32" s="7">
        <f t="shared" si="4"/>
        <v>14.952</v>
      </c>
      <c r="AJ32" s="7"/>
      <c r="AK32" s="7"/>
      <c r="AL32" s="7"/>
      <c r="AM32" s="7">
        <v>10.234</v>
      </c>
      <c r="AN32" s="7"/>
      <c r="AO32" s="7"/>
      <c r="AP32" s="7">
        <f t="shared" si="5"/>
        <v>15.351000000000001</v>
      </c>
      <c r="AQ32" s="7"/>
      <c r="AR32" s="7"/>
      <c r="AS32" s="7"/>
      <c r="AT32" s="7">
        <v>10.096</v>
      </c>
      <c r="AU32" s="7"/>
      <c r="AV32" s="7"/>
      <c r="AW32" s="7">
        <f t="shared" si="6"/>
        <v>15.144</v>
      </c>
      <c r="AX32" s="7"/>
      <c r="AY32" s="7"/>
      <c r="AZ32" s="7"/>
      <c r="BA32" s="7">
        <v>8.6660000000000004</v>
      </c>
      <c r="BB32" s="7"/>
      <c r="BC32" s="7"/>
      <c r="BD32" s="7">
        <f t="shared" si="7"/>
        <v>12.999000000000001</v>
      </c>
      <c r="BE32" s="7"/>
      <c r="BF32" s="7"/>
      <c r="BG32" s="7"/>
      <c r="BH32" s="7">
        <v>9.99</v>
      </c>
      <c r="BI32" s="7"/>
      <c r="BJ32" s="7"/>
      <c r="BK32" s="7">
        <f t="shared" si="8"/>
        <v>14.985000000000001</v>
      </c>
      <c r="BL32" s="7"/>
      <c r="BM32" s="7"/>
    </row>
    <row r="33" spans="2:65" x14ac:dyDescent="0.25">
      <c r="B33" s="7">
        <v>5.8590000000000003E-2</v>
      </c>
      <c r="C33" s="7"/>
      <c r="D33" s="7">
        <v>7.4880000000000004</v>
      </c>
      <c r="E33" s="7"/>
      <c r="F33" s="7"/>
      <c r="G33" s="7">
        <f t="shared" si="0"/>
        <v>11.232000000000001</v>
      </c>
      <c r="H33" s="7"/>
      <c r="I33" s="7"/>
      <c r="J33" s="7"/>
      <c r="K33" s="7">
        <v>7.8209999999999997</v>
      </c>
      <c r="L33" s="7"/>
      <c r="M33" s="7"/>
      <c r="N33" s="7">
        <f t="shared" si="1"/>
        <v>11.7315</v>
      </c>
      <c r="O33" s="7"/>
      <c r="P33" s="7"/>
      <c r="Q33" s="7"/>
      <c r="R33" s="7">
        <v>8.7720000000000002</v>
      </c>
      <c r="S33" s="7"/>
      <c r="T33" s="7"/>
      <c r="U33" s="7">
        <f t="shared" si="2"/>
        <v>13.158000000000001</v>
      </c>
      <c r="V33" s="7"/>
      <c r="W33" s="7"/>
      <c r="X33" s="7"/>
      <c r="Y33" s="7">
        <v>10.419</v>
      </c>
      <c r="Z33" s="7"/>
      <c r="AA33" s="7"/>
      <c r="AB33" s="7">
        <f t="shared" si="3"/>
        <v>15.628500000000001</v>
      </c>
      <c r="AC33" s="7"/>
      <c r="AD33" s="7"/>
      <c r="AE33" s="7"/>
      <c r="AF33" s="7">
        <v>10.28</v>
      </c>
      <c r="AG33" s="7"/>
      <c r="AH33" s="7"/>
      <c r="AI33" s="7">
        <f t="shared" si="4"/>
        <v>15.42</v>
      </c>
      <c r="AJ33" s="7"/>
      <c r="AK33" s="7"/>
      <c r="AL33" s="7"/>
      <c r="AM33" s="7">
        <v>10.454000000000001</v>
      </c>
      <c r="AN33" s="7"/>
      <c r="AO33" s="7"/>
      <c r="AP33" s="7">
        <f t="shared" si="5"/>
        <v>15.681000000000001</v>
      </c>
      <c r="AQ33" s="7"/>
      <c r="AR33" s="7"/>
      <c r="AS33" s="7"/>
      <c r="AT33" s="7">
        <v>10.462</v>
      </c>
      <c r="AU33" s="7"/>
      <c r="AV33" s="7"/>
      <c r="AW33" s="7">
        <f t="shared" si="6"/>
        <v>15.693</v>
      </c>
      <c r="AX33" s="7"/>
      <c r="AY33" s="7"/>
      <c r="AZ33" s="7"/>
      <c r="BA33" s="7">
        <v>9.1419999999999995</v>
      </c>
      <c r="BB33" s="7"/>
      <c r="BC33" s="7"/>
      <c r="BD33" s="7">
        <f t="shared" si="7"/>
        <v>13.712999999999999</v>
      </c>
      <c r="BE33" s="7"/>
      <c r="BF33" s="7"/>
      <c r="BG33" s="7"/>
      <c r="BH33" s="7">
        <v>10.436999999999999</v>
      </c>
      <c r="BI33" s="7"/>
      <c r="BJ33" s="7"/>
      <c r="BK33" s="7">
        <f t="shared" si="8"/>
        <v>15.6555</v>
      </c>
      <c r="BL33" s="7"/>
      <c r="BM33" s="7"/>
    </row>
    <row r="34" spans="2:65" x14ac:dyDescent="0.25">
      <c r="B34" s="7">
        <v>6.25E-2</v>
      </c>
      <c r="C34" s="7"/>
      <c r="D34" s="7">
        <v>7.6219999999999999</v>
      </c>
      <c r="E34" s="7"/>
      <c r="F34" s="7"/>
      <c r="G34" s="7">
        <f t="shared" si="0"/>
        <v>11.433</v>
      </c>
      <c r="H34" s="7"/>
      <c r="I34" s="7"/>
      <c r="J34" s="7"/>
      <c r="K34" s="7">
        <v>7.9930000000000003</v>
      </c>
      <c r="L34" s="7"/>
      <c r="M34" s="7"/>
      <c r="N34" s="7">
        <f t="shared" si="1"/>
        <v>11.989500000000001</v>
      </c>
      <c r="O34" s="7"/>
      <c r="P34" s="7"/>
      <c r="Q34" s="7"/>
      <c r="R34" s="7">
        <v>8.8580000000000005</v>
      </c>
      <c r="S34" s="7"/>
      <c r="T34" s="7"/>
      <c r="U34" s="7">
        <f t="shared" si="2"/>
        <v>13.287000000000001</v>
      </c>
      <c r="V34" s="7"/>
      <c r="W34" s="7"/>
      <c r="X34" s="7"/>
      <c r="Y34" s="7">
        <v>10.648999999999999</v>
      </c>
      <c r="Z34" s="7"/>
      <c r="AA34" s="7"/>
      <c r="AB34" s="7">
        <f t="shared" si="3"/>
        <v>15.9735</v>
      </c>
      <c r="AC34" s="7"/>
      <c r="AD34" s="7"/>
      <c r="AE34" s="7"/>
      <c r="AF34" s="7">
        <v>10.598000000000001</v>
      </c>
      <c r="AG34" s="7"/>
      <c r="AH34" s="7"/>
      <c r="AI34" s="7">
        <f t="shared" si="4"/>
        <v>15.897000000000002</v>
      </c>
      <c r="AJ34" s="7"/>
      <c r="AK34" s="7"/>
      <c r="AL34" s="7"/>
      <c r="AM34" s="7">
        <v>10.706</v>
      </c>
      <c r="AN34" s="7"/>
      <c r="AO34" s="7"/>
      <c r="AP34" s="7">
        <f t="shared" si="5"/>
        <v>16.059000000000001</v>
      </c>
      <c r="AQ34" s="7"/>
      <c r="AR34" s="7"/>
      <c r="AS34" s="7"/>
      <c r="AT34" s="7">
        <v>10.750999999999999</v>
      </c>
      <c r="AU34" s="7"/>
      <c r="AV34" s="7"/>
      <c r="AW34" s="7">
        <f t="shared" si="6"/>
        <v>16.1265</v>
      </c>
      <c r="AX34" s="7"/>
      <c r="AY34" s="7"/>
      <c r="AZ34" s="7"/>
      <c r="BA34" s="7">
        <v>10.74</v>
      </c>
      <c r="BB34" s="7"/>
      <c r="BC34" s="7"/>
      <c r="BD34" s="7">
        <f t="shared" si="7"/>
        <v>16.110000000000003</v>
      </c>
      <c r="BE34" s="7"/>
      <c r="BF34" s="7"/>
      <c r="BG34" s="7"/>
      <c r="BH34" s="7">
        <v>10.712999999999999</v>
      </c>
      <c r="BI34" s="7"/>
      <c r="BJ34" s="7"/>
      <c r="BK34" s="7">
        <f t="shared" si="8"/>
        <v>16.069500000000001</v>
      </c>
      <c r="BL34" s="7"/>
      <c r="BM34" s="7"/>
    </row>
    <row r="35" spans="2:65" x14ac:dyDescent="0.25">
      <c r="B35" s="7">
        <v>7.0309999999999997E-2</v>
      </c>
      <c r="C35" s="7"/>
      <c r="D35" s="7">
        <v>8.0419999999999998</v>
      </c>
      <c r="E35" s="7"/>
      <c r="F35" s="7"/>
      <c r="G35" s="7">
        <f t="shared" si="0"/>
        <v>12.063000000000001</v>
      </c>
      <c r="H35" s="7"/>
      <c r="I35" s="7"/>
      <c r="J35" s="7"/>
      <c r="K35" s="7">
        <v>8.4169999999999998</v>
      </c>
      <c r="L35" s="7"/>
      <c r="M35" s="7"/>
      <c r="N35" s="7">
        <f t="shared" si="1"/>
        <v>12.625500000000001</v>
      </c>
      <c r="O35" s="7"/>
      <c r="P35" s="7"/>
      <c r="Q35" s="7"/>
      <c r="R35" s="7">
        <v>9.4499999999999993</v>
      </c>
      <c r="S35" s="7"/>
      <c r="T35" s="7"/>
      <c r="U35" s="7">
        <f t="shared" si="2"/>
        <v>14.174999999999999</v>
      </c>
      <c r="V35" s="7"/>
      <c r="W35" s="7"/>
      <c r="X35" s="7"/>
      <c r="Y35" s="7">
        <v>11.523</v>
      </c>
      <c r="Z35" s="7"/>
      <c r="AA35" s="7"/>
      <c r="AB35" s="7">
        <f t="shared" si="3"/>
        <v>17.284500000000001</v>
      </c>
      <c r="AC35" s="7"/>
      <c r="AD35" s="7"/>
      <c r="AE35" s="7"/>
      <c r="AF35" s="7">
        <v>11.315</v>
      </c>
      <c r="AG35" s="7"/>
      <c r="AH35" s="7"/>
      <c r="AI35" s="7">
        <f t="shared" si="4"/>
        <v>16.9725</v>
      </c>
      <c r="AJ35" s="7"/>
      <c r="AK35" s="7"/>
      <c r="AL35" s="7"/>
      <c r="AM35" s="7">
        <v>11.475</v>
      </c>
      <c r="AN35" s="7"/>
      <c r="AO35" s="7"/>
      <c r="AP35" s="7">
        <f t="shared" si="5"/>
        <v>17.212500000000002</v>
      </c>
      <c r="AQ35" s="7"/>
      <c r="AR35" s="7"/>
      <c r="AS35" s="7"/>
      <c r="AT35" s="7">
        <v>11.452999999999999</v>
      </c>
      <c r="AU35" s="7"/>
      <c r="AV35" s="7"/>
      <c r="AW35" s="7">
        <f t="shared" si="6"/>
        <v>17.179500000000001</v>
      </c>
      <c r="AX35" s="7"/>
      <c r="AY35" s="7"/>
      <c r="AZ35" s="7"/>
      <c r="BA35" s="7">
        <v>11.552</v>
      </c>
      <c r="BB35" s="7"/>
      <c r="BC35" s="7"/>
      <c r="BD35" s="7">
        <f t="shared" si="7"/>
        <v>17.327999999999999</v>
      </c>
      <c r="BE35" s="7"/>
      <c r="BF35" s="7"/>
      <c r="BG35" s="7"/>
      <c r="BH35" s="7">
        <v>11.41</v>
      </c>
      <c r="BI35" s="7"/>
      <c r="BJ35" s="7"/>
      <c r="BK35" s="7">
        <f t="shared" si="8"/>
        <v>17.115000000000002</v>
      </c>
      <c r="BL35" s="7"/>
      <c r="BM35" s="7"/>
    </row>
    <row r="36" spans="2:65" x14ac:dyDescent="0.25">
      <c r="B36" s="7">
        <v>7.8119999999999995E-2</v>
      </c>
      <c r="C36" s="7"/>
      <c r="D36" s="7">
        <v>8.1790000000000003</v>
      </c>
      <c r="E36" s="7"/>
      <c r="F36" s="7"/>
      <c r="G36" s="7">
        <f t="shared" si="0"/>
        <v>12.268500000000001</v>
      </c>
      <c r="H36" s="7"/>
      <c r="I36" s="7"/>
      <c r="J36" s="7"/>
      <c r="K36" s="7">
        <v>8.625</v>
      </c>
      <c r="L36" s="7"/>
      <c r="M36" s="7"/>
      <c r="N36" s="7">
        <f t="shared" si="1"/>
        <v>12.9375</v>
      </c>
      <c r="O36" s="7"/>
      <c r="P36" s="7"/>
      <c r="Q36" s="7"/>
      <c r="R36" s="7">
        <v>9.6969999999999992</v>
      </c>
      <c r="S36" s="7"/>
      <c r="T36" s="7"/>
      <c r="U36" s="7">
        <f t="shared" si="2"/>
        <v>14.545499999999999</v>
      </c>
      <c r="V36" s="7"/>
      <c r="W36" s="7"/>
      <c r="X36" s="7"/>
      <c r="Y36" s="7">
        <v>11.728</v>
      </c>
      <c r="Z36" s="7"/>
      <c r="AA36" s="7"/>
      <c r="AB36" s="7">
        <f t="shared" si="3"/>
        <v>17.592000000000002</v>
      </c>
      <c r="AC36" s="7"/>
      <c r="AD36" s="7"/>
      <c r="AE36" s="7"/>
      <c r="AF36" s="7">
        <v>11.805</v>
      </c>
      <c r="AG36" s="7"/>
      <c r="AH36" s="7"/>
      <c r="AI36" s="7">
        <f t="shared" si="4"/>
        <v>17.7075</v>
      </c>
      <c r="AJ36" s="7"/>
      <c r="AK36" s="7"/>
      <c r="AL36" s="7"/>
      <c r="AM36" s="7">
        <v>11.702999999999999</v>
      </c>
      <c r="AN36" s="7"/>
      <c r="AO36" s="7"/>
      <c r="AP36" s="7">
        <f t="shared" si="5"/>
        <v>17.554500000000001</v>
      </c>
      <c r="AQ36" s="7"/>
      <c r="AR36" s="7"/>
      <c r="AS36" s="7"/>
      <c r="AT36" s="7">
        <v>11.884</v>
      </c>
      <c r="AU36" s="7"/>
      <c r="AV36" s="7"/>
      <c r="AW36" s="7">
        <f t="shared" si="6"/>
        <v>17.826000000000001</v>
      </c>
      <c r="AX36" s="7"/>
      <c r="AY36" s="7"/>
      <c r="AZ36" s="7"/>
      <c r="BA36" s="7">
        <v>12.045</v>
      </c>
      <c r="BB36" s="7"/>
      <c r="BC36" s="7"/>
      <c r="BD36" s="7">
        <f t="shared" si="7"/>
        <v>18.067500000000003</v>
      </c>
      <c r="BE36" s="7"/>
      <c r="BF36" s="7"/>
      <c r="BG36" s="7"/>
      <c r="BH36" s="7">
        <v>11.885</v>
      </c>
      <c r="BI36" s="7"/>
      <c r="BJ36" s="7"/>
      <c r="BK36" s="7">
        <f t="shared" si="8"/>
        <v>17.827500000000001</v>
      </c>
      <c r="BL36" s="7"/>
      <c r="BM36" s="7"/>
    </row>
    <row r="37" spans="2:65" x14ac:dyDescent="0.25">
      <c r="B37" s="7">
        <v>8.5940000000000003E-2</v>
      </c>
      <c r="C37" s="7"/>
      <c r="D37" s="7">
        <v>8.4930000000000003</v>
      </c>
      <c r="E37" s="7"/>
      <c r="F37" s="7"/>
      <c r="G37" s="7">
        <f t="shared" si="0"/>
        <v>12.739500000000001</v>
      </c>
      <c r="H37" s="7"/>
      <c r="I37" s="7"/>
      <c r="J37" s="7"/>
      <c r="K37" s="7">
        <v>8.8789999999999996</v>
      </c>
      <c r="L37" s="7"/>
      <c r="M37" s="7"/>
      <c r="N37" s="7">
        <f t="shared" si="1"/>
        <v>13.3185</v>
      </c>
      <c r="O37" s="7"/>
      <c r="P37" s="7"/>
      <c r="Q37" s="7"/>
      <c r="R37" s="7">
        <v>9.9659999999999993</v>
      </c>
      <c r="S37" s="7"/>
      <c r="T37" s="7"/>
      <c r="U37" s="7">
        <f t="shared" si="2"/>
        <v>14.949</v>
      </c>
      <c r="V37" s="7"/>
      <c r="W37" s="7"/>
      <c r="X37" s="7"/>
      <c r="Y37" s="7">
        <v>12.234999999999999</v>
      </c>
      <c r="Z37" s="7"/>
      <c r="AA37" s="7"/>
      <c r="AB37" s="7">
        <f t="shared" si="3"/>
        <v>18.352499999999999</v>
      </c>
      <c r="AC37" s="7"/>
      <c r="AD37" s="7"/>
      <c r="AE37" s="7"/>
      <c r="AF37" s="7">
        <v>12.257999999999999</v>
      </c>
      <c r="AG37" s="7"/>
      <c r="AH37" s="7"/>
      <c r="AI37" s="7">
        <f t="shared" si="4"/>
        <v>18.387</v>
      </c>
      <c r="AJ37" s="7"/>
      <c r="AK37" s="7"/>
      <c r="AL37" s="7"/>
      <c r="AM37" s="7">
        <v>12.289</v>
      </c>
      <c r="AN37" s="7"/>
      <c r="AO37" s="7"/>
      <c r="AP37" s="7">
        <f t="shared" si="5"/>
        <v>18.433500000000002</v>
      </c>
      <c r="AQ37" s="7"/>
      <c r="AR37" s="7"/>
      <c r="AS37" s="7"/>
      <c r="AT37" s="7">
        <v>12.211</v>
      </c>
      <c r="AU37" s="7"/>
      <c r="AV37" s="7"/>
      <c r="AW37" s="7">
        <f t="shared" si="6"/>
        <v>18.316500000000001</v>
      </c>
      <c r="AX37" s="7"/>
      <c r="AY37" s="7"/>
      <c r="AZ37" s="7"/>
      <c r="BA37" s="7">
        <v>12.388</v>
      </c>
      <c r="BB37" s="7"/>
      <c r="BC37" s="7"/>
      <c r="BD37" s="7">
        <f t="shared" si="7"/>
        <v>18.582000000000001</v>
      </c>
      <c r="BE37" s="7"/>
      <c r="BF37" s="7"/>
      <c r="BG37" s="7"/>
      <c r="BH37" s="7">
        <v>12.218</v>
      </c>
      <c r="BI37" s="7"/>
      <c r="BJ37" s="7"/>
      <c r="BK37" s="7">
        <f t="shared" si="8"/>
        <v>18.327000000000002</v>
      </c>
      <c r="BL37" s="7"/>
      <c r="BM37" s="7"/>
    </row>
    <row r="38" spans="2:65" x14ac:dyDescent="0.25">
      <c r="B38" s="7">
        <v>9.375E-2</v>
      </c>
      <c r="C38" s="7"/>
      <c r="D38" s="7">
        <v>8.6760000000000002</v>
      </c>
      <c r="E38" s="7"/>
      <c r="F38" s="7"/>
      <c r="G38" s="7">
        <f t="shared" si="0"/>
        <v>13.014000000000001</v>
      </c>
      <c r="H38" s="7"/>
      <c r="I38" s="7"/>
      <c r="J38" s="7"/>
      <c r="K38" s="7">
        <v>9.032</v>
      </c>
      <c r="L38" s="7"/>
      <c r="M38" s="7"/>
      <c r="N38" s="7">
        <f t="shared" si="1"/>
        <v>13.548</v>
      </c>
      <c r="O38" s="7"/>
      <c r="P38" s="7"/>
      <c r="Q38" s="7"/>
      <c r="R38" s="7">
        <v>10.238</v>
      </c>
      <c r="S38" s="7"/>
      <c r="T38" s="7"/>
      <c r="U38" s="7">
        <f t="shared" si="2"/>
        <v>15.356999999999999</v>
      </c>
      <c r="V38" s="7"/>
      <c r="W38" s="7"/>
      <c r="X38" s="7"/>
      <c r="Y38" s="7">
        <v>12.43</v>
      </c>
      <c r="Z38" s="7"/>
      <c r="AA38" s="7"/>
      <c r="AB38" s="7">
        <f t="shared" si="3"/>
        <v>18.645</v>
      </c>
      <c r="AC38" s="7"/>
      <c r="AD38" s="7"/>
      <c r="AE38" s="7"/>
      <c r="AF38" s="7">
        <v>12.478</v>
      </c>
      <c r="AG38" s="7"/>
      <c r="AH38" s="7"/>
      <c r="AI38" s="7">
        <f t="shared" si="4"/>
        <v>18.717000000000002</v>
      </c>
      <c r="AJ38" s="7"/>
      <c r="AK38" s="7"/>
      <c r="AL38" s="7"/>
      <c r="AM38" s="7">
        <v>12.576000000000001</v>
      </c>
      <c r="AN38" s="7"/>
      <c r="AO38" s="7"/>
      <c r="AP38" s="7">
        <f t="shared" si="5"/>
        <v>18.864000000000001</v>
      </c>
      <c r="AQ38" s="7"/>
      <c r="AR38" s="7"/>
      <c r="AS38" s="7"/>
      <c r="AT38" s="7">
        <v>12.478</v>
      </c>
      <c r="AU38" s="7"/>
      <c r="AV38" s="7"/>
      <c r="AW38" s="7">
        <f t="shared" si="6"/>
        <v>18.717000000000002</v>
      </c>
      <c r="AX38" s="7"/>
      <c r="AY38" s="7"/>
      <c r="AZ38" s="7"/>
      <c r="BA38" s="7">
        <v>12.736000000000001</v>
      </c>
      <c r="BB38" s="7"/>
      <c r="BC38" s="7"/>
      <c r="BD38" s="7">
        <f t="shared" si="7"/>
        <v>19.104000000000003</v>
      </c>
      <c r="BE38" s="7"/>
      <c r="BF38" s="7"/>
      <c r="BG38" s="7"/>
      <c r="BH38" s="7">
        <v>12.548999999999999</v>
      </c>
      <c r="BI38" s="7"/>
      <c r="BJ38" s="7"/>
      <c r="BK38" s="7">
        <f t="shared" si="8"/>
        <v>18.823499999999999</v>
      </c>
      <c r="BL38" s="7"/>
      <c r="BM38" s="7"/>
    </row>
    <row r="39" spans="2:65" x14ac:dyDescent="0.25">
      <c r="B39" s="7">
        <v>0.10156</v>
      </c>
      <c r="C39" s="7"/>
      <c r="D39" s="7">
        <v>8.73</v>
      </c>
      <c r="E39" s="7"/>
      <c r="F39" s="7"/>
      <c r="G39" s="7">
        <f t="shared" si="0"/>
        <v>13.095000000000001</v>
      </c>
      <c r="H39" s="7"/>
      <c r="I39" s="7"/>
      <c r="J39" s="7"/>
      <c r="K39" s="7">
        <v>9.2040000000000006</v>
      </c>
      <c r="L39" s="7"/>
      <c r="M39" s="7"/>
      <c r="N39" s="7">
        <f t="shared" si="1"/>
        <v>13.806000000000001</v>
      </c>
      <c r="O39" s="7"/>
      <c r="P39" s="7"/>
      <c r="Q39" s="7"/>
      <c r="R39" s="7">
        <v>10.349</v>
      </c>
      <c r="S39" s="7"/>
      <c r="T39" s="7"/>
      <c r="U39" s="7">
        <f t="shared" si="2"/>
        <v>15.5235</v>
      </c>
      <c r="V39" s="7"/>
      <c r="W39" s="7"/>
      <c r="X39" s="7"/>
      <c r="Y39" s="7">
        <v>12.763999999999999</v>
      </c>
      <c r="Z39" s="7"/>
      <c r="AA39" s="7"/>
      <c r="AB39" s="7">
        <f t="shared" si="3"/>
        <v>19.146000000000001</v>
      </c>
      <c r="AC39" s="7"/>
      <c r="AD39" s="7"/>
      <c r="AE39" s="7"/>
      <c r="AF39" s="7">
        <v>12.794</v>
      </c>
      <c r="AG39" s="7"/>
      <c r="AH39" s="7"/>
      <c r="AI39" s="7">
        <f t="shared" si="4"/>
        <v>19.191000000000003</v>
      </c>
      <c r="AJ39" s="7"/>
      <c r="AK39" s="7"/>
      <c r="AL39" s="7"/>
      <c r="AM39" s="7">
        <v>12.571</v>
      </c>
      <c r="AN39" s="7"/>
      <c r="AO39" s="7"/>
      <c r="AP39" s="7">
        <f t="shared" si="5"/>
        <v>18.8565</v>
      </c>
      <c r="AQ39" s="7"/>
      <c r="AR39" s="7"/>
      <c r="AS39" s="7"/>
      <c r="AT39" s="7">
        <v>12.699</v>
      </c>
      <c r="AU39" s="7"/>
      <c r="AV39" s="7"/>
      <c r="AW39" s="7">
        <f t="shared" si="6"/>
        <v>19.048500000000001</v>
      </c>
      <c r="AX39" s="7"/>
      <c r="AY39" s="7"/>
      <c r="AZ39" s="7"/>
      <c r="BA39" s="7">
        <v>13</v>
      </c>
      <c r="BB39" s="7"/>
      <c r="BC39" s="7"/>
      <c r="BD39" s="7">
        <f t="shared" si="7"/>
        <v>19.5</v>
      </c>
      <c r="BE39" s="7"/>
      <c r="BF39" s="7"/>
      <c r="BG39" s="7"/>
      <c r="BH39" s="7">
        <v>12.664999999999999</v>
      </c>
      <c r="BI39" s="7"/>
      <c r="BJ39" s="7"/>
      <c r="BK39" s="7">
        <f t="shared" si="8"/>
        <v>18.997499999999999</v>
      </c>
      <c r="BL39" s="7"/>
      <c r="BM39" s="7"/>
    </row>
    <row r="40" spans="2:65" x14ac:dyDescent="0.25">
      <c r="B40" s="7">
        <v>0.10938000000000001</v>
      </c>
      <c r="C40" s="7"/>
      <c r="D40" s="7">
        <v>8.8870000000000005</v>
      </c>
      <c r="E40" s="7"/>
      <c r="F40" s="7"/>
      <c r="G40" s="7">
        <f t="shared" si="0"/>
        <v>13.330500000000001</v>
      </c>
      <c r="H40" s="7"/>
      <c r="I40" s="7"/>
      <c r="J40" s="7"/>
      <c r="K40" s="7">
        <v>9.3529999999999998</v>
      </c>
      <c r="L40" s="7"/>
      <c r="M40" s="7"/>
      <c r="N40" s="7">
        <f t="shared" si="1"/>
        <v>14.029500000000001</v>
      </c>
      <c r="O40" s="7"/>
      <c r="P40" s="7"/>
      <c r="Q40" s="7"/>
      <c r="R40" s="7">
        <v>10.574</v>
      </c>
      <c r="S40" s="7"/>
      <c r="T40" s="7"/>
      <c r="U40" s="7">
        <f t="shared" si="2"/>
        <v>15.861000000000001</v>
      </c>
      <c r="V40" s="7"/>
      <c r="W40" s="7"/>
      <c r="X40" s="7"/>
      <c r="Y40" s="7">
        <v>12.955</v>
      </c>
      <c r="Z40" s="7"/>
      <c r="AA40" s="7"/>
      <c r="AB40" s="7">
        <f t="shared" si="3"/>
        <v>19.432500000000001</v>
      </c>
      <c r="AC40" s="7"/>
      <c r="AD40" s="7"/>
      <c r="AE40" s="7"/>
      <c r="AF40" s="7">
        <v>13.03</v>
      </c>
      <c r="AG40" s="7"/>
      <c r="AH40" s="7"/>
      <c r="AI40" s="7">
        <f t="shared" si="4"/>
        <v>19.545000000000002</v>
      </c>
      <c r="AJ40" s="7"/>
      <c r="AK40" s="7"/>
      <c r="AL40" s="7"/>
      <c r="AM40" s="7">
        <v>12.973000000000001</v>
      </c>
      <c r="AN40" s="7"/>
      <c r="AO40" s="7"/>
      <c r="AP40" s="7">
        <f t="shared" si="5"/>
        <v>19.459500000000002</v>
      </c>
      <c r="AQ40" s="7"/>
      <c r="AR40" s="7"/>
      <c r="AS40" s="7"/>
      <c r="AT40" s="7">
        <v>12.936999999999999</v>
      </c>
      <c r="AU40" s="7"/>
      <c r="AV40" s="7"/>
      <c r="AW40" s="7">
        <f t="shared" si="6"/>
        <v>19.4055</v>
      </c>
      <c r="AX40" s="7"/>
      <c r="AY40" s="7"/>
      <c r="AZ40" s="7"/>
      <c r="BA40" s="7">
        <v>13.086</v>
      </c>
      <c r="BB40" s="7"/>
      <c r="BC40" s="7"/>
      <c r="BD40" s="7">
        <f t="shared" si="7"/>
        <v>19.629000000000001</v>
      </c>
      <c r="BE40" s="7"/>
      <c r="BF40" s="7"/>
      <c r="BG40" s="7"/>
      <c r="BH40" s="7">
        <v>13.085000000000001</v>
      </c>
      <c r="BI40" s="7"/>
      <c r="BJ40" s="7"/>
      <c r="BK40" s="7">
        <f t="shared" si="8"/>
        <v>19.627500000000001</v>
      </c>
      <c r="BL40" s="7"/>
      <c r="BM40" s="7"/>
    </row>
    <row r="41" spans="2:65" x14ac:dyDescent="0.25">
      <c r="B41" s="7">
        <v>0.11719</v>
      </c>
      <c r="C41" s="7"/>
      <c r="D41" s="7">
        <v>8.9160000000000004</v>
      </c>
      <c r="E41" s="7"/>
      <c r="F41" s="7"/>
      <c r="G41" s="7">
        <f t="shared" si="0"/>
        <v>13.374000000000001</v>
      </c>
      <c r="H41" s="7"/>
      <c r="I41" s="7"/>
      <c r="J41" s="7"/>
      <c r="K41" s="7">
        <v>9.5079999999999991</v>
      </c>
      <c r="L41" s="7"/>
      <c r="M41" s="7"/>
      <c r="N41" s="7">
        <f t="shared" si="1"/>
        <v>14.261999999999999</v>
      </c>
      <c r="O41" s="7"/>
      <c r="P41" s="7"/>
      <c r="Q41" s="7"/>
      <c r="R41" s="7">
        <v>10.624000000000001</v>
      </c>
      <c r="S41" s="7"/>
      <c r="T41" s="7"/>
      <c r="U41" s="7">
        <f t="shared" si="2"/>
        <v>15.936000000000002</v>
      </c>
      <c r="V41" s="7"/>
      <c r="W41" s="7"/>
      <c r="X41" s="7"/>
      <c r="Y41" s="7">
        <v>13.05</v>
      </c>
      <c r="Z41" s="7"/>
      <c r="AA41" s="7"/>
      <c r="AB41" s="7">
        <f t="shared" si="3"/>
        <v>19.575000000000003</v>
      </c>
      <c r="AC41" s="7"/>
      <c r="AD41" s="7"/>
      <c r="AE41" s="7"/>
      <c r="AF41" s="7">
        <v>13.180999999999999</v>
      </c>
      <c r="AG41" s="7"/>
      <c r="AH41" s="7"/>
      <c r="AI41" s="7">
        <f t="shared" si="4"/>
        <v>19.7715</v>
      </c>
      <c r="AJ41" s="7"/>
      <c r="AK41" s="7"/>
      <c r="AL41" s="7"/>
      <c r="AM41" s="7">
        <v>12.98</v>
      </c>
      <c r="AN41" s="7"/>
      <c r="AO41" s="7"/>
      <c r="AP41" s="7">
        <f t="shared" si="5"/>
        <v>19.470000000000002</v>
      </c>
      <c r="AQ41" s="7"/>
      <c r="AR41" s="7"/>
      <c r="AS41" s="7"/>
      <c r="AT41" s="7">
        <v>12.987</v>
      </c>
      <c r="AU41" s="7"/>
      <c r="AV41" s="7"/>
      <c r="AW41" s="7">
        <f t="shared" si="6"/>
        <v>19.480500000000003</v>
      </c>
      <c r="AX41" s="7"/>
      <c r="AY41" s="7"/>
      <c r="AZ41" s="7"/>
      <c r="BA41" s="7">
        <v>13.295999999999999</v>
      </c>
      <c r="BB41" s="7"/>
      <c r="BC41" s="7"/>
      <c r="BD41" s="7">
        <f t="shared" si="7"/>
        <v>19.943999999999999</v>
      </c>
      <c r="BE41" s="7"/>
      <c r="BF41" s="7"/>
      <c r="BG41" s="7"/>
      <c r="BH41" s="7">
        <v>13.227</v>
      </c>
      <c r="BI41" s="7"/>
      <c r="BJ41" s="7"/>
      <c r="BK41" s="7">
        <f t="shared" si="8"/>
        <v>19.840500000000002</v>
      </c>
      <c r="BL41" s="7"/>
      <c r="BM41" s="7"/>
    </row>
    <row r="42" spans="2:65" x14ac:dyDescent="0.25">
      <c r="B42" s="7">
        <v>0.125</v>
      </c>
      <c r="C42" s="7"/>
      <c r="D42" s="7">
        <v>9.0510000000000002</v>
      </c>
      <c r="E42" s="7"/>
      <c r="F42" s="7"/>
      <c r="G42" s="7">
        <f t="shared" si="0"/>
        <v>13.576500000000001</v>
      </c>
      <c r="H42" s="7"/>
      <c r="I42" s="7"/>
      <c r="J42" s="7"/>
      <c r="K42" s="7">
        <v>9.57</v>
      </c>
      <c r="L42" s="7"/>
      <c r="M42" s="7"/>
      <c r="N42" s="7">
        <f t="shared" si="1"/>
        <v>14.355</v>
      </c>
      <c r="O42" s="7"/>
      <c r="P42" s="7"/>
      <c r="Q42" s="7"/>
      <c r="R42" s="7">
        <v>10.819000000000001</v>
      </c>
      <c r="S42" s="7"/>
      <c r="T42" s="7"/>
      <c r="U42" s="7">
        <f t="shared" si="2"/>
        <v>16.228500000000004</v>
      </c>
      <c r="V42" s="7"/>
      <c r="W42" s="7"/>
      <c r="X42" s="7"/>
      <c r="Y42" s="7">
        <v>13.375</v>
      </c>
      <c r="Z42" s="7"/>
      <c r="AA42" s="7"/>
      <c r="AB42" s="7">
        <f t="shared" si="3"/>
        <v>20.0625</v>
      </c>
      <c r="AC42" s="7"/>
      <c r="AD42" s="7"/>
      <c r="AE42" s="7"/>
      <c r="AF42" s="7">
        <v>13.401</v>
      </c>
      <c r="AG42" s="7"/>
      <c r="AH42" s="7"/>
      <c r="AI42" s="7">
        <f t="shared" si="4"/>
        <v>20.101500000000001</v>
      </c>
      <c r="AJ42" s="7"/>
      <c r="AK42" s="7"/>
      <c r="AL42" s="7"/>
      <c r="AM42" s="7">
        <v>13.302</v>
      </c>
      <c r="AN42" s="7"/>
      <c r="AO42" s="7"/>
      <c r="AP42" s="7">
        <f t="shared" si="5"/>
        <v>19.952999999999999</v>
      </c>
      <c r="AQ42" s="7"/>
      <c r="AR42" s="7"/>
      <c r="AS42" s="7"/>
      <c r="AT42" s="7">
        <v>13.345000000000001</v>
      </c>
      <c r="AU42" s="7"/>
      <c r="AV42" s="7"/>
      <c r="AW42" s="7">
        <f t="shared" si="6"/>
        <v>20.017500000000002</v>
      </c>
      <c r="AX42" s="7"/>
      <c r="AY42" s="7"/>
      <c r="AZ42" s="7"/>
      <c r="BA42" s="7">
        <v>13.433</v>
      </c>
      <c r="BB42" s="7"/>
      <c r="BC42" s="7"/>
      <c r="BD42" s="7">
        <f t="shared" si="7"/>
        <v>20.1495</v>
      </c>
      <c r="BE42" s="7"/>
      <c r="BF42" s="7"/>
      <c r="BG42" s="7"/>
      <c r="BH42" s="7">
        <v>13.41</v>
      </c>
      <c r="BI42" s="7"/>
      <c r="BJ42" s="7"/>
      <c r="BK42" s="7">
        <f t="shared" si="8"/>
        <v>20.115000000000002</v>
      </c>
      <c r="BL42" s="7"/>
      <c r="BM42" s="7"/>
    </row>
    <row r="43" spans="2:65" x14ac:dyDescent="0.25">
      <c r="B43" s="7">
        <v>0.14061999999999999</v>
      </c>
      <c r="C43" s="7"/>
      <c r="D43" s="7">
        <v>9.2140000000000004</v>
      </c>
      <c r="E43" s="7"/>
      <c r="F43" s="7"/>
      <c r="G43" s="7">
        <f t="shared" si="0"/>
        <v>13.821000000000002</v>
      </c>
      <c r="H43" s="7"/>
      <c r="I43" s="7"/>
      <c r="J43" s="7"/>
      <c r="K43" s="7">
        <v>9.7390000000000008</v>
      </c>
      <c r="L43" s="7"/>
      <c r="M43" s="7"/>
      <c r="N43" s="7">
        <f t="shared" si="1"/>
        <v>14.608500000000001</v>
      </c>
      <c r="O43" s="7"/>
      <c r="P43" s="7"/>
      <c r="Q43" s="7"/>
      <c r="R43" s="7">
        <v>11.016999999999999</v>
      </c>
      <c r="S43" s="7"/>
      <c r="T43" s="7"/>
      <c r="U43" s="7">
        <f t="shared" si="2"/>
        <v>16.525500000000001</v>
      </c>
      <c r="V43" s="7"/>
      <c r="W43" s="7"/>
      <c r="X43" s="7"/>
      <c r="Y43" s="7">
        <v>13.491</v>
      </c>
      <c r="Z43" s="7"/>
      <c r="AA43" s="7"/>
      <c r="AB43" s="7">
        <f t="shared" si="3"/>
        <v>20.236499999999999</v>
      </c>
      <c r="AC43" s="7"/>
      <c r="AD43" s="7"/>
      <c r="AE43" s="7"/>
      <c r="AF43" s="7">
        <v>13.571</v>
      </c>
      <c r="AG43" s="7"/>
      <c r="AH43" s="7"/>
      <c r="AI43" s="7">
        <f t="shared" si="4"/>
        <v>20.3565</v>
      </c>
      <c r="AJ43" s="7"/>
      <c r="AK43" s="7"/>
      <c r="AL43" s="7"/>
      <c r="AM43" s="7">
        <v>13.519</v>
      </c>
      <c r="AN43" s="7"/>
      <c r="AO43" s="7"/>
      <c r="AP43" s="7">
        <f t="shared" si="5"/>
        <v>20.278500000000001</v>
      </c>
      <c r="AQ43" s="7"/>
      <c r="AR43" s="7"/>
      <c r="AS43" s="7"/>
      <c r="AT43" s="7">
        <v>13.419</v>
      </c>
      <c r="AU43" s="7"/>
      <c r="AV43" s="7"/>
      <c r="AW43" s="7">
        <f t="shared" si="6"/>
        <v>20.128500000000003</v>
      </c>
      <c r="AX43" s="7"/>
      <c r="AY43" s="7"/>
      <c r="AZ43" s="7"/>
      <c r="BA43" s="7">
        <v>13.725</v>
      </c>
      <c r="BB43" s="7"/>
      <c r="BC43" s="7"/>
      <c r="BD43" s="7">
        <f t="shared" si="7"/>
        <v>20.587500000000002</v>
      </c>
      <c r="BE43" s="7"/>
      <c r="BF43" s="7"/>
      <c r="BG43" s="7"/>
      <c r="BH43" s="7">
        <v>13.686999999999999</v>
      </c>
      <c r="BI43" s="7"/>
      <c r="BJ43" s="7"/>
      <c r="BK43" s="7">
        <f t="shared" si="8"/>
        <v>20.5305</v>
      </c>
      <c r="BL43" s="7"/>
      <c r="BM43" s="7"/>
    </row>
    <row r="44" spans="2:65" x14ac:dyDescent="0.25">
      <c r="B44" s="7">
        <v>0.15625</v>
      </c>
      <c r="C44" s="7"/>
      <c r="D44" s="7">
        <v>9.2870000000000008</v>
      </c>
      <c r="E44" s="7"/>
      <c r="F44" s="7"/>
      <c r="G44" s="7">
        <f t="shared" si="0"/>
        <v>13.930500000000002</v>
      </c>
      <c r="H44" s="7"/>
      <c r="I44" s="7"/>
      <c r="J44" s="7"/>
      <c r="K44" s="7">
        <v>9.8409999999999993</v>
      </c>
      <c r="L44" s="7"/>
      <c r="M44" s="7"/>
      <c r="N44" s="7">
        <f t="shared" si="1"/>
        <v>14.7615</v>
      </c>
      <c r="O44" s="7"/>
      <c r="P44" s="7"/>
      <c r="Q44" s="7"/>
      <c r="R44" s="7">
        <v>11.173999999999999</v>
      </c>
      <c r="S44" s="7"/>
      <c r="T44" s="7"/>
      <c r="U44" s="7">
        <f t="shared" si="2"/>
        <v>16.760999999999999</v>
      </c>
      <c r="V44" s="7"/>
      <c r="W44" s="7"/>
      <c r="X44" s="7"/>
      <c r="Y44" s="7">
        <v>13.747</v>
      </c>
      <c r="Z44" s="7"/>
      <c r="AA44" s="7"/>
      <c r="AB44" s="7">
        <f t="shared" si="3"/>
        <v>20.6205</v>
      </c>
      <c r="AC44" s="7"/>
      <c r="AD44" s="7"/>
      <c r="AE44" s="7"/>
      <c r="AF44" s="7">
        <v>13.866</v>
      </c>
      <c r="AG44" s="7"/>
      <c r="AH44" s="7"/>
      <c r="AI44" s="7">
        <f t="shared" si="4"/>
        <v>20.798999999999999</v>
      </c>
      <c r="AJ44" s="7"/>
      <c r="AK44" s="7"/>
      <c r="AL44" s="7"/>
      <c r="AM44" s="7">
        <v>13.782</v>
      </c>
      <c r="AN44" s="7"/>
      <c r="AO44" s="7"/>
      <c r="AP44" s="7">
        <f t="shared" si="5"/>
        <v>20.673000000000002</v>
      </c>
      <c r="AQ44" s="7"/>
      <c r="AR44" s="7"/>
      <c r="AS44" s="7"/>
      <c r="AT44" s="7">
        <v>13.667</v>
      </c>
      <c r="AU44" s="7"/>
      <c r="AV44" s="7"/>
      <c r="AW44" s="7">
        <f t="shared" si="6"/>
        <v>20.500500000000002</v>
      </c>
      <c r="AX44" s="7"/>
      <c r="AY44" s="7"/>
      <c r="AZ44" s="7"/>
      <c r="BA44" s="7">
        <v>13.999000000000001</v>
      </c>
      <c r="BB44" s="7"/>
      <c r="BC44" s="7"/>
      <c r="BD44" s="7">
        <f t="shared" si="7"/>
        <v>20.998500000000003</v>
      </c>
      <c r="BE44" s="7"/>
      <c r="BF44" s="7"/>
      <c r="BG44" s="7"/>
      <c r="BH44" s="7">
        <v>13.881</v>
      </c>
      <c r="BI44" s="7"/>
      <c r="BJ44" s="7"/>
      <c r="BK44" s="7">
        <f t="shared" si="8"/>
        <v>20.8215</v>
      </c>
      <c r="BL44" s="7"/>
      <c r="BM44" s="7"/>
    </row>
    <row r="45" spans="2:65" x14ac:dyDescent="0.25">
      <c r="B45" s="7">
        <v>0.17188000000000001</v>
      </c>
      <c r="C45" s="7"/>
      <c r="D45" s="7">
        <v>9.4209999999999994</v>
      </c>
      <c r="E45" s="7"/>
      <c r="F45" s="7"/>
      <c r="G45" s="7">
        <f t="shared" si="0"/>
        <v>14.131499999999999</v>
      </c>
      <c r="H45" s="7"/>
      <c r="I45" s="7"/>
      <c r="J45" s="7"/>
      <c r="K45" s="7">
        <v>10.009</v>
      </c>
      <c r="L45" s="7"/>
      <c r="M45" s="7"/>
      <c r="N45" s="7">
        <f t="shared" si="1"/>
        <v>15.013500000000001</v>
      </c>
      <c r="O45" s="7"/>
      <c r="P45" s="7"/>
      <c r="Q45" s="7"/>
      <c r="R45" s="7">
        <v>11.281000000000001</v>
      </c>
      <c r="S45" s="7"/>
      <c r="T45" s="7"/>
      <c r="U45" s="7">
        <f t="shared" si="2"/>
        <v>16.921500000000002</v>
      </c>
      <c r="V45" s="7"/>
      <c r="W45" s="7"/>
      <c r="X45" s="7"/>
      <c r="Y45" s="7">
        <v>13.964</v>
      </c>
      <c r="Z45" s="7"/>
      <c r="AA45" s="7"/>
      <c r="AB45" s="7">
        <f t="shared" si="3"/>
        <v>20.946000000000002</v>
      </c>
      <c r="AC45" s="7"/>
      <c r="AD45" s="7"/>
      <c r="AE45" s="7"/>
      <c r="AF45" s="7">
        <v>13.983000000000001</v>
      </c>
      <c r="AG45" s="7"/>
      <c r="AH45" s="7"/>
      <c r="AI45" s="7">
        <f t="shared" si="4"/>
        <v>20.974500000000003</v>
      </c>
      <c r="AJ45" s="7"/>
      <c r="AK45" s="7"/>
      <c r="AL45" s="7"/>
      <c r="AM45" s="7">
        <v>13.999000000000001</v>
      </c>
      <c r="AN45" s="7"/>
      <c r="AO45" s="7"/>
      <c r="AP45" s="7">
        <f t="shared" si="5"/>
        <v>20.998500000000003</v>
      </c>
      <c r="AQ45" s="7"/>
      <c r="AR45" s="7"/>
      <c r="AS45" s="7"/>
      <c r="AT45" s="7">
        <v>13.936</v>
      </c>
      <c r="AU45" s="7"/>
      <c r="AV45" s="7"/>
      <c r="AW45" s="7">
        <f t="shared" si="6"/>
        <v>20.904</v>
      </c>
      <c r="AX45" s="7"/>
      <c r="AY45" s="7"/>
      <c r="AZ45" s="7"/>
      <c r="BA45" s="7">
        <v>14.121</v>
      </c>
      <c r="BB45" s="7"/>
      <c r="BC45" s="7"/>
      <c r="BD45" s="7">
        <f t="shared" si="7"/>
        <v>21.181500000000003</v>
      </c>
      <c r="BE45" s="7"/>
      <c r="BF45" s="7"/>
      <c r="BG45" s="7"/>
      <c r="BH45" s="7">
        <v>14.115</v>
      </c>
      <c r="BI45" s="7"/>
      <c r="BJ45" s="7"/>
      <c r="BK45" s="7">
        <f t="shared" si="8"/>
        <v>21.172500000000003</v>
      </c>
      <c r="BL45" s="7"/>
      <c r="BM45" s="7"/>
    </row>
    <row r="46" spans="2:65" x14ac:dyDescent="0.25">
      <c r="B46" s="7">
        <v>0.1875</v>
      </c>
      <c r="C46" s="7"/>
      <c r="D46" s="7">
        <v>9.5090000000000003</v>
      </c>
      <c r="E46" s="7"/>
      <c r="F46" s="7"/>
      <c r="G46" s="7">
        <f t="shared" si="0"/>
        <v>14.263500000000001</v>
      </c>
      <c r="H46" s="7"/>
      <c r="I46" s="7"/>
      <c r="J46" s="7"/>
      <c r="K46" s="7">
        <v>10.08</v>
      </c>
      <c r="L46" s="7"/>
      <c r="M46" s="7"/>
      <c r="N46" s="7">
        <f t="shared" si="1"/>
        <v>15.120000000000001</v>
      </c>
      <c r="O46" s="7"/>
      <c r="P46" s="7"/>
      <c r="Q46" s="7"/>
      <c r="R46" s="7">
        <v>11.403</v>
      </c>
      <c r="S46" s="7"/>
      <c r="T46" s="7"/>
      <c r="U46" s="7">
        <f t="shared" si="2"/>
        <v>17.104500000000002</v>
      </c>
      <c r="V46" s="7"/>
      <c r="W46" s="7"/>
      <c r="X46" s="7"/>
      <c r="Y46" s="7">
        <v>14.125</v>
      </c>
      <c r="Z46" s="7"/>
      <c r="AA46" s="7"/>
      <c r="AB46" s="7">
        <f t="shared" si="3"/>
        <v>21.1875</v>
      </c>
      <c r="AC46" s="7"/>
      <c r="AD46" s="7"/>
      <c r="AE46" s="7"/>
      <c r="AF46" s="7">
        <v>14.154999999999999</v>
      </c>
      <c r="AG46" s="7"/>
      <c r="AH46" s="7"/>
      <c r="AI46" s="7">
        <f t="shared" si="4"/>
        <v>21.232500000000002</v>
      </c>
      <c r="AJ46" s="7"/>
      <c r="AK46" s="7"/>
      <c r="AL46" s="7"/>
      <c r="AM46" s="7">
        <v>13.989000000000001</v>
      </c>
      <c r="AN46" s="7"/>
      <c r="AO46" s="7"/>
      <c r="AP46" s="7">
        <f t="shared" si="5"/>
        <v>20.983500000000003</v>
      </c>
      <c r="AQ46" s="7"/>
      <c r="AR46" s="7"/>
      <c r="AS46" s="7"/>
      <c r="AT46" s="7">
        <v>14.113</v>
      </c>
      <c r="AU46" s="7"/>
      <c r="AV46" s="7"/>
      <c r="AW46" s="7">
        <f t="shared" si="6"/>
        <v>21.169499999999999</v>
      </c>
      <c r="AX46" s="7"/>
      <c r="AY46" s="7"/>
      <c r="AZ46" s="7"/>
      <c r="BA46" s="7">
        <v>14.301</v>
      </c>
      <c r="BB46" s="7"/>
      <c r="BC46" s="7"/>
      <c r="BD46" s="7">
        <f t="shared" si="7"/>
        <v>21.451500000000003</v>
      </c>
      <c r="BE46" s="7"/>
      <c r="BF46" s="7"/>
      <c r="BG46" s="7"/>
      <c r="BH46" s="7">
        <v>14.304</v>
      </c>
      <c r="BI46" s="7"/>
      <c r="BJ46" s="7"/>
      <c r="BK46" s="7">
        <f t="shared" si="8"/>
        <v>21.456000000000003</v>
      </c>
      <c r="BL46" s="7"/>
      <c r="BM46" s="7"/>
    </row>
    <row r="47" spans="2:65" x14ac:dyDescent="0.25">
      <c r="B47" s="7">
        <v>0.20311999999999999</v>
      </c>
      <c r="C47" s="7"/>
      <c r="D47" s="7">
        <v>9.5570000000000004</v>
      </c>
      <c r="E47" s="7"/>
      <c r="F47" s="7"/>
      <c r="G47" s="7">
        <f t="shared" si="0"/>
        <v>14.335500000000001</v>
      </c>
      <c r="H47" s="7"/>
      <c r="I47" s="7"/>
      <c r="J47" s="7"/>
      <c r="K47" s="7">
        <v>10.145</v>
      </c>
      <c r="L47" s="7"/>
      <c r="M47" s="7"/>
      <c r="N47" s="7">
        <f t="shared" si="1"/>
        <v>15.217499999999999</v>
      </c>
      <c r="O47" s="7"/>
      <c r="P47" s="7"/>
      <c r="Q47" s="7"/>
      <c r="R47" s="7">
        <v>11.452999999999999</v>
      </c>
      <c r="S47" s="7"/>
      <c r="T47" s="7"/>
      <c r="U47" s="7">
        <f t="shared" si="2"/>
        <v>17.179500000000001</v>
      </c>
      <c r="V47" s="7"/>
      <c r="W47" s="7"/>
      <c r="X47" s="7"/>
      <c r="Y47" s="7">
        <v>14.378</v>
      </c>
      <c r="Z47" s="7"/>
      <c r="AA47" s="7"/>
      <c r="AB47" s="7">
        <f t="shared" si="3"/>
        <v>21.567</v>
      </c>
      <c r="AC47" s="7"/>
      <c r="AD47" s="7"/>
      <c r="AE47" s="7"/>
      <c r="AF47" s="7">
        <v>14.166</v>
      </c>
      <c r="AG47" s="7"/>
      <c r="AH47" s="7"/>
      <c r="AI47" s="7">
        <f t="shared" si="4"/>
        <v>21.249000000000002</v>
      </c>
      <c r="AJ47" s="7"/>
      <c r="AK47" s="7"/>
      <c r="AL47" s="7"/>
      <c r="AM47" s="7">
        <v>14.178000000000001</v>
      </c>
      <c r="AN47" s="7"/>
      <c r="AO47" s="7"/>
      <c r="AP47" s="7">
        <f t="shared" si="5"/>
        <v>21.267000000000003</v>
      </c>
      <c r="AQ47" s="7"/>
      <c r="AR47" s="7"/>
      <c r="AS47" s="7"/>
      <c r="AT47" s="7">
        <v>13.840999999999999</v>
      </c>
      <c r="AU47" s="7"/>
      <c r="AV47" s="7"/>
      <c r="AW47" s="7">
        <f t="shared" si="6"/>
        <v>20.761500000000002</v>
      </c>
      <c r="AX47" s="7"/>
      <c r="AY47" s="7"/>
      <c r="AZ47" s="7"/>
      <c r="BA47" s="7">
        <v>13.673999999999999</v>
      </c>
      <c r="BB47" s="7"/>
      <c r="BC47" s="7"/>
      <c r="BD47" s="7">
        <f t="shared" si="7"/>
        <v>20.510999999999999</v>
      </c>
      <c r="BE47" s="7"/>
      <c r="BF47" s="7"/>
      <c r="BG47" s="7"/>
      <c r="BH47" s="7">
        <v>14.317</v>
      </c>
      <c r="BI47" s="7"/>
      <c r="BJ47" s="7"/>
      <c r="BK47" s="7">
        <f t="shared" si="8"/>
        <v>21.4755</v>
      </c>
      <c r="BL47" s="7"/>
      <c r="BM47" s="7"/>
    </row>
    <row r="48" spans="2:65" x14ac:dyDescent="0.25">
      <c r="B48" s="7">
        <v>0.21875</v>
      </c>
      <c r="C48" s="7"/>
      <c r="D48" s="7">
        <v>9.6180000000000003</v>
      </c>
      <c r="E48" s="7"/>
      <c r="F48" s="7"/>
      <c r="G48" s="7">
        <f t="shared" si="0"/>
        <v>14.427000000000001</v>
      </c>
      <c r="H48" s="7"/>
      <c r="I48" s="7"/>
      <c r="J48" s="7"/>
      <c r="K48" s="7">
        <v>10.227</v>
      </c>
      <c r="L48" s="7"/>
      <c r="M48" s="7"/>
      <c r="N48" s="7">
        <f t="shared" si="1"/>
        <v>15.3405</v>
      </c>
      <c r="O48" s="7"/>
      <c r="P48" s="7"/>
      <c r="Q48" s="7"/>
      <c r="R48" s="7">
        <v>11.569000000000001</v>
      </c>
      <c r="S48" s="7"/>
      <c r="T48" s="7"/>
      <c r="U48" s="7">
        <f t="shared" si="2"/>
        <v>17.353500000000004</v>
      </c>
      <c r="V48" s="7"/>
      <c r="W48" s="7"/>
      <c r="X48" s="7"/>
      <c r="Y48" s="7">
        <v>14.624000000000001</v>
      </c>
      <c r="Z48" s="7"/>
      <c r="AA48" s="7"/>
      <c r="AB48" s="7">
        <f t="shared" si="3"/>
        <v>21.936000000000003</v>
      </c>
      <c r="AC48" s="7"/>
      <c r="AD48" s="7"/>
      <c r="AE48" s="7"/>
      <c r="AF48" s="7">
        <v>14.276999999999999</v>
      </c>
      <c r="AG48" s="7"/>
      <c r="AH48" s="7"/>
      <c r="AI48" s="7">
        <f t="shared" si="4"/>
        <v>21.415500000000002</v>
      </c>
      <c r="AJ48" s="7"/>
      <c r="AK48" s="7"/>
      <c r="AL48" s="7"/>
      <c r="AM48" s="7">
        <v>13.832000000000001</v>
      </c>
      <c r="AN48" s="7"/>
      <c r="AO48" s="7"/>
      <c r="AP48" s="7">
        <f t="shared" si="5"/>
        <v>20.748000000000001</v>
      </c>
      <c r="AQ48" s="7"/>
      <c r="AR48" s="7"/>
      <c r="AS48" s="7"/>
      <c r="AT48" s="7">
        <v>13.746</v>
      </c>
      <c r="AU48" s="7"/>
      <c r="AV48" s="7"/>
      <c r="AW48" s="7">
        <f t="shared" si="6"/>
        <v>20.619000000000003</v>
      </c>
      <c r="AX48" s="7"/>
      <c r="AY48" s="7"/>
      <c r="AZ48" s="7"/>
      <c r="BA48" s="7">
        <v>13.750999999999999</v>
      </c>
      <c r="BB48" s="7"/>
      <c r="BC48" s="7"/>
      <c r="BD48" s="7">
        <f t="shared" si="7"/>
        <v>20.6265</v>
      </c>
      <c r="BE48" s="7"/>
      <c r="BF48" s="7"/>
      <c r="BG48" s="7"/>
      <c r="BH48" s="7">
        <v>14.539</v>
      </c>
      <c r="BI48" s="7"/>
      <c r="BJ48" s="7"/>
      <c r="BK48" s="7">
        <f t="shared" si="8"/>
        <v>21.808500000000002</v>
      </c>
      <c r="BL48" s="7"/>
      <c r="BM48" s="7"/>
    </row>
    <row r="49" spans="1:65" x14ac:dyDescent="0.25">
      <c r="B49" s="7">
        <v>0.23438000000000001</v>
      </c>
      <c r="C49" s="7"/>
      <c r="D49" s="7">
        <v>9.6620000000000008</v>
      </c>
      <c r="E49" s="7"/>
      <c r="F49" s="7"/>
      <c r="G49" s="7">
        <f t="shared" si="0"/>
        <v>14.493000000000002</v>
      </c>
      <c r="H49" s="7"/>
      <c r="I49" s="7"/>
      <c r="J49" s="7"/>
      <c r="K49" s="7">
        <v>10.260999999999999</v>
      </c>
      <c r="L49" s="7"/>
      <c r="M49" s="7"/>
      <c r="N49" s="7">
        <f t="shared" si="1"/>
        <v>15.391499999999999</v>
      </c>
      <c r="O49" s="7"/>
      <c r="P49" s="7"/>
      <c r="Q49" s="7"/>
      <c r="R49" s="7">
        <v>11.618</v>
      </c>
      <c r="S49" s="7"/>
      <c r="T49" s="7"/>
      <c r="U49" s="7">
        <f t="shared" si="2"/>
        <v>17.427000000000003</v>
      </c>
      <c r="V49" s="7"/>
      <c r="W49" s="7"/>
      <c r="X49" s="7"/>
      <c r="Y49" s="7">
        <v>14.037000000000001</v>
      </c>
      <c r="Z49" s="7"/>
      <c r="AA49" s="7"/>
      <c r="AB49" s="7">
        <f t="shared" si="3"/>
        <v>21.055500000000002</v>
      </c>
      <c r="AC49" s="7"/>
      <c r="AD49" s="7"/>
      <c r="AE49" s="7"/>
      <c r="AF49" s="7">
        <v>14.025</v>
      </c>
      <c r="AG49" s="7"/>
      <c r="AH49" s="7"/>
      <c r="AI49" s="7">
        <f t="shared" si="4"/>
        <v>21.037500000000001</v>
      </c>
      <c r="AJ49" s="7"/>
      <c r="AK49" s="7"/>
      <c r="AL49" s="7"/>
      <c r="AM49" s="7">
        <v>13.776</v>
      </c>
      <c r="AN49" s="7"/>
      <c r="AO49" s="7"/>
      <c r="AP49" s="7">
        <f t="shared" si="5"/>
        <v>20.664000000000001</v>
      </c>
      <c r="AQ49" s="7"/>
      <c r="AR49" s="7"/>
      <c r="AS49" s="7"/>
      <c r="AT49" s="7">
        <v>13.76</v>
      </c>
      <c r="AU49" s="7"/>
      <c r="AV49" s="7"/>
      <c r="AW49" s="7">
        <f t="shared" si="6"/>
        <v>20.64</v>
      </c>
      <c r="AX49" s="7"/>
      <c r="AY49" s="7"/>
      <c r="AZ49" s="7"/>
      <c r="BA49" s="7">
        <v>13.337</v>
      </c>
      <c r="BB49" s="7"/>
      <c r="BC49" s="7"/>
      <c r="BD49" s="7">
        <f t="shared" si="7"/>
        <v>20.005500000000001</v>
      </c>
      <c r="BE49" s="7"/>
      <c r="BF49" s="7"/>
      <c r="BG49" s="7"/>
      <c r="BH49" s="7">
        <v>14.602</v>
      </c>
      <c r="BI49" s="7"/>
      <c r="BJ49" s="7"/>
      <c r="BK49" s="7">
        <f t="shared" si="8"/>
        <v>21.903000000000002</v>
      </c>
      <c r="BL49" s="7"/>
      <c r="BM49" s="7"/>
    </row>
    <row r="50" spans="1:65" x14ac:dyDescent="0.25">
      <c r="A50" s="12" t="s">
        <v>85</v>
      </c>
      <c r="B50" s="12">
        <v>0.25</v>
      </c>
      <c r="C50" s="12"/>
      <c r="D50" s="12">
        <v>9.7379999999999995</v>
      </c>
      <c r="E50" s="12"/>
      <c r="F50" s="12"/>
      <c r="G50" s="12">
        <f t="shared" si="0"/>
        <v>14.606999999999999</v>
      </c>
      <c r="H50" s="12"/>
      <c r="I50" s="12"/>
      <c r="J50" s="12"/>
      <c r="K50" s="12">
        <v>10.36</v>
      </c>
      <c r="L50" s="12"/>
      <c r="M50" s="12"/>
      <c r="N50" s="12">
        <f t="shared" si="1"/>
        <v>15.54</v>
      </c>
      <c r="O50" s="12"/>
      <c r="P50" s="12"/>
      <c r="Q50" s="12"/>
      <c r="R50" s="12">
        <v>11.69</v>
      </c>
      <c r="S50" s="12"/>
      <c r="T50" s="12"/>
      <c r="U50" s="12">
        <f t="shared" si="2"/>
        <v>17.535</v>
      </c>
      <c r="V50" s="12"/>
      <c r="W50" s="12"/>
      <c r="X50" s="12"/>
      <c r="Y50" s="12">
        <v>13.686999999999999</v>
      </c>
      <c r="Z50" s="12"/>
      <c r="AA50" s="12"/>
      <c r="AB50" s="12">
        <f t="shared" si="3"/>
        <v>20.5305</v>
      </c>
      <c r="AC50" s="12"/>
      <c r="AD50" s="12"/>
      <c r="AE50" s="12"/>
      <c r="AF50" s="12">
        <v>13.565</v>
      </c>
      <c r="AG50" s="12"/>
      <c r="AH50" s="12"/>
      <c r="AI50" s="12">
        <f t="shared" si="4"/>
        <v>20.3475</v>
      </c>
      <c r="AJ50" s="12"/>
      <c r="AK50" s="12"/>
      <c r="AL50" s="12"/>
      <c r="AM50" s="12">
        <v>13.71</v>
      </c>
      <c r="AN50" s="12"/>
      <c r="AO50" s="12"/>
      <c r="AP50" s="12">
        <f t="shared" si="5"/>
        <v>20.565000000000001</v>
      </c>
      <c r="AQ50" s="12"/>
      <c r="AR50" s="12"/>
      <c r="AS50" s="12"/>
      <c r="AT50" s="12">
        <v>13.714</v>
      </c>
      <c r="AU50" s="12"/>
      <c r="AV50" s="12"/>
      <c r="AW50" s="12">
        <f t="shared" si="6"/>
        <v>20.571000000000002</v>
      </c>
      <c r="AX50" s="12"/>
      <c r="AY50" s="12"/>
      <c r="AZ50" s="12"/>
      <c r="BA50" s="12">
        <v>12.853</v>
      </c>
      <c r="BB50" s="12"/>
      <c r="BC50" s="12"/>
      <c r="BD50" s="12">
        <f t="shared" si="7"/>
        <v>19.279500000000002</v>
      </c>
      <c r="BE50" s="12"/>
      <c r="BF50" s="12"/>
      <c r="BG50" s="12"/>
      <c r="BH50" s="12">
        <v>14.368</v>
      </c>
      <c r="BI50" s="12"/>
      <c r="BJ50" s="12"/>
      <c r="BK50" s="12">
        <f t="shared" si="8"/>
        <v>21.552000000000003</v>
      </c>
      <c r="BL50" s="12"/>
      <c r="BM50" s="12"/>
    </row>
    <row r="51" spans="1:65" x14ac:dyDescent="0.25">
      <c r="B51" s="7">
        <v>0.28125</v>
      </c>
      <c r="C51" s="7"/>
      <c r="D51" s="7">
        <v>9.7889999999999997</v>
      </c>
      <c r="E51" s="7"/>
      <c r="F51" s="7"/>
      <c r="G51" s="7">
        <f t="shared" si="0"/>
        <v>14.6835</v>
      </c>
      <c r="H51" s="7"/>
      <c r="I51" s="7"/>
      <c r="J51" s="7"/>
      <c r="K51" s="7">
        <v>10.444000000000001</v>
      </c>
      <c r="L51" s="7"/>
      <c r="M51" s="7"/>
      <c r="N51" s="7">
        <f t="shared" si="1"/>
        <v>15.666000000000002</v>
      </c>
      <c r="O51" s="7"/>
      <c r="P51" s="7"/>
      <c r="Q51" s="7"/>
      <c r="R51" s="7">
        <v>11.943</v>
      </c>
      <c r="S51" s="7"/>
      <c r="T51" s="7"/>
      <c r="U51" s="7">
        <f t="shared" si="2"/>
        <v>17.9145</v>
      </c>
      <c r="V51" s="7"/>
      <c r="W51" s="7"/>
      <c r="X51" s="7"/>
      <c r="Y51" s="7">
        <v>13.031000000000001</v>
      </c>
      <c r="Z51" s="7"/>
      <c r="AA51" s="7"/>
      <c r="AB51" s="7">
        <f t="shared" si="3"/>
        <v>19.546500000000002</v>
      </c>
      <c r="AC51" s="7"/>
      <c r="AD51" s="7"/>
      <c r="AE51" s="7"/>
      <c r="AF51" s="7">
        <v>13.395</v>
      </c>
      <c r="AG51" s="7"/>
      <c r="AH51" s="7"/>
      <c r="AI51" s="7">
        <f t="shared" si="4"/>
        <v>20.092500000000001</v>
      </c>
      <c r="AJ51" s="7"/>
      <c r="AK51" s="7"/>
      <c r="AL51" s="7"/>
      <c r="AM51" s="7">
        <v>13.589</v>
      </c>
      <c r="AN51" s="7"/>
      <c r="AO51" s="7"/>
      <c r="AP51" s="7">
        <f t="shared" si="5"/>
        <v>20.383500000000002</v>
      </c>
      <c r="AQ51" s="7"/>
      <c r="AR51" s="7"/>
      <c r="AS51" s="7"/>
      <c r="AT51" s="7">
        <v>13.507</v>
      </c>
      <c r="AU51" s="7"/>
      <c r="AV51" s="7"/>
      <c r="AW51" s="7">
        <f t="shared" si="6"/>
        <v>20.2605</v>
      </c>
      <c r="AX51" s="7"/>
      <c r="AY51" s="7"/>
      <c r="AZ51" s="7"/>
      <c r="BA51" s="7">
        <v>12.441000000000001</v>
      </c>
      <c r="BB51" s="7"/>
      <c r="BC51" s="7"/>
      <c r="BD51" s="7">
        <f t="shared" si="7"/>
        <v>18.661500000000004</v>
      </c>
      <c r="BE51" s="7"/>
      <c r="BF51" s="7"/>
      <c r="BG51" s="7"/>
      <c r="BH51" s="7">
        <v>14.032999999999999</v>
      </c>
      <c r="BI51" s="7"/>
      <c r="BJ51" s="7"/>
      <c r="BK51" s="7">
        <f t="shared" si="8"/>
        <v>21.049500000000002</v>
      </c>
      <c r="BL51" s="7"/>
      <c r="BM51" s="7"/>
    </row>
    <row r="52" spans="1:65" x14ac:dyDescent="0.25">
      <c r="B52" s="7">
        <v>0.3125</v>
      </c>
      <c r="C52" s="7"/>
      <c r="D52" s="7">
        <v>9.8469999999999995</v>
      </c>
      <c r="E52" s="7"/>
      <c r="F52" s="7"/>
      <c r="G52" s="7">
        <f t="shared" si="0"/>
        <v>14.7705</v>
      </c>
      <c r="H52" s="7"/>
      <c r="I52" s="7"/>
      <c r="J52" s="7"/>
      <c r="K52" s="7">
        <v>10.510999999999999</v>
      </c>
      <c r="L52" s="7"/>
      <c r="M52" s="7"/>
      <c r="N52" s="7">
        <f t="shared" si="1"/>
        <v>15.766499999999999</v>
      </c>
      <c r="O52" s="7"/>
      <c r="P52" s="7"/>
      <c r="Q52" s="7"/>
      <c r="R52" s="7">
        <v>11.680999999999999</v>
      </c>
      <c r="S52" s="7"/>
      <c r="T52" s="7"/>
      <c r="U52" s="7">
        <f t="shared" si="2"/>
        <v>17.5215</v>
      </c>
      <c r="V52" s="7"/>
      <c r="W52" s="7"/>
      <c r="X52" s="7"/>
      <c r="Y52" s="7">
        <v>12.981</v>
      </c>
      <c r="Z52" s="7"/>
      <c r="AA52" s="7"/>
      <c r="AB52" s="7">
        <f t="shared" si="3"/>
        <v>19.471500000000002</v>
      </c>
      <c r="AC52" s="7"/>
      <c r="AD52" s="7"/>
      <c r="AE52" s="7"/>
      <c r="AF52" s="7">
        <v>12.893000000000001</v>
      </c>
      <c r="AG52" s="7"/>
      <c r="AH52" s="7"/>
      <c r="AI52" s="7">
        <f t="shared" si="4"/>
        <v>19.339500000000001</v>
      </c>
      <c r="AJ52" s="7"/>
      <c r="AK52" s="7"/>
      <c r="AL52" s="7"/>
      <c r="AM52" s="7">
        <v>12.949</v>
      </c>
      <c r="AN52" s="7"/>
      <c r="AO52" s="7"/>
      <c r="AP52" s="7">
        <f t="shared" si="5"/>
        <v>19.423500000000001</v>
      </c>
      <c r="AQ52" s="7"/>
      <c r="AR52" s="7"/>
      <c r="AS52" s="7"/>
      <c r="AT52" s="7">
        <v>12.964</v>
      </c>
      <c r="AU52" s="7"/>
      <c r="AV52" s="7"/>
      <c r="AW52" s="7">
        <f t="shared" si="6"/>
        <v>19.446000000000002</v>
      </c>
      <c r="AX52" s="7"/>
      <c r="AY52" s="7"/>
      <c r="AZ52" s="7"/>
      <c r="BA52" s="7">
        <v>11.943</v>
      </c>
      <c r="BB52" s="7"/>
      <c r="BC52" s="7"/>
      <c r="BD52" s="7">
        <f t="shared" si="7"/>
        <v>17.9145</v>
      </c>
      <c r="BE52" s="7"/>
      <c r="BF52" s="7"/>
      <c r="BG52" s="7"/>
      <c r="BH52" s="7">
        <v>13.186</v>
      </c>
      <c r="BI52" s="7"/>
      <c r="BJ52" s="7"/>
      <c r="BK52" s="7">
        <f t="shared" si="8"/>
        <v>19.779</v>
      </c>
      <c r="BL52" s="7"/>
      <c r="BM52" s="7"/>
    </row>
    <row r="53" spans="1:65" x14ac:dyDescent="0.25">
      <c r="B53" s="7">
        <v>0.34375</v>
      </c>
      <c r="C53" s="7"/>
      <c r="D53" s="7">
        <v>9.9269999999999996</v>
      </c>
      <c r="E53" s="7"/>
      <c r="F53" s="7"/>
      <c r="G53" s="7">
        <f t="shared" si="0"/>
        <v>14.890499999999999</v>
      </c>
      <c r="H53" s="7"/>
      <c r="I53" s="7"/>
      <c r="J53" s="7"/>
      <c r="K53" s="7">
        <v>10.571999999999999</v>
      </c>
      <c r="L53" s="7"/>
      <c r="M53" s="7"/>
      <c r="N53" s="7">
        <f t="shared" si="1"/>
        <v>15.857999999999999</v>
      </c>
      <c r="O53" s="7"/>
      <c r="P53" s="7"/>
      <c r="Q53" s="7"/>
      <c r="R53" s="7">
        <v>11.57</v>
      </c>
      <c r="S53" s="7"/>
      <c r="T53" s="7"/>
      <c r="U53" s="7">
        <f t="shared" si="2"/>
        <v>17.355</v>
      </c>
      <c r="V53" s="7"/>
      <c r="W53" s="7"/>
      <c r="X53" s="7"/>
      <c r="Y53" s="7">
        <v>12.54</v>
      </c>
      <c r="Z53" s="7"/>
      <c r="AA53" s="7"/>
      <c r="AB53" s="7">
        <f t="shared" si="3"/>
        <v>18.809999999999999</v>
      </c>
      <c r="AC53" s="7"/>
      <c r="AD53" s="7"/>
      <c r="AE53" s="7"/>
      <c r="AF53" s="7">
        <v>12.407999999999999</v>
      </c>
      <c r="AG53" s="7"/>
      <c r="AH53" s="7"/>
      <c r="AI53" s="7">
        <f t="shared" si="4"/>
        <v>18.612000000000002</v>
      </c>
      <c r="AJ53" s="7"/>
      <c r="AK53" s="7"/>
      <c r="AL53" s="7"/>
      <c r="AM53" s="7">
        <v>12.472</v>
      </c>
      <c r="AN53" s="7"/>
      <c r="AO53" s="7"/>
      <c r="AP53" s="7">
        <f t="shared" si="5"/>
        <v>18.708000000000002</v>
      </c>
      <c r="AQ53" s="7"/>
      <c r="AR53" s="7"/>
      <c r="AS53" s="7"/>
      <c r="AT53" s="7">
        <v>12.416</v>
      </c>
      <c r="AU53" s="7"/>
      <c r="AV53" s="7"/>
      <c r="AW53" s="7">
        <f t="shared" si="6"/>
        <v>18.624000000000002</v>
      </c>
      <c r="AX53" s="7"/>
      <c r="AY53" s="7"/>
      <c r="AZ53" s="7"/>
      <c r="BA53" s="7">
        <v>11.855</v>
      </c>
      <c r="BB53" s="7"/>
      <c r="BC53" s="7"/>
      <c r="BD53" s="7">
        <f t="shared" si="7"/>
        <v>17.782500000000002</v>
      </c>
      <c r="BE53" s="7"/>
      <c r="BF53" s="7"/>
      <c r="BG53" s="7"/>
      <c r="BH53" s="7">
        <v>12.250999999999999</v>
      </c>
      <c r="BI53" s="7"/>
      <c r="BJ53" s="7"/>
      <c r="BK53" s="7">
        <f t="shared" si="8"/>
        <v>18.3765</v>
      </c>
      <c r="BL53" s="7"/>
      <c r="BM53" s="7"/>
    </row>
    <row r="54" spans="1:65" x14ac:dyDescent="0.25">
      <c r="B54" s="7">
        <v>0.375</v>
      </c>
      <c r="C54" s="7"/>
      <c r="D54" s="7">
        <v>9.9570000000000007</v>
      </c>
      <c r="E54" s="7"/>
      <c r="F54" s="7"/>
      <c r="G54" s="7">
        <f t="shared" si="0"/>
        <v>14.935500000000001</v>
      </c>
      <c r="H54" s="7"/>
      <c r="I54" s="7"/>
      <c r="J54" s="7"/>
      <c r="K54" s="7">
        <v>10.621</v>
      </c>
      <c r="L54" s="7"/>
      <c r="M54" s="7"/>
      <c r="N54" s="7">
        <f t="shared" si="1"/>
        <v>15.931500000000002</v>
      </c>
      <c r="O54" s="7"/>
      <c r="P54" s="7"/>
      <c r="Q54" s="7"/>
      <c r="R54" s="7">
        <v>11.605</v>
      </c>
      <c r="S54" s="7"/>
      <c r="T54" s="7"/>
      <c r="U54" s="7">
        <f t="shared" si="2"/>
        <v>17.407500000000002</v>
      </c>
      <c r="V54" s="7"/>
      <c r="W54" s="7"/>
      <c r="X54" s="7"/>
      <c r="Y54" s="7">
        <v>12.87</v>
      </c>
      <c r="Z54" s="7"/>
      <c r="AA54" s="7"/>
      <c r="AB54" s="7">
        <f t="shared" si="3"/>
        <v>19.305</v>
      </c>
      <c r="AC54" s="7"/>
      <c r="AD54" s="7"/>
      <c r="AE54" s="7"/>
      <c r="AF54" s="7">
        <v>12.363</v>
      </c>
      <c r="AG54" s="7"/>
      <c r="AH54" s="7"/>
      <c r="AI54" s="7">
        <f t="shared" si="4"/>
        <v>18.544499999999999</v>
      </c>
      <c r="AJ54" s="7"/>
      <c r="AK54" s="7"/>
      <c r="AL54" s="7"/>
      <c r="AM54" s="7">
        <v>12.432</v>
      </c>
      <c r="AN54" s="7"/>
      <c r="AO54" s="7"/>
      <c r="AP54" s="7">
        <f t="shared" si="5"/>
        <v>18.648000000000003</v>
      </c>
      <c r="AQ54" s="7"/>
      <c r="AR54" s="7"/>
      <c r="AS54" s="7"/>
      <c r="AT54" s="7">
        <v>12.462999999999999</v>
      </c>
      <c r="AU54" s="7"/>
      <c r="AV54" s="7"/>
      <c r="AW54" s="7">
        <f t="shared" si="6"/>
        <v>18.694500000000001</v>
      </c>
      <c r="AX54" s="7"/>
      <c r="AY54" s="7"/>
      <c r="AZ54" s="7"/>
      <c r="BA54" s="7">
        <v>11.555</v>
      </c>
      <c r="BB54" s="7"/>
      <c r="BC54" s="7"/>
      <c r="BD54" s="7">
        <f t="shared" si="7"/>
        <v>17.3325</v>
      </c>
      <c r="BE54" s="7"/>
      <c r="BF54" s="7"/>
      <c r="BG54" s="7"/>
      <c r="BH54" s="7">
        <v>61.118000000000002</v>
      </c>
      <c r="BI54" s="7"/>
      <c r="BJ54" s="7"/>
      <c r="BK54" s="7">
        <f t="shared" si="8"/>
        <v>91.677000000000007</v>
      </c>
      <c r="BL54" s="7"/>
      <c r="BM54" s="7"/>
    </row>
    <row r="55" spans="1:65" x14ac:dyDescent="0.25">
      <c r="B55" s="7">
        <v>0.40625</v>
      </c>
      <c r="C55" s="7"/>
      <c r="D55" s="7">
        <v>9.9920000000000009</v>
      </c>
      <c r="E55" s="7"/>
      <c r="F55" s="7"/>
      <c r="G55" s="7">
        <f t="shared" si="0"/>
        <v>14.988000000000001</v>
      </c>
      <c r="H55" s="7"/>
      <c r="I55" s="7"/>
      <c r="J55" s="7"/>
      <c r="K55" s="7">
        <v>10.653</v>
      </c>
      <c r="L55" s="7"/>
      <c r="M55" s="7"/>
      <c r="N55" s="7">
        <f t="shared" si="1"/>
        <v>15.979500000000002</v>
      </c>
      <c r="O55" s="7"/>
      <c r="P55" s="7"/>
      <c r="Q55" s="7"/>
      <c r="R55" s="7">
        <v>11.486000000000001</v>
      </c>
      <c r="S55" s="7"/>
      <c r="T55" s="7"/>
      <c r="U55" s="7">
        <f t="shared" si="2"/>
        <v>17.229000000000003</v>
      </c>
      <c r="V55" s="7"/>
      <c r="W55" s="7"/>
      <c r="X55" s="7"/>
      <c r="Y55" s="7">
        <v>11.446999999999999</v>
      </c>
      <c r="Z55" s="7"/>
      <c r="AA55" s="7"/>
      <c r="AB55" s="7">
        <f t="shared" si="3"/>
        <v>17.170500000000001</v>
      </c>
      <c r="AC55" s="7"/>
      <c r="AD55" s="7"/>
      <c r="AE55" s="7"/>
      <c r="AF55" s="7">
        <v>43.408000000000001</v>
      </c>
      <c r="AG55" s="7"/>
      <c r="AH55" s="7"/>
      <c r="AI55" s="7">
        <f t="shared" si="4"/>
        <v>65.112000000000009</v>
      </c>
      <c r="AJ55" s="7"/>
      <c r="AK55" s="7"/>
      <c r="AL55" s="7"/>
      <c r="AM55" s="7">
        <v>11.798999999999999</v>
      </c>
      <c r="AN55" s="7"/>
      <c r="AO55" s="7"/>
      <c r="AP55" s="7">
        <f t="shared" si="5"/>
        <v>17.698499999999999</v>
      </c>
      <c r="AQ55" s="7"/>
      <c r="AR55" s="7"/>
      <c r="AS55" s="7"/>
      <c r="AT55" s="7">
        <v>14.201000000000001</v>
      </c>
      <c r="AU55" s="7"/>
      <c r="AV55" s="7"/>
      <c r="AW55" s="7">
        <f t="shared" si="6"/>
        <v>21.301500000000001</v>
      </c>
      <c r="AX55" s="7"/>
      <c r="AY55" s="7"/>
      <c r="AZ55" s="7"/>
      <c r="BA55" s="7">
        <v>11.33</v>
      </c>
      <c r="BB55" s="7"/>
      <c r="BC55" s="7"/>
      <c r="BD55" s="7">
        <f t="shared" si="7"/>
        <v>16.995000000000001</v>
      </c>
      <c r="BE55" s="7"/>
      <c r="BF55" s="7"/>
      <c r="BG55" s="7"/>
      <c r="BH55" s="7">
        <v>13.369</v>
      </c>
      <c r="BI55" s="7"/>
      <c r="BJ55" s="7"/>
      <c r="BK55" s="7">
        <f t="shared" si="8"/>
        <v>20.0535</v>
      </c>
      <c r="BL55" s="7"/>
      <c r="BM55" s="7"/>
    </row>
    <row r="56" spans="1:65" x14ac:dyDescent="0.25">
      <c r="B56" s="7">
        <v>0.4375</v>
      </c>
      <c r="C56" s="7"/>
      <c r="D56" s="7">
        <v>10.016</v>
      </c>
      <c r="E56" s="7"/>
      <c r="F56" s="7"/>
      <c r="G56" s="7">
        <f t="shared" si="0"/>
        <v>15.024000000000001</v>
      </c>
      <c r="H56" s="7"/>
      <c r="I56" s="7"/>
      <c r="J56" s="7"/>
      <c r="K56" s="7">
        <v>10.705</v>
      </c>
      <c r="L56" s="7"/>
      <c r="M56" s="7"/>
      <c r="N56" s="7">
        <f t="shared" si="1"/>
        <v>16.057500000000001</v>
      </c>
      <c r="O56" s="7"/>
      <c r="P56" s="7"/>
      <c r="Q56" s="7"/>
      <c r="R56" s="7">
        <v>11.837</v>
      </c>
      <c r="S56" s="7"/>
      <c r="T56" s="7"/>
      <c r="U56" s="7">
        <f t="shared" si="2"/>
        <v>17.755500000000001</v>
      </c>
      <c r="V56" s="7"/>
      <c r="W56" s="7"/>
      <c r="X56" s="7"/>
      <c r="Y56" s="7">
        <v>11.361000000000001</v>
      </c>
      <c r="Z56" s="7"/>
      <c r="AA56" s="7"/>
      <c r="AB56" s="7">
        <f t="shared" si="3"/>
        <v>17.041500000000003</v>
      </c>
      <c r="AC56" s="7"/>
      <c r="AD56" s="7"/>
      <c r="AE56" s="7"/>
      <c r="AF56" s="7">
        <v>44.014000000000003</v>
      </c>
      <c r="AG56" s="7"/>
      <c r="AH56" s="7"/>
      <c r="AI56" s="7">
        <f t="shared" si="4"/>
        <v>66.021000000000015</v>
      </c>
      <c r="AJ56" s="7"/>
      <c r="AK56" s="7"/>
      <c r="AL56" s="7"/>
      <c r="AM56" s="7">
        <v>11.326000000000001</v>
      </c>
      <c r="AN56" s="7"/>
      <c r="AO56" s="7"/>
      <c r="AP56" s="7">
        <f t="shared" si="5"/>
        <v>16.989000000000001</v>
      </c>
      <c r="AQ56" s="7"/>
      <c r="AR56" s="7"/>
      <c r="AS56" s="7"/>
      <c r="AT56" s="7">
        <v>48.512999999999998</v>
      </c>
      <c r="AU56" s="7"/>
      <c r="AV56" s="7"/>
      <c r="AW56" s="7">
        <f t="shared" si="6"/>
        <v>72.769500000000008</v>
      </c>
      <c r="AX56" s="7"/>
      <c r="AY56" s="7"/>
      <c r="AZ56" s="7"/>
      <c r="BA56" s="7">
        <v>11.153</v>
      </c>
      <c r="BB56" s="7"/>
      <c r="BC56" s="7"/>
      <c r="BD56" s="7">
        <f t="shared" si="7"/>
        <v>16.729500000000002</v>
      </c>
      <c r="BE56" s="7"/>
      <c r="BF56" s="7"/>
      <c r="BG56" s="7"/>
      <c r="BH56" s="7">
        <v>83.018000000000001</v>
      </c>
      <c r="BI56" s="7"/>
      <c r="BJ56" s="7"/>
      <c r="BK56" s="7">
        <f t="shared" si="8"/>
        <v>124.527</v>
      </c>
      <c r="BL56" s="7"/>
      <c r="BM56" s="7"/>
    </row>
    <row r="57" spans="1:65" x14ac:dyDescent="0.25">
      <c r="B57" s="7">
        <v>0.46875</v>
      </c>
      <c r="C57" s="7"/>
      <c r="D57" s="7">
        <v>10.054</v>
      </c>
      <c r="E57" s="7"/>
      <c r="F57" s="7"/>
      <c r="G57" s="7">
        <f t="shared" si="0"/>
        <v>15.081000000000001</v>
      </c>
      <c r="H57" s="7"/>
      <c r="I57" s="7"/>
      <c r="J57" s="7"/>
      <c r="K57" s="7">
        <v>11.433</v>
      </c>
      <c r="L57" s="7"/>
      <c r="M57" s="7"/>
      <c r="N57" s="7">
        <f t="shared" si="1"/>
        <v>17.1495</v>
      </c>
      <c r="O57" s="7"/>
      <c r="P57" s="7"/>
      <c r="Q57" s="7"/>
      <c r="R57" s="7">
        <v>11.342000000000001</v>
      </c>
      <c r="S57" s="7"/>
      <c r="T57" s="7"/>
      <c r="U57" s="7">
        <f t="shared" si="2"/>
        <v>17.013000000000002</v>
      </c>
      <c r="V57" s="7"/>
      <c r="W57" s="7"/>
      <c r="X57" s="7"/>
      <c r="Y57" s="7">
        <v>11.205</v>
      </c>
      <c r="Z57" s="7"/>
      <c r="AA57" s="7"/>
      <c r="AB57" s="7">
        <f t="shared" si="3"/>
        <v>16.807500000000001</v>
      </c>
      <c r="AC57" s="7"/>
      <c r="AD57" s="7"/>
      <c r="AE57" s="7"/>
      <c r="AF57" s="7">
        <v>45.164999999999999</v>
      </c>
      <c r="AG57" s="7"/>
      <c r="AH57" s="7"/>
      <c r="AI57" s="7">
        <f t="shared" si="4"/>
        <v>67.747500000000002</v>
      </c>
      <c r="AJ57" s="7"/>
      <c r="AK57" s="7"/>
      <c r="AL57" s="7"/>
      <c r="AM57" s="7">
        <v>45.183</v>
      </c>
      <c r="AN57" s="7"/>
      <c r="AO57" s="7"/>
      <c r="AP57" s="7">
        <f t="shared" si="5"/>
        <v>67.774500000000003</v>
      </c>
      <c r="AQ57" s="7"/>
      <c r="AR57" s="7"/>
      <c r="AS57" s="7"/>
      <c r="AT57" s="7">
        <v>51.420999999999999</v>
      </c>
      <c r="AU57" s="7"/>
      <c r="AV57" s="7"/>
      <c r="AW57" s="7">
        <f t="shared" si="6"/>
        <v>77.131500000000003</v>
      </c>
      <c r="AX57" s="7"/>
      <c r="AY57" s="7"/>
      <c r="AZ57" s="7"/>
      <c r="BA57" s="7">
        <v>10.930999999999999</v>
      </c>
      <c r="BB57" s="7"/>
      <c r="BC57" s="7"/>
      <c r="BD57" s="7">
        <f t="shared" si="7"/>
        <v>16.3965</v>
      </c>
      <c r="BE57" s="7"/>
      <c r="BF57" s="7"/>
      <c r="BG57" s="7"/>
      <c r="BH57" s="7">
        <v>93.058999999999997</v>
      </c>
      <c r="BI57" s="7"/>
      <c r="BJ57" s="7"/>
      <c r="BK57" s="7">
        <f t="shared" si="8"/>
        <v>139.58850000000001</v>
      </c>
      <c r="BL57" s="7"/>
      <c r="BM57" s="7"/>
    </row>
    <row r="58" spans="1:65" x14ac:dyDescent="0.25">
      <c r="B58" s="7">
        <v>0.5</v>
      </c>
      <c r="C58" s="7"/>
      <c r="D58" s="7">
        <v>10.058</v>
      </c>
      <c r="E58" s="7"/>
      <c r="F58" s="7"/>
      <c r="G58" s="7">
        <f t="shared" si="0"/>
        <v>15.087</v>
      </c>
      <c r="H58" s="7"/>
      <c r="I58" s="7"/>
      <c r="J58" s="7"/>
      <c r="K58" s="7">
        <v>10.772</v>
      </c>
      <c r="L58" s="7"/>
      <c r="M58" s="7"/>
      <c r="N58" s="7">
        <f t="shared" si="1"/>
        <v>16.158000000000001</v>
      </c>
      <c r="O58" s="7"/>
      <c r="P58" s="7"/>
      <c r="Q58" s="7"/>
      <c r="R58" s="7">
        <v>26.436</v>
      </c>
      <c r="S58" s="7"/>
      <c r="T58" s="7"/>
      <c r="U58" s="7">
        <f t="shared" si="2"/>
        <v>39.654000000000003</v>
      </c>
      <c r="V58" s="7"/>
      <c r="W58" s="7"/>
      <c r="X58" s="7"/>
      <c r="Y58" s="7">
        <v>11.166</v>
      </c>
      <c r="Z58" s="7"/>
      <c r="AA58" s="7"/>
      <c r="AB58" s="7">
        <f t="shared" si="3"/>
        <v>16.749000000000002</v>
      </c>
      <c r="AC58" s="7"/>
      <c r="AD58" s="7"/>
      <c r="AE58" s="7"/>
      <c r="AF58" s="7">
        <v>46.261000000000003</v>
      </c>
      <c r="AG58" s="7"/>
      <c r="AH58" s="7"/>
      <c r="AI58" s="7">
        <f t="shared" si="4"/>
        <v>69.391500000000008</v>
      </c>
      <c r="AJ58" s="7"/>
      <c r="AK58" s="7"/>
      <c r="AL58" s="7"/>
      <c r="AM58" s="7">
        <v>48.145000000000003</v>
      </c>
      <c r="AN58" s="7"/>
      <c r="AO58" s="7"/>
      <c r="AP58" s="7">
        <f t="shared" si="5"/>
        <v>72.217500000000015</v>
      </c>
      <c r="AQ58" s="7"/>
      <c r="AR58" s="7"/>
      <c r="AS58" s="7"/>
      <c r="AT58" s="7">
        <v>56.171999999999997</v>
      </c>
      <c r="AU58" s="7"/>
      <c r="AV58" s="7"/>
      <c r="AW58" s="7">
        <f t="shared" si="6"/>
        <v>84.257999999999996</v>
      </c>
      <c r="AX58" s="7"/>
      <c r="AY58" s="7"/>
      <c r="AZ58" s="7"/>
      <c r="BA58" s="7">
        <v>10.773999999999999</v>
      </c>
      <c r="BB58" s="7"/>
      <c r="BC58" s="7"/>
      <c r="BD58" s="7">
        <f t="shared" si="7"/>
        <v>16.161000000000001</v>
      </c>
      <c r="BE58" s="7"/>
      <c r="BF58" s="7"/>
      <c r="BG58" s="7"/>
      <c r="BH58" s="7">
        <v>112.252</v>
      </c>
      <c r="BI58" s="7"/>
      <c r="BJ58" s="7"/>
      <c r="BK58" s="7">
        <f t="shared" si="8"/>
        <v>168.37800000000001</v>
      </c>
      <c r="BL58" s="7"/>
      <c r="BM58" s="7"/>
    </row>
    <row r="59" spans="1:65" x14ac:dyDescent="0.25">
      <c r="B59" s="7">
        <v>0.5625</v>
      </c>
      <c r="C59" s="7"/>
      <c r="D59" s="7">
        <v>10.099</v>
      </c>
      <c r="E59" s="7"/>
      <c r="F59" s="7"/>
      <c r="G59" s="7">
        <f t="shared" si="0"/>
        <v>15.1485</v>
      </c>
      <c r="H59" s="7"/>
      <c r="I59" s="7"/>
      <c r="J59" s="7"/>
      <c r="K59" s="7">
        <v>10.54</v>
      </c>
      <c r="L59" s="7"/>
      <c r="M59" s="7"/>
      <c r="N59" s="7">
        <f t="shared" si="1"/>
        <v>15.809999999999999</v>
      </c>
      <c r="O59" s="7"/>
      <c r="P59" s="7"/>
      <c r="Q59" s="7"/>
      <c r="R59" s="7">
        <v>10.762</v>
      </c>
      <c r="S59" s="7"/>
      <c r="T59" s="7"/>
      <c r="U59" s="7">
        <f t="shared" si="2"/>
        <v>16.143000000000001</v>
      </c>
      <c r="V59" s="7"/>
      <c r="W59" s="7"/>
      <c r="X59" s="7"/>
      <c r="Y59" s="7">
        <v>44.375</v>
      </c>
      <c r="Z59" s="7"/>
      <c r="AA59" s="7"/>
      <c r="AB59" s="7">
        <f t="shared" si="3"/>
        <v>66.5625</v>
      </c>
      <c r="AC59" s="7"/>
      <c r="AD59" s="7"/>
      <c r="AE59" s="7"/>
      <c r="AF59" s="7">
        <v>46.51</v>
      </c>
      <c r="AG59" s="7"/>
      <c r="AH59" s="7"/>
      <c r="AI59" s="7">
        <f t="shared" si="4"/>
        <v>69.765000000000001</v>
      </c>
      <c r="AJ59" s="7"/>
      <c r="AK59" s="7"/>
      <c r="AL59" s="7"/>
      <c r="AM59" s="7">
        <v>50.351999999999997</v>
      </c>
      <c r="AN59" s="7"/>
      <c r="AO59" s="7"/>
      <c r="AP59" s="7">
        <f t="shared" si="5"/>
        <v>75.528000000000006</v>
      </c>
      <c r="AQ59" s="7"/>
      <c r="AR59" s="7"/>
      <c r="AS59" s="7"/>
      <c r="AT59" s="7">
        <v>63.252000000000002</v>
      </c>
      <c r="AU59" s="7"/>
      <c r="AV59" s="7"/>
      <c r="AW59" s="7">
        <f t="shared" si="6"/>
        <v>94.878000000000014</v>
      </c>
      <c r="AX59" s="7"/>
      <c r="AY59" s="7"/>
      <c r="AZ59" s="7"/>
      <c r="BA59" s="7">
        <v>10.968</v>
      </c>
      <c r="BB59" s="7"/>
      <c r="BC59" s="7"/>
      <c r="BD59" s="7">
        <f t="shared" si="7"/>
        <v>16.452000000000002</v>
      </c>
      <c r="BE59" s="7"/>
      <c r="BF59" s="7"/>
      <c r="BG59" s="7"/>
      <c r="BH59" s="7">
        <v>130.983</v>
      </c>
      <c r="BI59" s="7"/>
      <c r="BJ59" s="7"/>
      <c r="BK59" s="7">
        <f t="shared" si="8"/>
        <v>196.47450000000001</v>
      </c>
      <c r="BL59" s="7"/>
      <c r="BM59" s="7"/>
    </row>
    <row r="60" spans="1:65" x14ac:dyDescent="0.25">
      <c r="B60" s="7">
        <v>0.625</v>
      </c>
      <c r="C60" s="7"/>
      <c r="D60" s="7">
        <v>10.122999999999999</v>
      </c>
      <c r="E60" s="7"/>
      <c r="F60" s="7"/>
      <c r="G60" s="7">
        <f t="shared" si="0"/>
        <v>15.1845</v>
      </c>
      <c r="H60" s="7"/>
      <c r="I60" s="7"/>
      <c r="J60" s="7"/>
      <c r="K60" s="7">
        <v>10.468</v>
      </c>
      <c r="L60" s="7"/>
      <c r="M60" s="7"/>
      <c r="N60" s="7">
        <f t="shared" si="1"/>
        <v>15.702</v>
      </c>
      <c r="O60" s="7"/>
      <c r="P60" s="7"/>
      <c r="Q60" s="7"/>
      <c r="R60" s="7">
        <v>10.771000000000001</v>
      </c>
      <c r="S60" s="7"/>
      <c r="T60" s="7"/>
      <c r="U60" s="7">
        <f t="shared" si="2"/>
        <v>16.156500000000001</v>
      </c>
      <c r="V60" s="7"/>
      <c r="W60" s="7"/>
      <c r="X60" s="7"/>
      <c r="Y60" s="7">
        <v>45.862000000000002</v>
      </c>
      <c r="Z60" s="7"/>
      <c r="AA60" s="7"/>
      <c r="AB60" s="7">
        <f t="shared" si="3"/>
        <v>68.793000000000006</v>
      </c>
      <c r="AC60" s="7"/>
      <c r="AD60" s="7"/>
      <c r="AE60" s="7"/>
      <c r="AF60" s="7">
        <v>49.58</v>
      </c>
      <c r="AG60" s="7"/>
      <c r="AH60" s="7"/>
      <c r="AI60" s="7">
        <f t="shared" si="4"/>
        <v>74.37</v>
      </c>
      <c r="AJ60" s="7"/>
      <c r="AK60" s="7"/>
      <c r="AL60" s="7"/>
      <c r="AM60" s="7">
        <v>56.578000000000003</v>
      </c>
      <c r="AN60" s="7"/>
      <c r="AO60" s="7"/>
      <c r="AP60" s="7">
        <f t="shared" si="5"/>
        <v>84.867000000000004</v>
      </c>
      <c r="AQ60" s="7"/>
      <c r="AR60" s="7"/>
      <c r="AS60" s="7"/>
      <c r="AT60" s="7">
        <v>69.435000000000002</v>
      </c>
      <c r="AU60" s="7"/>
      <c r="AV60" s="7"/>
      <c r="AW60" s="7">
        <f t="shared" si="6"/>
        <v>104.1525</v>
      </c>
      <c r="AX60" s="7"/>
      <c r="AY60" s="7"/>
      <c r="AZ60" s="7"/>
      <c r="BA60" s="7">
        <v>11.010999999999999</v>
      </c>
      <c r="BB60" s="7"/>
      <c r="BC60" s="7"/>
      <c r="BD60" s="7">
        <f t="shared" si="7"/>
        <v>16.516500000000001</v>
      </c>
      <c r="BE60" s="7"/>
      <c r="BF60" s="7"/>
      <c r="BG60" s="7"/>
      <c r="BH60" s="7">
        <v>148.94</v>
      </c>
      <c r="BI60" s="7"/>
      <c r="BJ60" s="7"/>
      <c r="BK60" s="7">
        <f t="shared" si="8"/>
        <v>223.41</v>
      </c>
      <c r="BL60" s="7"/>
      <c r="BM60" s="7"/>
    </row>
    <row r="61" spans="1:65" x14ac:dyDescent="0.25">
      <c r="B61" s="7">
        <v>0.6875</v>
      </c>
      <c r="C61" s="7"/>
      <c r="D61" s="7">
        <v>10.148999999999999</v>
      </c>
      <c r="E61" s="7"/>
      <c r="F61" s="7"/>
      <c r="G61" s="7">
        <f t="shared" si="0"/>
        <v>15.2235</v>
      </c>
      <c r="H61" s="7"/>
      <c r="I61" s="7"/>
      <c r="J61" s="7"/>
      <c r="K61" s="7">
        <v>10.645</v>
      </c>
      <c r="L61" s="7"/>
      <c r="M61" s="7"/>
      <c r="N61" s="7">
        <f t="shared" si="1"/>
        <v>15.967499999999999</v>
      </c>
      <c r="O61" s="7"/>
      <c r="P61" s="7"/>
      <c r="Q61" s="7"/>
      <c r="R61" s="7">
        <v>41.601999999999997</v>
      </c>
      <c r="S61" s="7"/>
      <c r="T61" s="7"/>
      <c r="U61" s="7">
        <f t="shared" si="2"/>
        <v>62.402999999999999</v>
      </c>
      <c r="V61" s="7"/>
      <c r="W61" s="7"/>
      <c r="X61" s="7"/>
      <c r="Y61" s="7">
        <v>46.356000000000002</v>
      </c>
      <c r="Z61" s="7"/>
      <c r="AA61" s="7"/>
      <c r="AB61" s="7">
        <f t="shared" si="3"/>
        <v>69.534000000000006</v>
      </c>
      <c r="AC61" s="7"/>
      <c r="AD61" s="7"/>
      <c r="AE61" s="7"/>
      <c r="AF61" s="7">
        <v>51.206000000000003</v>
      </c>
      <c r="AG61" s="7"/>
      <c r="AH61" s="7"/>
      <c r="AI61" s="7">
        <f t="shared" si="4"/>
        <v>76.809000000000012</v>
      </c>
      <c r="AJ61" s="7"/>
      <c r="AK61" s="7"/>
      <c r="AL61" s="7"/>
      <c r="AM61" s="7">
        <v>58.506</v>
      </c>
      <c r="AN61" s="7"/>
      <c r="AO61" s="7"/>
      <c r="AP61" s="7">
        <f t="shared" si="5"/>
        <v>87.759</v>
      </c>
      <c r="AQ61" s="7"/>
      <c r="AR61" s="7"/>
      <c r="AS61" s="7"/>
      <c r="AT61" s="7">
        <v>73.257999999999996</v>
      </c>
      <c r="AU61" s="7"/>
      <c r="AV61" s="7"/>
      <c r="AW61" s="7">
        <f t="shared" si="6"/>
        <v>109.887</v>
      </c>
      <c r="AX61" s="7"/>
      <c r="AY61" s="7"/>
      <c r="AZ61" s="7"/>
      <c r="BA61" s="7">
        <v>12.57</v>
      </c>
      <c r="BB61" s="7"/>
      <c r="BC61" s="7"/>
      <c r="BD61" s="7">
        <f t="shared" si="7"/>
        <v>18.855</v>
      </c>
      <c r="BE61" s="7"/>
      <c r="BF61" s="7"/>
      <c r="BG61" s="7"/>
      <c r="BH61" s="7">
        <v>161.03100000000001</v>
      </c>
      <c r="BI61" s="7"/>
      <c r="BJ61" s="7"/>
      <c r="BK61" s="7">
        <f t="shared" si="8"/>
        <v>241.54650000000001</v>
      </c>
      <c r="BL61" s="7"/>
      <c r="BM61" s="7"/>
    </row>
    <row r="62" spans="1:65" x14ac:dyDescent="0.25">
      <c r="B62" s="7">
        <v>0.75</v>
      </c>
      <c r="C62" s="7"/>
      <c r="D62" s="7">
        <v>10.17</v>
      </c>
      <c r="E62" s="7"/>
      <c r="F62" s="7"/>
      <c r="G62" s="7">
        <f t="shared" si="0"/>
        <v>15.255000000000001</v>
      </c>
      <c r="H62" s="7"/>
      <c r="I62" s="7"/>
      <c r="J62" s="7"/>
      <c r="K62" s="7">
        <v>11.603999999999999</v>
      </c>
      <c r="L62" s="7"/>
      <c r="M62" s="7"/>
      <c r="N62" s="7">
        <f t="shared" si="1"/>
        <v>17.405999999999999</v>
      </c>
      <c r="O62" s="7"/>
      <c r="P62" s="7"/>
      <c r="Q62" s="7"/>
      <c r="R62" s="7">
        <v>43.39</v>
      </c>
      <c r="S62" s="7"/>
      <c r="T62" s="7"/>
      <c r="U62" s="7">
        <f t="shared" si="2"/>
        <v>65.085000000000008</v>
      </c>
      <c r="V62" s="7"/>
      <c r="W62" s="7"/>
      <c r="X62" s="7"/>
      <c r="Y62" s="7">
        <v>47.296999999999997</v>
      </c>
      <c r="Z62" s="7"/>
      <c r="AA62" s="7"/>
      <c r="AB62" s="7">
        <f t="shared" si="3"/>
        <v>70.945499999999996</v>
      </c>
      <c r="AC62" s="7"/>
      <c r="AD62" s="7"/>
      <c r="AE62" s="7"/>
      <c r="AF62" s="7">
        <v>53.938000000000002</v>
      </c>
      <c r="AG62" s="7"/>
      <c r="AH62" s="7"/>
      <c r="AI62" s="7">
        <f t="shared" si="4"/>
        <v>80.907000000000011</v>
      </c>
      <c r="AJ62" s="7"/>
      <c r="AK62" s="7"/>
      <c r="AL62" s="7"/>
      <c r="AM62" s="7">
        <v>70.585999999999999</v>
      </c>
      <c r="AN62" s="7"/>
      <c r="AO62" s="7"/>
      <c r="AP62" s="7">
        <f t="shared" si="5"/>
        <v>105.879</v>
      </c>
      <c r="AQ62" s="7"/>
      <c r="AR62" s="7"/>
      <c r="AS62" s="7"/>
      <c r="AT62" s="7">
        <v>84.028999999999996</v>
      </c>
      <c r="AU62" s="7"/>
      <c r="AV62" s="7"/>
      <c r="AW62" s="7">
        <f t="shared" si="6"/>
        <v>126.04349999999999</v>
      </c>
      <c r="AX62" s="7"/>
      <c r="AY62" s="7"/>
      <c r="AZ62" s="7"/>
      <c r="BA62" s="7">
        <v>138.52099999999999</v>
      </c>
      <c r="BB62" s="7"/>
      <c r="BC62" s="7"/>
      <c r="BD62" s="7">
        <f t="shared" si="7"/>
        <v>207.78149999999999</v>
      </c>
      <c r="BE62" s="7"/>
      <c r="BF62" s="7"/>
      <c r="BG62" s="7"/>
      <c r="BH62" s="7">
        <v>184.03399999999999</v>
      </c>
      <c r="BI62" s="7"/>
      <c r="BJ62" s="7"/>
      <c r="BK62" s="7">
        <f t="shared" si="8"/>
        <v>276.05099999999999</v>
      </c>
      <c r="BL62" s="7"/>
      <c r="BM62" s="7"/>
    </row>
    <row r="63" spans="1:65" x14ac:dyDescent="0.25">
      <c r="B63" s="7">
        <v>0.8125</v>
      </c>
      <c r="C63" s="7"/>
      <c r="D63" s="7">
        <v>10.199999999999999</v>
      </c>
      <c r="E63" s="7"/>
      <c r="F63" s="7"/>
      <c r="G63" s="7">
        <f t="shared" si="0"/>
        <v>15.299999999999999</v>
      </c>
      <c r="H63" s="7"/>
      <c r="I63" s="7"/>
      <c r="J63" s="7"/>
      <c r="K63" s="7">
        <v>13.922000000000001</v>
      </c>
      <c r="L63" s="7"/>
      <c r="M63" s="7"/>
      <c r="N63" s="7">
        <f t="shared" si="1"/>
        <v>20.883000000000003</v>
      </c>
      <c r="O63" s="7"/>
      <c r="P63" s="7"/>
      <c r="Q63" s="7"/>
      <c r="R63" s="7">
        <v>44.396000000000001</v>
      </c>
      <c r="S63" s="7"/>
      <c r="T63" s="7"/>
      <c r="U63" s="7">
        <f t="shared" si="2"/>
        <v>66.594000000000008</v>
      </c>
      <c r="V63" s="7"/>
      <c r="W63" s="7"/>
      <c r="X63" s="7"/>
      <c r="Y63" s="7">
        <v>49.415999999999997</v>
      </c>
      <c r="Z63" s="7"/>
      <c r="AA63" s="7"/>
      <c r="AB63" s="7">
        <f t="shared" si="3"/>
        <v>74.123999999999995</v>
      </c>
      <c r="AC63" s="7"/>
      <c r="AD63" s="7"/>
      <c r="AE63" s="7"/>
      <c r="AF63" s="7">
        <v>60.746000000000002</v>
      </c>
      <c r="AG63" s="7"/>
      <c r="AH63" s="7"/>
      <c r="AI63" s="7">
        <f t="shared" si="4"/>
        <v>91.119000000000014</v>
      </c>
      <c r="AJ63" s="7"/>
      <c r="AK63" s="7"/>
      <c r="AL63" s="7"/>
      <c r="AM63" s="7">
        <v>73.966999999999999</v>
      </c>
      <c r="AN63" s="7"/>
      <c r="AO63" s="7"/>
      <c r="AP63" s="7">
        <f t="shared" si="5"/>
        <v>110.95050000000001</v>
      </c>
      <c r="AQ63" s="7"/>
      <c r="AR63" s="7"/>
      <c r="AS63" s="7"/>
      <c r="AT63" s="7">
        <v>82.073999999999998</v>
      </c>
      <c r="AU63" s="7"/>
      <c r="AV63" s="7"/>
      <c r="AW63" s="7">
        <f t="shared" si="6"/>
        <v>123.111</v>
      </c>
      <c r="AX63" s="7"/>
      <c r="AY63" s="7"/>
      <c r="AZ63" s="7"/>
      <c r="BA63" s="7">
        <v>152.108</v>
      </c>
      <c r="BB63" s="7"/>
      <c r="BC63" s="7"/>
      <c r="BD63" s="7">
        <f t="shared" si="7"/>
        <v>228.16200000000001</v>
      </c>
      <c r="BE63" s="7"/>
      <c r="BF63" s="7"/>
      <c r="BG63" s="7"/>
      <c r="BH63" s="7">
        <v>193.333</v>
      </c>
      <c r="BI63" s="7"/>
      <c r="BJ63" s="7"/>
      <c r="BK63" s="7">
        <f t="shared" si="8"/>
        <v>289.99950000000001</v>
      </c>
      <c r="BL63" s="7"/>
      <c r="BM63" s="7"/>
    </row>
    <row r="64" spans="1:65" x14ac:dyDescent="0.25">
      <c r="A64" s="36"/>
      <c r="B64" s="7">
        <v>0.875</v>
      </c>
      <c r="C64" s="7"/>
      <c r="D64" s="7">
        <v>10.237</v>
      </c>
      <c r="E64" s="7"/>
      <c r="F64" s="7"/>
      <c r="G64" s="7">
        <f t="shared" si="0"/>
        <v>15.355500000000001</v>
      </c>
      <c r="H64" s="7"/>
      <c r="I64" s="7"/>
      <c r="J64" s="7"/>
      <c r="K64" s="7">
        <v>17.622</v>
      </c>
      <c r="L64" s="7"/>
      <c r="M64" s="7"/>
      <c r="N64" s="7">
        <f t="shared" si="1"/>
        <v>26.433</v>
      </c>
      <c r="O64" s="7"/>
      <c r="P64" s="7"/>
      <c r="Q64" s="7"/>
      <c r="R64" s="7">
        <v>46.11</v>
      </c>
      <c r="S64" s="7"/>
      <c r="T64" s="7"/>
      <c r="U64" s="7">
        <f t="shared" si="2"/>
        <v>69.165000000000006</v>
      </c>
      <c r="V64" s="7"/>
      <c r="W64" s="7"/>
      <c r="X64" s="7"/>
      <c r="Y64" s="7">
        <v>50.536999999999999</v>
      </c>
      <c r="Z64" s="7"/>
      <c r="AA64" s="7"/>
      <c r="AB64" s="7">
        <f t="shared" si="3"/>
        <v>75.805500000000009</v>
      </c>
      <c r="AC64" s="7"/>
      <c r="AD64" s="7"/>
      <c r="AE64" s="7"/>
      <c r="AF64" s="7">
        <v>68.864000000000004</v>
      </c>
      <c r="AG64" s="7"/>
      <c r="AH64" s="7"/>
      <c r="AI64" s="7">
        <f t="shared" si="4"/>
        <v>103.29600000000001</v>
      </c>
      <c r="AJ64" s="7"/>
      <c r="AK64" s="7"/>
      <c r="AL64" s="7"/>
      <c r="AM64" s="7">
        <v>79.893000000000001</v>
      </c>
      <c r="AN64" s="7"/>
      <c r="AO64" s="7"/>
      <c r="AP64" s="7">
        <f t="shared" si="5"/>
        <v>119.8395</v>
      </c>
      <c r="AQ64" s="7"/>
      <c r="AR64" s="7"/>
      <c r="AS64" s="7"/>
      <c r="AT64" s="7">
        <v>91.552999999999997</v>
      </c>
      <c r="AU64" s="7"/>
      <c r="AV64" s="7"/>
      <c r="AW64" s="7">
        <f t="shared" si="6"/>
        <v>137.3295</v>
      </c>
      <c r="AX64" s="7"/>
      <c r="AY64" s="7"/>
      <c r="AZ64" s="7"/>
      <c r="BA64" s="7">
        <v>163.81800000000001</v>
      </c>
      <c r="BB64" s="7"/>
      <c r="BC64" s="7"/>
      <c r="BD64" s="7">
        <f t="shared" si="7"/>
        <v>245.72700000000003</v>
      </c>
      <c r="BE64" s="7"/>
      <c r="BF64" s="7"/>
      <c r="BG64" s="7"/>
      <c r="BH64" s="7">
        <v>210.399</v>
      </c>
      <c r="BI64" s="7"/>
      <c r="BJ64" s="7"/>
      <c r="BK64" s="7">
        <f t="shared" si="8"/>
        <v>315.5985</v>
      </c>
      <c r="BL64" s="7"/>
      <c r="BM64" s="7"/>
    </row>
    <row r="65" spans="1:65" x14ac:dyDescent="0.25">
      <c r="A65" s="36"/>
      <c r="B65" s="7">
        <v>0.9375</v>
      </c>
      <c r="C65" s="7"/>
      <c r="D65" s="7">
        <v>10.374000000000001</v>
      </c>
      <c r="E65" s="7"/>
      <c r="F65" s="7"/>
      <c r="G65" s="7">
        <f t="shared" si="0"/>
        <v>15.561000000000002</v>
      </c>
      <c r="H65" s="7"/>
      <c r="I65" s="7"/>
      <c r="J65" s="7"/>
      <c r="K65" s="7">
        <v>24.306999999999999</v>
      </c>
      <c r="L65" s="7"/>
      <c r="M65" s="7"/>
      <c r="N65" s="7">
        <f t="shared" si="1"/>
        <v>36.460500000000003</v>
      </c>
      <c r="O65" s="7"/>
      <c r="P65" s="7"/>
      <c r="Q65" s="7"/>
      <c r="R65" s="7">
        <v>48.582000000000001</v>
      </c>
      <c r="S65" s="7"/>
      <c r="T65" s="7"/>
      <c r="U65" s="7">
        <f t="shared" si="2"/>
        <v>72.873000000000005</v>
      </c>
      <c r="V65" s="7"/>
      <c r="W65" s="7"/>
      <c r="X65" s="7"/>
      <c r="Y65" s="7">
        <v>50.853999999999999</v>
      </c>
      <c r="Z65" s="7"/>
      <c r="AA65" s="7"/>
      <c r="AB65" s="7">
        <f t="shared" si="3"/>
        <v>76.281000000000006</v>
      </c>
      <c r="AC65" s="7"/>
      <c r="AD65" s="7"/>
      <c r="AE65" s="7"/>
      <c r="AF65" s="7">
        <v>70.974999999999994</v>
      </c>
      <c r="AG65" s="7"/>
      <c r="AH65" s="7"/>
      <c r="AI65" s="7">
        <f t="shared" si="4"/>
        <v>106.46249999999999</v>
      </c>
      <c r="AJ65" s="7"/>
      <c r="AK65" s="7"/>
      <c r="AL65" s="7"/>
      <c r="AM65" s="7">
        <v>84.001000000000005</v>
      </c>
      <c r="AN65" s="7"/>
      <c r="AO65" s="7"/>
      <c r="AP65" s="7">
        <f t="shared" si="5"/>
        <v>126.00150000000001</v>
      </c>
      <c r="AQ65" s="7"/>
      <c r="AR65" s="7"/>
      <c r="AS65" s="7"/>
      <c r="AT65" s="7">
        <v>104.065</v>
      </c>
      <c r="AU65" s="7"/>
      <c r="AV65" s="7"/>
      <c r="AW65" s="7">
        <f t="shared" si="6"/>
        <v>156.0975</v>
      </c>
      <c r="AX65" s="7"/>
      <c r="AY65" s="7"/>
      <c r="AZ65" s="7"/>
      <c r="BA65" s="7">
        <v>170.78800000000001</v>
      </c>
      <c r="BB65" s="7"/>
      <c r="BC65" s="7"/>
      <c r="BD65" s="7">
        <f t="shared" si="7"/>
        <v>256.18200000000002</v>
      </c>
      <c r="BE65" s="7"/>
      <c r="BF65" s="7"/>
      <c r="BG65" s="7"/>
      <c r="BH65" s="7">
        <v>215.83199999999999</v>
      </c>
      <c r="BI65" s="7"/>
      <c r="BJ65" s="7"/>
      <c r="BK65" s="7">
        <f t="shared" si="8"/>
        <v>323.74799999999999</v>
      </c>
      <c r="BL65" s="7"/>
      <c r="BM65" s="7"/>
    </row>
    <row r="66" spans="1:65" x14ac:dyDescent="0.25">
      <c r="A66" s="27"/>
      <c r="B66" s="7">
        <v>1</v>
      </c>
      <c r="C66" s="7"/>
      <c r="D66" s="7">
        <v>12.3</v>
      </c>
      <c r="E66" s="7"/>
      <c r="F66" s="7"/>
      <c r="G66" s="7">
        <f t="shared" si="0"/>
        <v>18.450000000000003</v>
      </c>
      <c r="H66" s="7"/>
      <c r="I66" s="7"/>
      <c r="J66" s="7"/>
      <c r="K66" s="7">
        <v>40.478000000000002</v>
      </c>
      <c r="L66" s="7"/>
      <c r="M66" s="7"/>
      <c r="N66" s="7">
        <f t="shared" si="1"/>
        <v>60.717000000000006</v>
      </c>
      <c r="O66" s="7"/>
      <c r="P66" s="7"/>
      <c r="Q66" s="7"/>
      <c r="R66" s="7">
        <v>52.274000000000001</v>
      </c>
      <c r="S66" s="7"/>
      <c r="T66" s="7"/>
      <c r="U66" s="7">
        <f t="shared" si="2"/>
        <v>78.411000000000001</v>
      </c>
      <c r="V66" s="7"/>
      <c r="W66" s="7"/>
      <c r="X66" s="7"/>
      <c r="Y66" s="7">
        <v>50.759</v>
      </c>
      <c r="Z66" s="7"/>
      <c r="AA66" s="7"/>
      <c r="AB66" s="7">
        <f t="shared" si="3"/>
        <v>76.138500000000008</v>
      </c>
      <c r="AC66" s="7"/>
      <c r="AD66" s="7"/>
      <c r="AE66" s="7"/>
      <c r="AF66" s="7">
        <v>81.349999999999994</v>
      </c>
      <c r="AG66" s="7"/>
      <c r="AH66" s="7"/>
      <c r="AI66" s="7">
        <f t="shared" si="4"/>
        <v>122.02499999999999</v>
      </c>
      <c r="AJ66" s="7"/>
      <c r="AK66" s="7"/>
      <c r="AL66" s="7"/>
      <c r="AM66" s="7">
        <v>95.034000000000006</v>
      </c>
      <c r="AN66" s="7"/>
      <c r="AO66" s="7"/>
      <c r="AP66" s="7">
        <f t="shared" si="5"/>
        <v>142.55100000000002</v>
      </c>
      <c r="AQ66" s="7"/>
      <c r="AR66" s="7"/>
      <c r="AS66" s="7"/>
      <c r="AT66" s="7">
        <v>114.901</v>
      </c>
      <c r="AU66" s="7"/>
      <c r="AV66" s="7"/>
      <c r="AW66" s="7">
        <f t="shared" si="6"/>
        <v>172.35150000000002</v>
      </c>
      <c r="AX66" s="7"/>
      <c r="AY66" s="7"/>
      <c r="AZ66" s="7"/>
      <c r="BA66" s="7">
        <v>176.12200000000001</v>
      </c>
      <c r="BB66" s="7"/>
      <c r="BC66" s="7"/>
      <c r="BD66" s="7">
        <f t="shared" si="7"/>
        <v>264.18300000000005</v>
      </c>
      <c r="BE66" s="7"/>
      <c r="BF66" s="7"/>
      <c r="BG66" s="7"/>
      <c r="BH66" s="7">
        <v>220.00399999999999</v>
      </c>
      <c r="BI66" s="7"/>
      <c r="BJ66" s="7"/>
      <c r="BK66" s="7">
        <f t="shared" si="8"/>
        <v>330.00600000000003</v>
      </c>
      <c r="BL66" s="7"/>
      <c r="BM66" s="7"/>
    </row>
    <row r="67" spans="1:65" x14ac:dyDescent="0.25">
      <c r="A67" s="36"/>
      <c r="B67" s="7">
        <v>1.125</v>
      </c>
      <c r="C67" s="7"/>
      <c r="D67" s="7">
        <v>17.596</v>
      </c>
      <c r="E67" s="7"/>
      <c r="F67" s="7"/>
      <c r="G67" s="7">
        <f t="shared" si="0"/>
        <v>26.394000000000002</v>
      </c>
      <c r="H67" s="7"/>
      <c r="I67" s="7"/>
      <c r="J67" s="7"/>
      <c r="K67" s="7">
        <v>42.640999999999998</v>
      </c>
      <c r="L67" s="7"/>
      <c r="M67" s="7"/>
      <c r="N67" s="7">
        <f t="shared" si="1"/>
        <v>63.961500000000001</v>
      </c>
      <c r="O67" s="7"/>
      <c r="P67" s="7"/>
      <c r="Q67" s="7"/>
      <c r="R67" s="7">
        <v>58.935000000000002</v>
      </c>
      <c r="S67" s="7"/>
      <c r="T67" s="7"/>
      <c r="U67" s="7">
        <f t="shared" si="2"/>
        <v>88.402500000000003</v>
      </c>
      <c r="V67" s="7"/>
      <c r="W67" s="7"/>
      <c r="X67" s="7"/>
      <c r="Y67" s="7">
        <v>54.984000000000002</v>
      </c>
      <c r="Z67" s="7"/>
      <c r="AA67" s="7"/>
      <c r="AB67" s="7">
        <f t="shared" si="3"/>
        <v>82.476000000000013</v>
      </c>
      <c r="AC67" s="7"/>
      <c r="AD67" s="7"/>
      <c r="AE67" s="7"/>
      <c r="AF67" s="7">
        <v>92.658000000000001</v>
      </c>
      <c r="AG67" s="7"/>
      <c r="AH67" s="7"/>
      <c r="AI67" s="7">
        <f t="shared" si="4"/>
        <v>138.98700000000002</v>
      </c>
      <c r="AJ67" s="7"/>
      <c r="AK67" s="7"/>
      <c r="AL67" s="7"/>
      <c r="AM67" s="7">
        <v>107.179</v>
      </c>
      <c r="AN67" s="7"/>
      <c r="AO67" s="7"/>
      <c r="AP67" s="7">
        <f t="shared" si="5"/>
        <v>160.76850000000002</v>
      </c>
      <c r="AQ67" s="7"/>
      <c r="AR67" s="7"/>
      <c r="AS67" s="7"/>
      <c r="AT67" s="7">
        <v>130.096</v>
      </c>
      <c r="AU67" s="7"/>
      <c r="AV67" s="7"/>
      <c r="AW67" s="7">
        <f t="shared" si="6"/>
        <v>195.14400000000001</v>
      </c>
      <c r="AX67" s="7"/>
      <c r="AY67" s="7"/>
      <c r="AZ67" s="7"/>
      <c r="BA67" s="7">
        <v>183.191</v>
      </c>
      <c r="BB67" s="7"/>
      <c r="BC67" s="7"/>
      <c r="BD67" s="7">
        <f t="shared" si="7"/>
        <v>274.78650000000005</v>
      </c>
      <c r="BE67" s="7"/>
      <c r="BF67" s="7"/>
      <c r="BG67" s="7"/>
      <c r="BH67" s="7">
        <v>230.965</v>
      </c>
      <c r="BI67" s="7"/>
      <c r="BJ67" s="7"/>
      <c r="BK67" s="7">
        <f t="shared" si="8"/>
        <v>346.44750000000005</v>
      </c>
      <c r="BL67" s="7"/>
      <c r="BM67" s="7"/>
    </row>
    <row r="68" spans="1:65" x14ac:dyDescent="0.25">
      <c r="A68" s="36"/>
      <c r="B68" s="7">
        <v>1.25</v>
      </c>
      <c r="C68" s="7"/>
      <c r="D68" s="7">
        <v>23.341000000000001</v>
      </c>
      <c r="E68" s="7"/>
      <c r="F68" s="7"/>
      <c r="G68" s="7">
        <f t="shared" si="0"/>
        <v>35.011500000000005</v>
      </c>
      <c r="H68" s="7"/>
      <c r="I68" s="7"/>
      <c r="J68" s="7"/>
      <c r="K68" s="7">
        <v>43.664000000000001</v>
      </c>
      <c r="L68" s="7"/>
      <c r="M68" s="7"/>
      <c r="N68" s="7">
        <f t="shared" si="1"/>
        <v>65.496000000000009</v>
      </c>
      <c r="O68" s="7"/>
      <c r="P68" s="7"/>
      <c r="Q68" s="7"/>
      <c r="R68" s="7">
        <v>66.385999999999996</v>
      </c>
      <c r="S68" s="7"/>
      <c r="T68" s="7"/>
      <c r="U68" s="7">
        <f t="shared" si="2"/>
        <v>99.578999999999994</v>
      </c>
      <c r="V68" s="7"/>
      <c r="W68" s="7"/>
      <c r="X68" s="7"/>
      <c r="Y68" s="7">
        <v>59.076999999999998</v>
      </c>
      <c r="Z68" s="7"/>
      <c r="AA68" s="7"/>
      <c r="AB68" s="7">
        <f t="shared" si="3"/>
        <v>88.615499999999997</v>
      </c>
      <c r="AC68" s="7"/>
      <c r="AD68" s="7"/>
      <c r="AE68" s="7"/>
      <c r="AF68" s="7">
        <v>94.698999999999998</v>
      </c>
      <c r="AG68" s="7"/>
      <c r="AH68" s="7"/>
      <c r="AI68" s="7">
        <f t="shared" si="4"/>
        <v>142.04850000000002</v>
      </c>
      <c r="AJ68" s="7"/>
      <c r="AK68" s="7"/>
      <c r="AL68" s="7"/>
      <c r="AM68" s="7">
        <v>110.971</v>
      </c>
      <c r="AN68" s="7"/>
      <c r="AO68" s="7"/>
      <c r="AP68" s="7">
        <f t="shared" si="5"/>
        <v>166.45650000000001</v>
      </c>
      <c r="AQ68" s="7"/>
      <c r="AR68" s="7"/>
      <c r="AS68" s="7"/>
      <c r="AT68" s="7">
        <v>137.114</v>
      </c>
      <c r="AU68" s="7"/>
      <c r="AV68" s="7"/>
      <c r="AW68" s="7">
        <f t="shared" si="6"/>
        <v>205.67100000000002</v>
      </c>
      <c r="AX68" s="7"/>
      <c r="AY68" s="7"/>
      <c r="AZ68" s="7"/>
      <c r="BA68" s="7">
        <v>189.006</v>
      </c>
      <c r="BB68" s="7"/>
      <c r="BC68" s="7"/>
      <c r="BD68" s="7">
        <f t="shared" si="7"/>
        <v>283.50900000000001</v>
      </c>
      <c r="BE68" s="7"/>
      <c r="BF68" s="7"/>
      <c r="BG68" s="7"/>
      <c r="BH68" s="7">
        <v>229.96899999999999</v>
      </c>
      <c r="BI68" s="7"/>
      <c r="BJ68" s="7"/>
      <c r="BK68" s="7">
        <f t="shared" si="8"/>
        <v>344.95350000000002</v>
      </c>
      <c r="BL68" s="7"/>
      <c r="BM68" s="7"/>
    </row>
    <row r="69" spans="1:65" x14ac:dyDescent="0.25">
      <c r="A69" s="36"/>
      <c r="B69" s="7">
        <v>1.375</v>
      </c>
      <c r="C69" s="7"/>
      <c r="D69" s="7">
        <v>27.977</v>
      </c>
      <c r="E69" s="7"/>
      <c r="F69" s="7"/>
      <c r="G69" s="7">
        <f t="shared" si="0"/>
        <v>41.965500000000006</v>
      </c>
      <c r="H69" s="7"/>
      <c r="I69" s="7"/>
      <c r="J69" s="7"/>
      <c r="K69" s="7">
        <v>44.136000000000003</v>
      </c>
      <c r="L69" s="7"/>
      <c r="M69" s="7"/>
      <c r="N69" s="7">
        <f t="shared" si="1"/>
        <v>66.204000000000008</v>
      </c>
      <c r="O69" s="7"/>
      <c r="P69" s="7"/>
      <c r="Q69" s="7"/>
      <c r="R69" s="7">
        <v>66.200999999999993</v>
      </c>
      <c r="S69" s="7"/>
      <c r="T69" s="7"/>
      <c r="U69" s="7">
        <f t="shared" si="2"/>
        <v>99.30149999999999</v>
      </c>
      <c r="V69" s="7"/>
      <c r="W69" s="7"/>
      <c r="X69" s="7"/>
      <c r="Y69" s="7">
        <v>66.494</v>
      </c>
      <c r="Z69" s="7"/>
      <c r="AA69" s="7"/>
      <c r="AB69" s="7">
        <f t="shared" si="3"/>
        <v>99.741</v>
      </c>
      <c r="AC69" s="7"/>
      <c r="AD69" s="7"/>
      <c r="AE69" s="7"/>
      <c r="AF69" s="7">
        <v>100.18600000000001</v>
      </c>
      <c r="AG69" s="7"/>
      <c r="AH69" s="7"/>
      <c r="AI69" s="7">
        <f t="shared" si="4"/>
        <v>150.27900000000002</v>
      </c>
      <c r="AJ69" s="7"/>
      <c r="AK69" s="7"/>
      <c r="AL69" s="7"/>
      <c r="AM69" s="7">
        <v>117.33</v>
      </c>
      <c r="AN69" s="7"/>
      <c r="AO69" s="7"/>
      <c r="AP69" s="7">
        <f t="shared" si="5"/>
        <v>175.995</v>
      </c>
      <c r="AQ69" s="7"/>
      <c r="AR69" s="7"/>
      <c r="AS69" s="7"/>
      <c r="AT69" s="7">
        <v>144.572</v>
      </c>
      <c r="AU69" s="7"/>
      <c r="AV69" s="7"/>
      <c r="AW69" s="7">
        <f t="shared" si="6"/>
        <v>216.858</v>
      </c>
      <c r="AX69" s="7"/>
      <c r="AY69" s="7"/>
      <c r="AZ69" s="7"/>
      <c r="BA69" s="7">
        <v>191.607</v>
      </c>
      <c r="BB69" s="7"/>
      <c r="BC69" s="7"/>
      <c r="BD69" s="7">
        <f t="shared" si="7"/>
        <v>287.41050000000001</v>
      </c>
      <c r="BE69" s="7"/>
      <c r="BF69" s="7"/>
      <c r="BG69" s="7"/>
      <c r="BH69" s="7">
        <v>235.88499999999999</v>
      </c>
      <c r="BI69" s="7"/>
      <c r="BJ69" s="7"/>
      <c r="BK69" s="7">
        <f t="shared" si="8"/>
        <v>353.82749999999999</v>
      </c>
      <c r="BL69" s="7"/>
      <c r="BM69" s="7"/>
    </row>
    <row r="70" spans="1:65" x14ac:dyDescent="0.25">
      <c r="A70" s="36"/>
      <c r="B70" s="7">
        <v>1.5</v>
      </c>
      <c r="C70" s="7"/>
      <c r="D70" s="7">
        <v>31.975000000000001</v>
      </c>
      <c r="E70" s="7"/>
      <c r="F70" s="7"/>
      <c r="G70" s="7">
        <f t="shared" si="0"/>
        <v>47.962500000000006</v>
      </c>
      <c r="H70" s="7"/>
      <c r="I70" s="7"/>
      <c r="J70" s="7"/>
      <c r="K70" s="7">
        <v>44.54</v>
      </c>
      <c r="L70" s="7"/>
      <c r="M70" s="7"/>
      <c r="N70" s="7">
        <f t="shared" si="1"/>
        <v>66.81</v>
      </c>
      <c r="O70" s="7"/>
      <c r="P70" s="7"/>
      <c r="Q70" s="7"/>
      <c r="R70" s="7">
        <v>65.945999999999998</v>
      </c>
      <c r="S70" s="7"/>
      <c r="T70" s="7"/>
      <c r="U70" s="7">
        <f t="shared" si="2"/>
        <v>98.918999999999997</v>
      </c>
      <c r="V70" s="7"/>
      <c r="W70" s="7"/>
      <c r="X70" s="7"/>
      <c r="Y70" s="7">
        <v>70.569999999999993</v>
      </c>
      <c r="Z70" s="7"/>
      <c r="AA70" s="7"/>
      <c r="AB70" s="7">
        <f t="shared" si="3"/>
        <v>105.85499999999999</v>
      </c>
      <c r="AC70" s="7"/>
      <c r="AD70" s="7"/>
      <c r="AE70" s="7"/>
      <c r="AF70" s="7">
        <v>105.991</v>
      </c>
      <c r="AG70" s="7"/>
      <c r="AH70" s="7"/>
      <c r="AI70" s="7">
        <f t="shared" si="4"/>
        <v>158.98650000000001</v>
      </c>
      <c r="AJ70" s="7"/>
      <c r="AK70" s="7"/>
      <c r="AL70" s="7"/>
      <c r="AM70" s="7">
        <v>132.20599999999999</v>
      </c>
      <c r="AN70" s="7"/>
      <c r="AO70" s="7"/>
      <c r="AP70" s="7">
        <f t="shared" si="5"/>
        <v>198.309</v>
      </c>
      <c r="AQ70" s="7"/>
      <c r="AR70" s="7"/>
      <c r="AS70" s="7"/>
      <c r="AT70" s="7">
        <v>152.221</v>
      </c>
      <c r="AU70" s="7"/>
      <c r="AV70" s="7"/>
      <c r="AW70" s="7">
        <f t="shared" si="6"/>
        <v>228.33150000000001</v>
      </c>
      <c r="AX70" s="7"/>
      <c r="AY70" s="7"/>
      <c r="AZ70" s="7"/>
      <c r="BA70" s="7">
        <v>193.64699999999999</v>
      </c>
      <c r="BB70" s="7"/>
      <c r="BC70" s="7"/>
      <c r="BD70" s="7">
        <f t="shared" si="7"/>
        <v>290.47050000000002</v>
      </c>
      <c r="BE70" s="7"/>
      <c r="BF70" s="7"/>
      <c r="BG70" s="7"/>
      <c r="BH70" s="7">
        <v>239.43700000000001</v>
      </c>
      <c r="BI70" s="7"/>
      <c r="BJ70" s="7"/>
      <c r="BK70" s="7">
        <f t="shared" si="8"/>
        <v>359.15550000000002</v>
      </c>
      <c r="BL70" s="7"/>
      <c r="BM70" s="7"/>
    </row>
    <row r="71" spans="1:65" x14ac:dyDescent="0.25">
      <c r="A71" s="36"/>
      <c r="B71" s="7">
        <v>1.625</v>
      </c>
      <c r="C71" s="7"/>
      <c r="D71" s="7">
        <v>35.625</v>
      </c>
      <c r="E71" s="7"/>
      <c r="F71" s="7"/>
      <c r="G71" s="7">
        <f t="shared" si="0"/>
        <v>53.4375</v>
      </c>
      <c r="H71" s="7"/>
      <c r="I71" s="7"/>
      <c r="J71" s="7"/>
      <c r="K71" s="7">
        <v>45.023000000000003</v>
      </c>
      <c r="L71" s="7"/>
      <c r="M71" s="7"/>
      <c r="N71" s="7">
        <f t="shared" si="1"/>
        <v>67.534500000000008</v>
      </c>
      <c r="O71" s="7"/>
      <c r="P71" s="7"/>
      <c r="Q71" s="7"/>
      <c r="R71" s="7">
        <v>68.111999999999995</v>
      </c>
      <c r="S71" s="7"/>
      <c r="T71" s="7"/>
      <c r="U71" s="7">
        <f t="shared" si="2"/>
        <v>102.16799999999999</v>
      </c>
      <c r="V71" s="7"/>
      <c r="W71" s="7"/>
      <c r="X71" s="7"/>
      <c r="Y71" s="7">
        <v>69.152000000000001</v>
      </c>
      <c r="Z71" s="7"/>
      <c r="AA71" s="7"/>
      <c r="AB71" s="7">
        <f t="shared" si="3"/>
        <v>103.72800000000001</v>
      </c>
      <c r="AC71" s="7"/>
      <c r="AD71" s="7"/>
      <c r="AE71" s="7"/>
      <c r="AF71" s="7">
        <v>112.627</v>
      </c>
      <c r="AG71" s="7"/>
      <c r="AH71" s="7"/>
      <c r="AI71" s="7">
        <f t="shared" si="4"/>
        <v>168.94050000000001</v>
      </c>
      <c r="AJ71" s="7"/>
      <c r="AK71" s="7"/>
      <c r="AL71" s="7"/>
      <c r="AM71" s="7">
        <v>139.57599999999999</v>
      </c>
      <c r="AN71" s="7"/>
      <c r="AO71" s="7"/>
      <c r="AP71" s="7">
        <f t="shared" si="5"/>
        <v>209.364</v>
      </c>
      <c r="AQ71" s="7"/>
      <c r="AR71" s="7"/>
      <c r="AS71" s="7"/>
      <c r="AT71" s="7">
        <v>155.18799999999999</v>
      </c>
      <c r="AU71" s="7"/>
      <c r="AV71" s="7"/>
      <c r="AW71" s="7">
        <f t="shared" si="6"/>
        <v>232.78199999999998</v>
      </c>
      <c r="AX71" s="7"/>
      <c r="AY71" s="7"/>
      <c r="AZ71" s="7"/>
      <c r="BA71" s="7">
        <v>194.84399999999999</v>
      </c>
      <c r="BB71" s="7"/>
      <c r="BC71" s="7"/>
      <c r="BD71" s="7">
        <f t="shared" si="7"/>
        <v>292.26600000000002</v>
      </c>
      <c r="BE71" s="7"/>
      <c r="BF71" s="7"/>
      <c r="BG71" s="7"/>
      <c r="BH71" s="7">
        <v>243.292</v>
      </c>
      <c r="BI71" s="7"/>
      <c r="BJ71" s="7"/>
      <c r="BK71" s="7">
        <f t="shared" si="8"/>
        <v>364.93800000000005</v>
      </c>
      <c r="BL71" s="7"/>
      <c r="BM71" s="7"/>
    </row>
    <row r="72" spans="1:65" x14ac:dyDescent="0.25">
      <c r="B72" s="7">
        <v>1.75</v>
      </c>
      <c r="C72" s="7"/>
      <c r="D72" s="7">
        <v>38.671999999999997</v>
      </c>
      <c r="E72" s="7"/>
      <c r="F72" s="7"/>
      <c r="G72" s="7">
        <f t="shared" si="0"/>
        <v>58.007999999999996</v>
      </c>
      <c r="H72" s="7"/>
      <c r="I72" s="7"/>
      <c r="J72" s="7"/>
      <c r="K72" s="7">
        <v>45.179000000000002</v>
      </c>
      <c r="L72" s="7"/>
      <c r="M72" s="7"/>
      <c r="N72" s="7">
        <f t="shared" si="1"/>
        <v>67.768500000000003</v>
      </c>
      <c r="O72" s="7"/>
      <c r="P72" s="7"/>
      <c r="Q72" s="7"/>
      <c r="R72" s="7">
        <v>71.635999999999996</v>
      </c>
      <c r="S72" s="7"/>
      <c r="T72" s="7"/>
      <c r="U72" s="7">
        <f t="shared" si="2"/>
        <v>107.45399999999999</v>
      </c>
      <c r="V72" s="7"/>
      <c r="W72" s="7"/>
      <c r="X72" s="7"/>
      <c r="Y72" s="7">
        <v>68.584000000000003</v>
      </c>
      <c r="Z72" s="7"/>
      <c r="AA72" s="7"/>
      <c r="AB72" s="7">
        <f t="shared" si="3"/>
        <v>102.876</v>
      </c>
      <c r="AC72" s="7"/>
      <c r="AD72" s="7"/>
      <c r="AE72" s="7"/>
      <c r="AF72" s="7">
        <v>115.684</v>
      </c>
      <c r="AG72" s="7"/>
      <c r="AH72" s="7"/>
      <c r="AI72" s="7">
        <f t="shared" si="4"/>
        <v>173.52600000000001</v>
      </c>
      <c r="AJ72" s="7"/>
      <c r="AK72" s="7"/>
      <c r="AL72" s="7"/>
      <c r="AM72" s="7">
        <v>143.607</v>
      </c>
      <c r="AN72" s="7"/>
      <c r="AO72" s="7"/>
      <c r="AP72" s="7">
        <f t="shared" si="5"/>
        <v>215.41050000000001</v>
      </c>
      <c r="AQ72" s="7"/>
      <c r="AR72" s="7"/>
      <c r="AS72" s="7"/>
      <c r="AT72" s="7">
        <v>158.86699999999999</v>
      </c>
      <c r="AU72" s="7"/>
      <c r="AV72" s="7"/>
      <c r="AW72" s="7">
        <f t="shared" si="6"/>
        <v>238.3005</v>
      </c>
      <c r="AX72" s="7"/>
      <c r="AY72" s="7"/>
      <c r="AZ72" s="7"/>
      <c r="BA72" s="7">
        <v>196.63</v>
      </c>
      <c r="BB72" s="7"/>
      <c r="BC72" s="7"/>
      <c r="BD72" s="7">
        <f t="shared" si="7"/>
        <v>294.94499999999999</v>
      </c>
      <c r="BE72" s="7"/>
      <c r="BF72" s="7"/>
      <c r="BG72" s="7"/>
      <c r="BH72" s="7">
        <v>247.173</v>
      </c>
      <c r="BI72" s="7"/>
      <c r="BJ72" s="7"/>
      <c r="BK72" s="7">
        <f t="shared" si="8"/>
        <v>370.7595</v>
      </c>
      <c r="BL72" s="7"/>
      <c r="BM72" s="7"/>
    </row>
    <row r="73" spans="1:65" x14ac:dyDescent="0.25">
      <c r="B73" s="7">
        <v>1.875</v>
      </c>
      <c r="C73" s="7"/>
      <c r="D73" s="7">
        <v>41.142000000000003</v>
      </c>
      <c r="E73" s="7"/>
      <c r="F73" s="7"/>
      <c r="G73" s="7">
        <f t="shared" ref="G73:G122" si="9">D73/$F$1</f>
        <v>61.713000000000008</v>
      </c>
      <c r="H73" s="7"/>
      <c r="I73" s="7"/>
      <c r="J73" s="7"/>
      <c r="K73" s="7">
        <v>49.442</v>
      </c>
      <c r="L73" s="7"/>
      <c r="M73" s="7"/>
      <c r="N73" s="7">
        <f t="shared" ref="N73:N122" si="10">K73/$F$1</f>
        <v>74.163000000000011</v>
      </c>
      <c r="O73" s="7"/>
      <c r="P73" s="7"/>
      <c r="Q73" s="7"/>
      <c r="R73" s="7">
        <v>75.662000000000006</v>
      </c>
      <c r="S73" s="7"/>
      <c r="T73" s="7"/>
      <c r="U73" s="7">
        <f t="shared" ref="U73:U122" si="11">R73/$F$1</f>
        <v>113.49300000000001</v>
      </c>
      <c r="V73" s="7"/>
      <c r="W73" s="7"/>
      <c r="X73" s="7"/>
      <c r="Y73" s="7">
        <v>70.456000000000003</v>
      </c>
      <c r="Z73" s="7"/>
      <c r="AA73" s="7"/>
      <c r="AB73" s="7">
        <f t="shared" ref="AB73:AB122" si="12">Y73/$F$1</f>
        <v>105.68400000000001</v>
      </c>
      <c r="AC73" s="7"/>
      <c r="AD73" s="7"/>
      <c r="AE73" s="7"/>
      <c r="AF73" s="7">
        <v>116.721</v>
      </c>
      <c r="AG73" s="7"/>
      <c r="AH73" s="7"/>
      <c r="AI73" s="7">
        <f t="shared" ref="AI73:AI122" si="13">AF73/$F$1</f>
        <v>175.08150000000001</v>
      </c>
      <c r="AJ73" s="7"/>
      <c r="AK73" s="7"/>
      <c r="AL73" s="7"/>
      <c r="AM73" s="7">
        <v>146.55699999999999</v>
      </c>
      <c r="AN73" s="7"/>
      <c r="AO73" s="7"/>
      <c r="AP73" s="7">
        <f t="shared" ref="AP73:AP122" si="14">AM73/$F$1</f>
        <v>219.8355</v>
      </c>
      <c r="AQ73" s="7"/>
      <c r="AR73" s="7"/>
      <c r="AS73" s="7"/>
      <c r="AT73" s="7">
        <v>159.953</v>
      </c>
      <c r="AU73" s="7"/>
      <c r="AV73" s="7"/>
      <c r="AW73" s="7">
        <f t="shared" ref="AW73:AW122" si="15">AT73/$F$1</f>
        <v>239.92950000000002</v>
      </c>
      <c r="AX73" s="7"/>
      <c r="AY73" s="7"/>
      <c r="AZ73" s="7"/>
      <c r="BA73" s="7">
        <v>197.464</v>
      </c>
      <c r="BB73" s="7"/>
      <c r="BC73" s="7"/>
      <c r="BD73" s="7">
        <f t="shared" ref="BD73:BD122" si="16">BA73/$F$1</f>
        <v>296.19600000000003</v>
      </c>
      <c r="BE73" s="7"/>
      <c r="BF73" s="7"/>
      <c r="BG73" s="7"/>
      <c r="BH73" s="7">
        <v>248.36099999999999</v>
      </c>
      <c r="BI73" s="7"/>
      <c r="BJ73" s="7"/>
      <c r="BK73" s="7">
        <f t="shared" ref="BK73:BK122" si="17">BH73/$F$1</f>
        <v>372.54149999999998</v>
      </c>
      <c r="BL73" s="7"/>
      <c r="BM73" s="7"/>
    </row>
    <row r="74" spans="1:65" x14ac:dyDescent="0.25">
      <c r="B74" s="7">
        <v>2</v>
      </c>
      <c r="C74" s="7"/>
      <c r="D74" s="7">
        <v>43.206000000000003</v>
      </c>
      <c r="E74" s="7"/>
      <c r="F74" s="7"/>
      <c r="G74" s="7">
        <f t="shared" si="9"/>
        <v>64.809000000000012</v>
      </c>
      <c r="H74" s="7"/>
      <c r="I74" s="7"/>
      <c r="J74" s="7"/>
      <c r="K74" s="7">
        <v>50.875</v>
      </c>
      <c r="L74" s="7"/>
      <c r="M74" s="7"/>
      <c r="N74" s="7">
        <f t="shared" si="10"/>
        <v>76.3125</v>
      </c>
      <c r="O74" s="7"/>
      <c r="P74" s="7"/>
      <c r="Q74" s="7"/>
      <c r="R74" s="7">
        <v>77.869</v>
      </c>
      <c r="S74" s="7"/>
      <c r="T74" s="7"/>
      <c r="U74" s="7">
        <f t="shared" si="11"/>
        <v>116.8035</v>
      </c>
      <c r="V74" s="7"/>
      <c r="W74" s="7"/>
      <c r="X74" s="7"/>
      <c r="Y74" s="7">
        <v>75.177999999999997</v>
      </c>
      <c r="Z74" s="7"/>
      <c r="AA74" s="7"/>
      <c r="AB74" s="7">
        <f t="shared" si="12"/>
        <v>112.767</v>
      </c>
      <c r="AC74" s="7"/>
      <c r="AD74" s="7"/>
      <c r="AE74" s="7"/>
      <c r="AF74" s="7">
        <v>119.86799999999999</v>
      </c>
      <c r="AG74" s="7"/>
      <c r="AH74" s="7"/>
      <c r="AI74" s="7">
        <f t="shared" si="13"/>
        <v>179.80199999999999</v>
      </c>
      <c r="AJ74" s="7"/>
      <c r="AK74" s="7"/>
      <c r="AL74" s="7"/>
      <c r="AM74" s="7">
        <v>148.786</v>
      </c>
      <c r="AN74" s="7"/>
      <c r="AO74" s="7"/>
      <c r="AP74" s="7">
        <f t="shared" si="14"/>
        <v>223.179</v>
      </c>
      <c r="AQ74" s="7"/>
      <c r="AR74" s="7"/>
      <c r="AS74" s="7"/>
      <c r="AT74" s="7">
        <v>160.44300000000001</v>
      </c>
      <c r="AU74" s="7"/>
      <c r="AV74" s="7"/>
      <c r="AW74" s="7">
        <f t="shared" si="15"/>
        <v>240.66450000000003</v>
      </c>
      <c r="AX74" s="7"/>
      <c r="AY74" s="7"/>
      <c r="AZ74" s="7"/>
      <c r="BA74" s="7">
        <v>198.53800000000001</v>
      </c>
      <c r="BB74" s="7"/>
      <c r="BC74" s="7"/>
      <c r="BD74" s="7">
        <f t="shared" si="16"/>
        <v>297.80700000000002</v>
      </c>
      <c r="BE74" s="7"/>
      <c r="BF74" s="7"/>
      <c r="BG74" s="7"/>
      <c r="BH74" s="7">
        <v>249.36199999999999</v>
      </c>
      <c r="BI74" s="7"/>
      <c r="BJ74" s="7"/>
      <c r="BK74" s="7">
        <f t="shared" si="17"/>
        <v>374.04300000000001</v>
      </c>
      <c r="BL74" s="7"/>
      <c r="BM74" s="7"/>
    </row>
    <row r="75" spans="1:65" x14ac:dyDescent="0.25">
      <c r="B75" s="7">
        <v>2.25</v>
      </c>
      <c r="C75" s="7"/>
      <c r="D75" s="7">
        <v>44.802</v>
      </c>
      <c r="E75" s="7"/>
      <c r="F75" s="7"/>
      <c r="G75" s="7">
        <f t="shared" si="9"/>
        <v>67.203000000000003</v>
      </c>
      <c r="H75" s="7"/>
      <c r="I75" s="7"/>
      <c r="J75" s="7"/>
      <c r="K75" s="7">
        <v>62.954999999999998</v>
      </c>
      <c r="L75" s="7"/>
      <c r="M75" s="7"/>
      <c r="N75" s="7">
        <f t="shared" si="10"/>
        <v>94.432500000000005</v>
      </c>
      <c r="O75" s="7"/>
      <c r="P75" s="7"/>
      <c r="Q75" s="7"/>
      <c r="R75" s="7">
        <v>91.906999999999996</v>
      </c>
      <c r="S75" s="7"/>
      <c r="T75" s="7"/>
      <c r="U75" s="7">
        <f t="shared" si="11"/>
        <v>137.8605</v>
      </c>
      <c r="V75" s="7"/>
      <c r="W75" s="7"/>
      <c r="X75" s="7"/>
      <c r="Y75" s="7">
        <v>83.501000000000005</v>
      </c>
      <c r="Z75" s="7"/>
      <c r="AA75" s="7"/>
      <c r="AB75" s="7">
        <f t="shared" si="12"/>
        <v>125.25150000000001</v>
      </c>
      <c r="AC75" s="7"/>
      <c r="AD75" s="7"/>
      <c r="AE75" s="7"/>
      <c r="AF75" s="7">
        <v>127.79300000000001</v>
      </c>
      <c r="AG75" s="7"/>
      <c r="AH75" s="7"/>
      <c r="AI75" s="7">
        <f t="shared" si="13"/>
        <v>191.68950000000001</v>
      </c>
      <c r="AJ75" s="7"/>
      <c r="AK75" s="7"/>
      <c r="AL75" s="7"/>
      <c r="AM75" s="7">
        <v>150.45500000000001</v>
      </c>
      <c r="AN75" s="7"/>
      <c r="AO75" s="7"/>
      <c r="AP75" s="7">
        <f t="shared" si="14"/>
        <v>225.68250000000003</v>
      </c>
      <c r="AQ75" s="7"/>
      <c r="AR75" s="7"/>
      <c r="AS75" s="7"/>
      <c r="AT75" s="7">
        <v>162.714</v>
      </c>
      <c r="AU75" s="7"/>
      <c r="AV75" s="7"/>
      <c r="AW75" s="7">
        <f t="shared" si="15"/>
        <v>244.071</v>
      </c>
      <c r="AX75" s="7"/>
      <c r="AY75" s="7"/>
      <c r="AZ75" s="7"/>
      <c r="BA75" s="7">
        <v>200.876</v>
      </c>
      <c r="BB75" s="7"/>
      <c r="BC75" s="7"/>
      <c r="BD75" s="7">
        <f t="shared" si="16"/>
        <v>301.31400000000002</v>
      </c>
      <c r="BE75" s="7"/>
      <c r="BF75" s="7"/>
      <c r="BG75" s="7"/>
      <c r="BH75" s="7">
        <v>253.77099999999999</v>
      </c>
      <c r="BI75" s="7"/>
      <c r="BJ75" s="7"/>
      <c r="BK75" s="7">
        <f t="shared" si="17"/>
        <v>380.65649999999999</v>
      </c>
      <c r="BL75" s="7"/>
      <c r="BM75" s="7"/>
    </row>
    <row r="76" spans="1:65" x14ac:dyDescent="0.25">
      <c r="B76" s="7">
        <v>2.5</v>
      </c>
      <c r="C76" s="7"/>
      <c r="D76" s="7">
        <v>45.151000000000003</v>
      </c>
      <c r="E76" s="7"/>
      <c r="F76" s="7"/>
      <c r="G76" s="7">
        <f t="shared" si="9"/>
        <v>67.726500000000016</v>
      </c>
      <c r="H76" s="7"/>
      <c r="I76" s="7"/>
      <c r="J76" s="7"/>
      <c r="K76" s="7">
        <v>72.019000000000005</v>
      </c>
      <c r="L76" s="7"/>
      <c r="M76" s="7"/>
      <c r="N76" s="7">
        <f t="shared" si="10"/>
        <v>108.02850000000001</v>
      </c>
      <c r="O76" s="7"/>
      <c r="P76" s="7"/>
      <c r="Q76" s="7"/>
      <c r="R76" s="7">
        <v>91.518000000000001</v>
      </c>
      <c r="S76" s="7"/>
      <c r="T76" s="7"/>
      <c r="U76" s="7">
        <f t="shared" si="11"/>
        <v>137.27700000000002</v>
      </c>
      <c r="V76" s="7"/>
      <c r="W76" s="7"/>
      <c r="X76" s="7"/>
      <c r="Y76" s="7">
        <v>88.558999999999997</v>
      </c>
      <c r="Z76" s="7"/>
      <c r="AA76" s="7"/>
      <c r="AB76" s="7">
        <f t="shared" si="12"/>
        <v>132.83850000000001</v>
      </c>
      <c r="AC76" s="7"/>
      <c r="AD76" s="7"/>
      <c r="AE76" s="7"/>
      <c r="AF76" s="7">
        <v>136.44300000000001</v>
      </c>
      <c r="AG76" s="7"/>
      <c r="AH76" s="7"/>
      <c r="AI76" s="7">
        <f t="shared" si="13"/>
        <v>204.66450000000003</v>
      </c>
      <c r="AJ76" s="7"/>
      <c r="AK76" s="7"/>
      <c r="AL76" s="7"/>
      <c r="AM76" s="7">
        <v>153.01300000000001</v>
      </c>
      <c r="AN76" s="7"/>
      <c r="AO76" s="7"/>
      <c r="AP76" s="7">
        <f t="shared" si="14"/>
        <v>229.51950000000002</v>
      </c>
      <c r="AQ76" s="7"/>
      <c r="AR76" s="7"/>
      <c r="AS76" s="7"/>
      <c r="AT76" s="7">
        <v>164.11500000000001</v>
      </c>
      <c r="AU76" s="7"/>
      <c r="AV76" s="7"/>
      <c r="AW76" s="7">
        <f t="shared" si="15"/>
        <v>246.17250000000001</v>
      </c>
      <c r="AX76" s="7"/>
      <c r="AY76" s="7"/>
      <c r="AZ76" s="7"/>
      <c r="BA76" s="7">
        <v>202.10300000000001</v>
      </c>
      <c r="BB76" s="7"/>
      <c r="BC76" s="7"/>
      <c r="BD76" s="7">
        <f t="shared" si="16"/>
        <v>303.15450000000004</v>
      </c>
      <c r="BE76" s="7"/>
      <c r="BF76" s="7"/>
      <c r="BG76" s="7"/>
      <c r="BH76" s="7">
        <v>254.863</v>
      </c>
      <c r="BI76" s="7"/>
      <c r="BJ76" s="7"/>
      <c r="BK76" s="7">
        <f t="shared" si="17"/>
        <v>382.29450000000003</v>
      </c>
      <c r="BL76" s="7"/>
      <c r="BM76" s="7"/>
    </row>
    <row r="77" spans="1:65" x14ac:dyDescent="0.25">
      <c r="B77" s="7">
        <v>2.75</v>
      </c>
      <c r="C77" s="7"/>
      <c r="D77" s="7">
        <v>45.192999999999998</v>
      </c>
      <c r="E77" s="7"/>
      <c r="F77" s="7"/>
      <c r="G77" s="7">
        <f t="shared" si="9"/>
        <v>67.789500000000004</v>
      </c>
      <c r="H77" s="7"/>
      <c r="I77" s="7"/>
      <c r="J77" s="7"/>
      <c r="K77" s="7">
        <v>75.192999999999998</v>
      </c>
      <c r="L77" s="7"/>
      <c r="M77" s="7"/>
      <c r="N77" s="7">
        <f t="shared" si="10"/>
        <v>112.7895</v>
      </c>
      <c r="O77" s="7"/>
      <c r="P77" s="7"/>
      <c r="Q77" s="7"/>
      <c r="R77" s="7">
        <v>95.906999999999996</v>
      </c>
      <c r="S77" s="7"/>
      <c r="T77" s="7"/>
      <c r="U77" s="7">
        <f t="shared" si="11"/>
        <v>143.8605</v>
      </c>
      <c r="V77" s="7"/>
      <c r="W77" s="7"/>
      <c r="X77" s="7"/>
      <c r="Y77" s="7">
        <v>97.528000000000006</v>
      </c>
      <c r="Z77" s="7"/>
      <c r="AA77" s="7"/>
      <c r="AB77" s="7">
        <f t="shared" si="12"/>
        <v>146.29200000000003</v>
      </c>
      <c r="AC77" s="7"/>
      <c r="AD77" s="7"/>
      <c r="AE77" s="7"/>
      <c r="AF77" s="7">
        <v>142.333</v>
      </c>
      <c r="AG77" s="7"/>
      <c r="AH77" s="7"/>
      <c r="AI77" s="7">
        <f t="shared" si="13"/>
        <v>213.49950000000001</v>
      </c>
      <c r="AJ77" s="7"/>
      <c r="AK77" s="7"/>
      <c r="AL77" s="7"/>
      <c r="AM77" s="7">
        <v>155.02099999999999</v>
      </c>
      <c r="AN77" s="7"/>
      <c r="AO77" s="7"/>
      <c r="AP77" s="7">
        <f t="shared" si="14"/>
        <v>232.53149999999999</v>
      </c>
      <c r="AQ77" s="7"/>
      <c r="AR77" s="7"/>
      <c r="AS77" s="7"/>
      <c r="AT77" s="7">
        <v>164.91900000000001</v>
      </c>
      <c r="AU77" s="7"/>
      <c r="AV77" s="7"/>
      <c r="AW77" s="7">
        <f t="shared" si="15"/>
        <v>247.37850000000003</v>
      </c>
      <c r="AX77" s="7"/>
      <c r="AY77" s="7"/>
      <c r="AZ77" s="7"/>
      <c r="BA77" s="7">
        <v>202.18799999999999</v>
      </c>
      <c r="BB77" s="7"/>
      <c r="BC77" s="7"/>
      <c r="BD77" s="7">
        <f t="shared" si="16"/>
        <v>303.28199999999998</v>
      </c>
      <c r="BE77" s="7"/>
      <c r="BF77" s="7"/>
      <c r="BG77" s="7"/>
      <c r="BH77" s="7">
        <v>256.68099999999998</v>
      </c>
      <c r="BI77" s="7"/>
      <c r="BJ77" s="7"/>
      <c r="BK77" s="7">
        <f t="shared" si="17"/>
        <v>385.0215</v>
      </c>
      <c r="BL77" s="7"/>
      <c r="BM77" s="7"/>
    </row>
    <row r="78" spans="1:65" x14ac:dyDescent="0.25">
      <c r="B78" s="7">
        <v>3</v>
      </c>
      <c r="C78" s="7"/>
      <c r="D78" s="7">
        <v>45.249000000000002</v>
      </c>
      <c r="E78" s="7"/>
      <c r="F78" s="7"/>
      <c r="G78" s="7">
        <f t="shared" si="9"/>
        <v>67.873500000000007</v>
      </c>
      <c r="H78" s="7"/>
      <c r="I78" s="7"/>
      <c r="J78" s="7"/>
      <c r="K78" s="7">
        <v>75.194999999999993</v>
      </c>
      <c r="L78" s="7"/>
      <c r="M78" s="7"/>
      <c r="N78" s="7">
        <f t="shared" si="10"/>
        <v>112.79249999999999</v>
      </c>
      <c r="O78" s="7"/>
      <c r="P78" s="7"/>
      <c r="Q78" s="7"/>
      <c r="R78" s="7">
        <v>109.134</v>
      </c>
      <c r="S78" s="7"/>
      <c r="T78" s="7"/>
      <c r="U78" s="7">
        <f t="shared" si="11"/>
        <v>163.70100000000002</v>
      </c>
      <c r="V78" s="7"/>
      <c r="W78" s="7"/>
      <c r="X78" s="7"/>
      <c r="Y78" s="7">
        <v>98.772999999999996</v>
      </c>
      <c r="Z78" s="7"/>
      <c r="AA78" s="7"/>
      <c r="AB78" s="7">
        <f t="shared" si="12"/>
        <v>148.15950000000001</v>
      </c>
      <c r="AC78" s="7"/>
      <c r="AD78" s="7"/>
      <c r="AE78" s="7"/>
      <c r="AF78" s="7">
        <v>146.71899999999999</v>
      </c>
      <c r="AG78" s="7"/>
      <c r="AH78" s="7"/>
      <c r="AI78" s="7">
        <f t="shared" si="13"/>
        <v>220.07849999999999</v>
      </c>
      <c r="AJ78" s="7"/>
      <c r="AK78" s="7"/>
      <c r="AL78" s="7"/>
      <c r="AM78" s="7">
        <v>156.47300000000001</v>
      </c>
      <c r="AN78" s="7"/>
      <c r="AO78" s="7"/>
      <c r="AP78" s="7">
        <f t="shared" si="14"/>
        <v>234.70950000000002</v>
      </c>
      <c r="AQ78" s="7"/>
      <c r="AR78" s="7"/>
      <c r="AS78" s="7"/>
      <c r="AT78" s="7">
        <v>165.63399999999999</v>
      </c>
      <c r="AU78" s="7"/>
      <c r="AV78" s="7"/>
      <c r="AW78" s="7">
        <f t="shared" si="15"/>
        <v>248.45099999999999</v>
      </c>
      <c r="AX78" s="7"/>
      <c r="AY78" s="7"/>
      <c r="AZ78" s="7"/>
      <c r="BA78" s="7">
        <v>204.49700000000001</v>
      </c>
      <c r="BB78" s="7"/>
      <c r="BC78" s="7"/>
      <c r="BD78" s="7">
        <f t="shared" si="16"/>
        <v>306.74550000000005</v>
      </c>
      <c r="BE78" s="7"/>
      <c r="BF78" s="7"/>
      <c r="BG78" s="7"/>
      <c r="BH78" s="7">
        <v>257.84300000000002</v>
      </c>
      <c r="BI78" s="7"/>
      <c r="BJ78" s="7"/>
      <c r="BK78" s="7">
        <f t="shared" si="17"/>
        <v>386.76450000000006</v>
      </c>
      <c r="BL78" s="7"/>
      <c r="BM78" s="7"/>
    </row>
    <row r="79" spans="1:65" x14ac:dyDescent="0.25">
      <c r="B79" s="7">
        <v>3.25</v>
      </c>
      <c r="C79" s="7"/>
      <c r="D79" s="7">
        <v>45.279000000000003</v>
      </c>
      <c r="E79" s="7"/>
      <c r="F79" s="7"/>
      <c r="G79" s="7">
        <f t="shared" si="9"/>
        <v>67.918500000000009</v>
      </c>
      <c r="H79" s="7"/>
      <c r="I79" s="7"/>
      <c r="J79" s="7"/>
      <c r="K79" s="7">
        <v>73.846999999999994</v>
      </c>
      <c r="L79" s="7"/>
      <c r="M79" s="7"/>
      <c r="N79" s="7">
        <f t="shared" si="10"/>
        <v>110.7705</v>
      </c>
      <c r="O79" s="7"/>
      <c r="P79" s="7"/>
      <c r="Q79" s="7"/>
      <c r="R79" s="7">
        <v>118.145</v>
      </c>
      <c r="S79" s="7"/>
      <c r="T79" s="7"/>
      <c r="U79" s="7">
        <f t="shared" si="11"/>
        <v>177.2175</v>
      </c>
      <c r="V79" s="7"/>
      <c r="W79" s="7"/>
      <c r="X79" s="7"/>
      <c r="Y79" s="7">
        <v>103.45399999999999</v>
      </c>
      <c r="Z79" s="7"/>
      <c r="AA79" s="7"/>
      <c r="AB79" s="7">
        <f t="shared" si="12"/>
        <v>155.18100000000001</v>
      </c>
      <c r="AC79" s="7"/>
      <c r="AD79" s="7"/>
      <c r="AE79" s="7"/>
      <c r="AF79" s="7">
        <v>150.11500000000001</v>
      </c>
      <c r="AG79" s="7"/>
      <c r="AH79" s="7"/>
      <c r="AI79" s="7">
        <f t="shared" si="13"/>
        <v>225.17250000000001</v>
      </c>
      <c r="AJ79" s="7"/>
      <c r="AK79" s="7"/>
      <c r="AL79" s="7"/>
      <c r="AM79" s="7">
        <v>157.179</v>
      </c>
      <c r="AN79" s="7"/>
      <c r="AO79" s="7"/>
      <c r="AP79" s="7">
        <f t="shared" si="14"/>
        <v>235.76850000000002</v>
      </c>
      <c r="AQ79" s="7"/>
      <c r="AR79" s="7"/>
      <c r="AS79" s="7"/>
      <c r="AT79" s="7">
        <v>166.053</v>
      </c>
      <c r="AU79" s="7"/>
      <c r="AV79" s="7"/>
      <c r="AW79" s="7">
        <f t="shared" si="15"/>
        <v>249.0795</v>
      </c>
      <c r="AX79" s="7"/>
      <c r="AY79" s="7"/>
      <c r="AZ79" s="7"/>
      <c r="BA79" s="7">
        <v>204.4</v>
      </c>
      <c r="BB79" s="7"/>
      <c r="BC79" s="7"/>
      <c r="BD79" s="7">
        <f t="shared" si="16"/>
        <v>306.60000000000002</v>
      </c>
      <c r="BE79" s="7"/>
      <c r="BF79" s="7"/>
      <c r="BG79" s="7"/>
      <c r="BH79" s="7">
        <v>256.89499999999998</v>
      </c>
      <c r="BI79" s="7"/>
      <c r="BJ79" s="7"/>
      <c r="BK79" s="7">
        <f t="shared" si="17"/>
        <v>385.34249999999997</v>
      </c>
      <c r="BL79" s="7"/>
      <c r="BM79" s="7"/>
    </row>
    <row r="80" spans="1:65" x14ac:dyDescent="0.25">
      <c r="B80" s="7">
        <v>3.5</v>
      </c>
      <c r="C80" s="7"/>
      <c r="D80" s="7">
        <v>45.298000000000002</v>
      </c>
      <c r="E80" s="7"/>
      <c r="F80" s="7"/>
      <c r="G80" s="7">
        <f t="shared" si="9"/>
        <v>67.947000000000003</v>
      </c>
      <c r="H80" s="7"/>
      <c r="I80" s="7"/>
      <c r="J80" s="7"/>
      <c r="K80" s="7">
        <v>72.31</v>
      </c>
      <c r="L80" s="7"/>
      <c r="M80" s="7"/>
      <c r="N80" s="7">
        <f t="shared" si="10"/>
        <v>108.465</v>
      </c>
      <c r="O80" s="7"/>
      <c r="P80" s="7"/>
      <c r="Q80" s="7"/>
      <c r="R80" s="7">
        <v>124.914</v>
      </c>
      <c r="S80" s="7"/>
      <c r="T80" s="7"/>
      <c r="U80" s="7">
        <f t="shared" si="11"/>
        <v>187.37100000000001</v>
      </c>
      <c r="V80" s="7"/>
      <c r="W80" s="7"/>
      <c r="X80" s="7"/>
      <c r="Y80" s="7">
        <v>114.917</v>
      </c>
      <c r="Z80" s="7"/>
      <c r="AA80" s="7"/>
      <c r="AB80" s="7">
        <f t="shared" si="12"/>
        <v>172.37550000000002</v>
      </c>
      <c r="AC80" s="7"/>
      <c r="AD80" s="7"/>
      <c r="AE80" s="7"/>
      <c r="AF80" s="7">
        <v>151.54900000000001</v>
      </c>
      <c r="AG80" s="7"/>
      <c r="AH80" s="7"/>
      <c r="AI80" s="7">
        <f t="shared" si="13"/>
        <v>227.32350000000002</v>
      </c>
      <c r="AJ80" s="7"/>
      <c r="AK80" s="7"/>
      <c r="AL80" s="7"/>
      <c r="AM80" s="7">
        <v>158.393</v>
      </c>
      <c r="AN80" s="7"/>
      <c r="AO80" s="7"/>
      <c r="AP80" s="7">
        <f t="shared" si="14"/>
        <v>237.58950000000002</v>
      </c>
      <c r="AQ80" s="7"/>
      <c r="AR80" s="7"/>
      <c r="AS80" s="7"/>
      <c r="AT80" s="7">
        <v>166.9</v>
      </c>
      <c r="AU80" s="7"/>
      <c r="AV80" s="7"/>
      <c r="AW80" s="7">
        <f t="shared" si="15"/>
        <v>250.35000000000002</v>
      </c>
      <c r="AX80" s="7"/>
      <c r="AY80" s="7"/>
      <c r="AZ80" s="7"/>
      <c r="BA80" s="7">
        <v>206.31200000000001</v>
      </c>
      <c r="BB80" s="7"/>
      <c r="BC80" s="7"/>
      <c r="BD80" s="7">
        <f t="shared" si="16"/>
        <v>309.46800000000002</v>
      </c>
      <c r="BE80" s="7"/>
      <c r="BF80" s="7"/>
      <c r="BG80" s="7"/>
      <c r="BH80" s="7">
        <v>261.27699999999999</v>
      </c>
      <c r="BI80" s="7"/>
      <c r="BJ80" s="7"/>
      <c r="BK80" s="7">
        <f t="shared" si="17"/>
        <v>391.91550000000001</v>
      </c>
      <c r="BL80" s="7"/>
      <c r="BM80" s="7"/>
    </row>
    <row r="81" spans="1:65" x14ac:dyDescent="0.25">
      <c r="B81" s="7">
        <v>3.75</v>
      </c>
      <c r="C81" s="7"/>
      <c r="D81" s="7">
        <v>45.298999999999999</v>
      </c>
      <c r="E81" s="7"/>
      <c r="F81" s="7"/>
      <c r="G81" s="7">
        <f t="shared" si="9"/>
        <v>67.94850000000001</v>
      </c>
      <c r="H81" s="7"/>
      <c r="I81" s="7"/>
      <c r="J81" s="7"/>
      <c r="K81" s="7">
        <v>70.738</v>
      </c>
      <c r="L81" s="7"/>
      <c r="M81" s="7"/>
      <c r="N81" s="7">
        <f t="shared" si="10"/>
        <v>106.107</v>
      </c>
      <c r="O81" s="7"/>
      <c r="P81" s="7"/>
      <c r="Q81" s="7"/>
      <c r="R81" s="7">
        <v>126.96899999999999</v>
      </c>
      <c r="S81" s="7"/>
      <c r="T81" s="7"/>
      <c r="U81" s="7">
        <f t="shared" si="11"/>
        <v>190.45349999999999</v>
      </c>
      <c r="V81" s="7"/>
      <c r="W81" s="7"/>
      <c r="X81" s="7"/>
      <c r="Y81" s="7">
        <v>119.532</v>
      </c>
      <c r="Z81" s="7"/>
      <c r="AA81" s="7"/>
      <c r="AB81" s="7">
        <f t="shared" si="12"/>
        <v>179.298</v>
      </c>
      <c r="AC81" s="7"/>
      <c r="AD81" s="7"/>
      <c r="AE81" s="7"/>
      <c r="AF81" s="7">
        <v>152.80199999999999</v>
      </c>
      <c r="AG81" s="7"/>
      <c r="AH81" s="7"/>
      <c r="AI81" s="7">
        <f t="shared" si="13"/>
        <v>229.203</v>
      </c>
      <c r="AJ81" s="7"/>
      <c r="AK81" s="7"/>
      <c r="AL81" s="7"/>
      <c r="AM81" s="7">
        <v>158.393</v>
      </c>
      <c r="AN81" s="7"/>
      <c r="AO81" s="7"/>
      <c r="AP81" s="7">
        <f t="shared" si="14"/>
        <v>237.58950000000002</v>
      </c>
      <c r="AQ81" s="7"/>
      <c r="AR81" s="7"/>
      <c r="AS81" s="7"/>
      <c r="AT81" s="7">
        <v>167.17699999999999</v>
      </c>
      <c r="AU81" s="7"/>
      <c r="AV81" s="7"/>
      <c r="AW81" s="7">
        <f t="shared" si="15"/>
        <v>250.7655</v>
      </c>
      <c r="AX81" s="7"/>
      <c r="AY81" s="7"/>
      <c r="AZ81" s="7"/>
      <c r="BA81" s="7">
        <v>208.018</v>
      </c>
      <c r="BB81" s="7"/>
      <c r="BC81" s="7"/>
      <c r="BD81" s="7">
        <f t="shared" si="16"/>
        <v>312.02700000000004</v>
      </c>
      <c r="BE81" s="7"/>
      <c r="BF81" s="7"/>
      <c r="BG81" s="7"/>
      <c r="BH81" s="7">
        <v>263.58</v>
      </c>
      <c r="BI81" s="7"/>
      <c r="BJ81" s="7"/>
      <c r="BK81" s="7">
        <f t="shared" si="17"/>
        <v>395.37</v>
      </c>
      <c r="BL81" s="7"/>
      <c r="BM81" s="7"/>
    </row>
    <row r="82" spans="1:65" x14ac:dyDescent="0.25">
      <c r="B82" s="7">
        <v>4</v>
      </c>
      <c r="C82" s="7"/>
      <c r="D82" s="7">
        <v>45.287999999999997</v>
      </c>
      <c r="E82" s="7"/>
      <c r="F82" s="7"/>
      <c r="G82" s="7">
        <f t="shared" si="9"/>
        <v>67.932000000000002</v>
      </c>
      <c r="H82" s="7"/>
      <c r="I82" s="7"/>
      <c r="J82" s="7"/>
      <c r="K82" s="7">
        <v>68.430000000000007</v>
      </c>
      <c r="L82" s="7"/>
      <c r="M82" s="7"/>
      <c r="N82" s="7">
        <f t="shared" si="10"/>
        <v>102.64500000000001</v>
      </c>
      <c r="O82" s="7"/>
      <c r="P82" s="7"/>
      <c r="Q82" s="7"/>
      <c r="R82" s="7">
        <v>130.36799999999999</v>
      </c>
      <c r="S82" s="7"/>
      <c r="T82" s="7"/>
      <c r="U82" s="7">
        <f t="shared" si="11"/>
        <v>195.55199999999999</v>
      </c>
      <c r="V82" s="7"/>
      <c r="W82" s="7"/>
      <c r="X82" s="7"/>
      <c r="Y82" s="7">
        <v>123.405</v>
      </c>
      <c r="Z82" s="7"/>
      <c r="AA82" s="7"/>
      <c r="AB82" s="7">
        <f t="shared" si="12"/>
        <v>185.10750000000002</v>
      </c>
      <c r="AC82" s="7"/>
      <c r="AD82" s="7"/>
      <c r="AE82" s="7"/>
      <c r="AF82" s="7">
        <v>153.42599999999999</v>
      </c>
      <c r="AG82" s="7"/>
      <c r="AH82" s="7"/>
      <c r="AI82" s="7">
        <f t="shared" si="13"/>
        <v>230.13899999999998</v>
      </c>
      <c r="AJ82" s="7"/>
      <c r="AK82" s="7"/>
      <c r="AL82" s="7"/>
      <c r="AM82" s="7">
        <v>158.96100000000001</v>
      </c>
      <c r="AN82" s="7"/>
      <c r="AO82" s="7"/>
      <c r="AP82" s="7">
        <f t="shared" si="14"/>
        <v>238.44150000000002</v>
      </c>
      <c r="AQ82" s="7"/>
      <c r="AR82" s="7"/>
      <c r="AS82" s="7"/>
      <c r="AT82" s="7">
        <v>167.38300000000001</v>
      </c>
      <c r="AU82" s="7"/>
      <c r="AV82" s="7"/>
      <c r="AW82" s="7">
        <f t="shared" si="15"/>
        <v>251.07450000000003</v>
      </c>
      <c r="AX82" s="7"/>
      <c r="AY82" s="7"/>
      <c r="AZ82" s="7"/>
      <c r="BA82" s="7">
        <v>209.34299999999999</v>
      </c>
      <c r="BB82" s="7"/>
      <c r="BC82" s="7"/>
      <c r="BD82" s="7">
        <f t="shared" si="16"/>
        <v>314.0145</v>
      </c>
      <c r="BE82" s="7"/>
      <c r="BF82" s="7"/>
      <c r="BG82" s="7"/>
      <c r="BH82" s="7">
        <v>266.113</v>
      </c>
      <c r="BI82" s="7"/>
      <c r="BJ82" s="7"/>
      <c r="BK82" s="7">
        <f t="shared" si="17"/>
        <v>399.16950000000003</v>
      </c>
      <c r="BL82" s="7"/>
      <c r="BM82" s="7"/>
    </row>
    <row r="83" spans="1:65" x14ac:dyDescent="0.25">
      <c r="B83" s="7">
        <v>4.5</v>
      </c>
      <c r="C83" s="7"/>
      <c r="D83" s="7">
        <v>45.337000000000003</v>
      </c>
      <c r="E83" s="7"/>
      <c r="F83" s="7"/>
      <c r="G83" s="7">
        <f t="shared" si="9"/>
        <v>68.005500000000012</v>
      </c>
      <c r="H83" s="7"/>
      <c r="I83" s="7"/>
      <c r="J83" s="7"/>
      <c r="K83" s="7">
        <v>59.948</v>
      </c>
      <c r="L83" s="7"/>
      <c r="M83" s="7"/>
      <c r="N83" s="7">
        <f t="shared" si="10"/>
        <v>89.922000000000011</v>
      </c>
      <c r="O83" s="7"/>
      <c r="P83" s="7"/>
      <c r="Q83" s="7"/>
      <c r="R83" s="7">
        <v>124.441</v>
      </c>
      <c r="S83" s="7"/>
      <c r="T83" s="7"/>
      <c r="U83" s="7">
        <f t="shared" si="11"/>
        <v>186.66150000000002</v>
      </c>
      <c r="V83" s="7"/>
      <c r="W83" s="7"/>
      <c r="X83" s="7"/>
      <c r="Y83" s="7">
        <v>129.94999999999999</v>
      </c>
      <c r="Z83" s="7"/>
      <c r="AA83" s="7"/>
      <c r="AB83" s="7">
        <f t="shared" si="12"/>
        <v>194.92499999999998</v>
      </c>
      <c r="AC83" s="7"/>
      <c r="AD83" s="7"/>
      <c r="AE83" s="7"/>
      <c r="AF83" s="7">
        <v>154.852</v>
      </c>
      <c r="AG83" s="7"/>
      <c r="AH83" s="7"/>
      <c r="AI83" s="7">
        <f t="shared" si="13"/>
        <v>232.27800000000002</v>
      </c>
      <c r="AJ83" s="7"/>
      <c r="AK83" s="7"/>
      <c r="AL83" s="7"/>
      <c r="AM83" s="7">
        <v>159.03800000000001</v>
      </c>
      <c r="AN83" s="7"/>
      <c r="AO83" s="7"/>
      <c r="AP83" s="7">
        <f t="shared" si="14"/>
        <v>238.55700000000002</v>
      </c>
      <c r="AQ83" s="7"/>
      <c r="AR83" s="7"/>
      <c r="AS83" s="7"/>
      <c r="AT83" s="7">
        <v>168.13900000000001</v>
      </c>
      <c r="AU83" s="7"/>
      <c r="AV83" s="7"/>
      <c r="AW83" s="7">
        <f t="shared" si="15"/>
        <v>252.20850000000002</v>
      </c>
      <c r="AX83" s="7"/>
      <c r="AY83" s="7"/>
      <c r="AZ83" s="7"/>
      <c r="BA83" s="7">
        <v>212.6</v>
      </c>
      <c r="BB83" s="7"/>
      <c r="BC83" s="7"/>
      <c r="BD83" s="7">
        <f t="shared" si="16"/>
        <v>318.90000000000003</v>
      </c>
      <c r="BE83" s="7"/>
      <c r="BF83" s="7"/>
      <c r="BG83" s="7"/>
      <c r="BH83" s="7">
        <v>269.89600000000002</v>
      </c>
      <c r="BI83" s="7"/>
      <c r="BJ83" s="7"/>
      <c r="BK83" s="7">
        <f t="shared" si="17"/>
        <v>404.84400000000005</v>
      </c>
      <c r="BL83" s="7"/>
      <c r="BM83" s="7"/>
    </row>
    <row r="84" spans="1:65" x14ac:dyDescent="0.25">
      <c r="B84" s="7">
        <v>5</v>
      </c>
      <c r="C84" s="7"/>
      <c r="D84" s="7">
        <v>45.35</v>
      </c>
      <c r="E84" s="7"/>
      <c r="F84" s="7"/>
      <c r="G84" s="7">
        <f t="shared" si="9"/>
        <v>68.025000000000006</v>
      </c>
      <c r="H84" s="7"/>
      <c r="I84" s="7"/>
      <c r="J84" s="7"/>
      <c r="K84" s="7">
        <v>67.712000000000003</v>
      </c>
      <c r="L84" s="7"/>
      <c r="M84" s="7"/>
      <c r="N84" s="7">
        <f t="shared" si="10"/>
        <v>101.56800000000001</v>
      </c>
      <c r="O84" s="7"/>
      <c r="P84" s="7"/>
      <c r="Q84" s="7"/>
      <c r="R84" s="7">
        <v>125.69799999999999</v>
      </c>
      <c r="S84" s="7"/>
      <c r="T84" s="7"/>
      <c r="U84" s="7">
        <f t="shared" si="11"/>
        <v>188.547</v>
      </c>
      <c r="V84" s="7"/>
      <c r="W84" s="7"/>
      <c r="X84" s="7"/>
      <c r="Y84" s="7">
        <v>135.44499999999999</v>
      </c>
      <c r="Z84" s="7"/>
      <c r="AA84" s="7"/>
      <c r="AB84" s="7">
        <f t="shared" si="12"/>
        <v>203.16749999999999</v>
      </c>
      <c r="AC84" s="7"/>
      <c r="AD84" s="7"/>
      <c r="AE84" s="7"/>
      <c r="AF84" s="7">
        <v>155.65899999999999</v>
      </c>
      <c r="AG84" s="7"/>
      <c r="AH84" s="7"/>
      <c r="AI84" s="7">
        <f t="shared" si="13"/>
        <v>233.48849999999999</v>
      </c>
      <c r="AJ84" s="7"/>
      <c r="AK84" s="7"/>
      <c r="AL84" s="7"/>
      <c r="AM84" s="7">
        <v>160.16800000000001</v>
      </c>
      <c r="AN84" s="7"/>
      <c r="AO84" s="7"/>
      <c r="AP84" s="7">
        <f t="shared" si="14"/>
        <v>240.25200000000001</v>
      </c>
      <c r="AQ84" s="7"/>
      <c r="AR84" s="7"/>
      <c r="AS84" s="7"/>
      <c r="AT84" s="7">
        <v>168.977</v>
      </c>
      <c r="AU84" s="7"/>
      <c r="AV84" s="7"/>
      <c r="AW84" s="7">
        <f t="shared" si="15"/>
        <v>253.46550000000002</v>
      </c>
      <c r="AX84" s="7"/>
      <c r="AY84" s="7"/>
      <c r="AZ84" s="7"/>
      <c r="BA84" s="7">
        <v>212.61199999999999</v>
      </c>
      <c r="BB84" s="7"/>
      <c r="BC84" s="7"/>
      <c r="BD84" s="7">
        <f t="shared" si="16"/>
        <v>318.91800000000001</v>
      </c>
      <c r="BE84" s="7"/>
      <c r="BF84" s="7"/>
      <c r="BG84" s="7"/>
      <c r="BH84" s="7">
        <v>271.327</v>
      </c>
      <c r="BI84" s="7"/>
      <c r="BJ84" s="7"/>
      <c r="BK84" s="7">
        <f t="shared" si="17"/>
        <v>406.9905</v>
      </c>
      <c r="BL84" s="7"/>
      <c r="BM84" s="7"/>
    </row>
    <row r="85" spans="1:65" x14ac:dyDescent="0.25">
      <c r="B85" s="7">
        <v>5.5</v>
      </c>
      <c r="C85" s="7"/>
      <c r="D85" s="7">
        <v>45.377000000000002</v>
      </c>
      <c r="E85" s="7"/>
      <c r="F85" s="7"/>
      <c r="G85" s="7">
        <f t="shared" si="9"/>
        <v>68.065500000000014</v>
      </c>
      <c r="H85" s="7"/>
      <c r="I85" s="7"/>
      <c r="J85" s="7"/>
      <c r="K85" s="7">
        <v>91.230999999999995</v>
      </c>
      <c r="L85" s="7"/>
      <c r="M85" s="7"/>
      <c r="N85" s="7">
        <f t="shared" si="10"/>
        <v>136.84649999999999</v>
      </c>
      <c r="O85" s="7"/>
      <c r="P85" s="7"/>
      <c r="Q85" s="7"/>
      <c r="R85" s="7">
        <v>128.702</v>
      </c>
      <c r="S85" s="7"/>
      <c r="T85" s="7"/>
      <c r="U85" s="7">
        <f t="shared" si="11"/>
        <v>193.053</v>
      </c>
      <c r="V85" s="7"/>
      <c r="W85" s="7"/>
      <c r="X85" s="7"/>
      <c r="Y85" s="7">
        <v>138.202</v>
      </c>
      <c r="Z85" s="7"/>
      <c r="AA85" s="7"/>
      <c r="AB85" s="7">
        <f t="shared" si="12"/>
        <v>207.303</v>
      </c>
      <c r="AC85" s="7"/>
      <c r="AD85" s="7"/>
      <c r="AE85" s="7"/>
      <c r="AF85" s="7">
        <v>156.261</v>
      </c>
      <c r="AG85" s="7"/>
      <c r="AH85" s="7"/>
      <c r="AI85" s="7">
        <f t="shared" si="13"/>
        <v>234.39150000000001</v>
      </c>
      <c r="AJ85" s="7"/>
      <c r="AK85" s="7"/>
      <c r="AL85" s="7"/>
      <c r="AM85" s="7">
        <v>160.58799999999999</v>
      </c>
      <c r="AN85" s="7"/>
      <c r="AO85" s="7"/>
      <c r="AP85" s="7">
        <f t="shared" si="14"/>
        <v>240.88200000000001</v>
      </c>
      <c r="AQ85" s="7"/>
      <c r="AR85" s="7"/>
      <c r="AS85" s="7"/>
      <c r="AT85" s="7">
        <v>169.52199999999999</v>
      </c>
      <c r="AU85" s="7"/>
      <c r="AV85" s="7"/>
      <c r="AW85" s="7">
        <f t="shared" si="15"/>
        <v>254.28299999999999</v>
      </c>
      <c r="AX85" s="7"/>
      <c r="AY85" s="7"/>
      <c r="AZ85" s="7"/>
      <c r="BA85" s="7">
        <v>214.37</v>
      </c>
      <c r="BB85" s="7"/>
      <c r="BC85" s="7"/>
      <c r="BD85" s="7">
        <f t="shared" si="16"/>
        <v>321.55500000000001</v>
      </c>
      <c r="BE85" s="7"/>
      <c r="BF85" s="7"/>
      <c r="BG85" s="7"/>
      <c r="BH85" s="7">
        <v>273.69600000000003</v>
      </c>
      <c r="BI85" s="7"/>
      <c r="BJ85" s="7"/>
      <c r="BK85" s="7">
        <f t="shared" si="17"/>
        <v>410.54400000000004</v>
      </c>
      <c r="BL85" s="7"/>
      <c r="BM85" s="7"/>
    </row>
    <row r="86" spans="1:65" x14ac:dyDescent="0.25">
      <c r="B86" s="7">
        <v>6</v>
      </c>
      <c r="C86" s="7"/>
      <c r="D86" s="7">
        <v>45.475000000000001</v>
      </c>
      <c r="E86" s="7"/>
      <c r="F86" s="7"/>
      <c r="G86" s="7">
        <f t="shared" si="9"/>
        <v>68.212500000000006</v>
      </c>
      <c r="H86" s="7"/>
      <c r="I86" s="7"/>
      <c r="J86" s="7"/>
      <c r="K86" s="7">
        <v>99.21</v>
      </c>
      <c r="L86" s="7"/>
      <c r="M86" s="7"/>
      <c r="N86" s="7">
        <f t="shared" si="10"/>
        <v>148.815</v>
      </c>
      <c r="O86" s="7"/>
      <c r="P86" s="7"/>
      <c r="Q86" s="7"/>
      <c r="R86" s="7">
        <v>133.50200000000001</v>
      </c>
      <c r="S86" s="7"/>
      <c r="T86" s="7"/>
      <c r="U86" s="7">
        <f t="shared" si="11"/>
        <v>200.25300000000001</v>
      </c>
      <c r="V86" s="7"/>
      <c r="W86" s="7"/>
      <c r="X86" s="7"/>
      <c r="Y86" s="7">
        <v>144.036</v>
      </c>
      <c r="Z86" s="7"/>
      <c r="AA86" s="7"/>
      <c r="AB86" s="7">
        <f t="shared" si="12"/>
        <v>216.054</v>
      </c>
      <c r="AC86" s="7"/>
      <c r="AD86" s="7"/>
      <c r="AE86" s="7"/>
      <c r="AF86" s="7">
        <v>156.536</v>
      </c>
      <c r="AG86" s="7"/>
      <c r="AH86" s="7"/>
      <c r="AI86" s="7">
        <f t="shared" si="13"/>
        <v>234.804</v>
      </c>
      <c r="AJ86" s="7"/>
      <c r="AK86" s="7"/>
      <c r="AL86" s="7"/>
      <c r="AM86" s="7">
        <v>160.55600000000001</v>
      </c>
      <c r="AN86" s="7"/>
      <c r="AO86" s="7"/>
      <c r="AP86" s="7">
        <f t="shared" si="14"/>
        <v>240.83400000000003</v>
      </c>
      <c r="AQ86" s="7"/>
      <c r="AR86" s="7"/>
      <c r="AS86" s="7"/>
      <c r="AT86" s="7">
        <v>170.17699999999999</v>
      </c>
      <c r="AU86" s="7"/>
      <c r="AV86" s="7"/>
      <c r="AW86" s="7">
        <f t="shared" si="15"/>
        <v>255.2655</v>
      </c>
      <c r="AX86" s="7"/>
      <c r="AY86" s="7"/>
      <c r="AZ86" s="7"/>
      <c r="BA86" s="7">
        <v>217.24799999999999</v>
      </c>
      <c r="BB86" s="7"/>
      <c r="BC86" s="7"/>
      <c r="BD86" s="7">
        <f t="shared" si="16"/>
        <v>325.87200000000001</v>
      </c>
      <c r="BE86" s="7"/>
      <c r="BF86" s="7"/>
      <c r="BG86" s="7"/>
      <c r="BH86" s="7">
        <v>280.95299999999997</v>
      </c>
      <c r="BI86" s="7"/>
      <c r="BJ86" s="7"/>
      <c r="BK86" s="7">
        <f t="shared" si="17"/>
        <v>421.42949999999996</v>
      </c>
      <c r="BL86" s="7"/>
      <c r="BM86" s="7"/>
    </row>
    <row r="87" spans="1:65" x14ac:dyDescent="0.25">
      <c r="B87" s="7">
        <v>6.5</v>
      </c>
      <c r="C87" s="7"/>
      <c r="D87" s="7">
        <v>45.67</v>
      </c>
      <c r="E87" s="7"/>
      <c r="F87" s="7"/>
      <c r="G87" s="7">
        <f t="shared" si="9"/>
        <v>68.50500000000001</v>
      </c>
      <c r="H87" s="7"/>
      <c r="I87" s="7"/>
      <c r="J87" s="7"/>
      <c r="K87" s="7">
        <v>109.679</v>
      </c>
      <c r="L87" s="7"/>
      <c r="M87" s="7"/>
      <c r="N87" s="7">
        <f t="shared" si="10"/>
        <v>164.51850000000002</v>
      </c>
      <c r="O87" s="7"/>
      <c r="P87" s="7"/>
      <c r="Q87" s="7"/>
      <c r="R87" s="7">
        <v>138.52500000000001</v>
      </c>
      <c r="S87" s="7"/>
      <c r="T87" s="7"/>
      <c r="U87" s="7">
        <f t="shared" si="11"/>
        <v>207.78750000000002</v>
      </c>
      <c r="V87" s="7"/>
      <c r="W87" s="7"/>
      <c r="X87" s="7"/>
      <c r="Y87" s="7">
        <v>146.286</v>
      </c>
      <c r="Z87" s="7"/>
      <c r="AA87" s="7"/>
      <c r="AB87" s="7">
        <f t="shared" si="12"/>
        <v>219.429</v>
      </c>
      <c r="AC87" s="7"/>
      <c r="AD87" s="7"/>
      <c r="AE87" s="7"/>
      <c r="AF87" s="7">
        <v>157.02699999999999</v>
      </c>
      <c r="AG87" s="7"/>
      <c r="AH87" s="7"/>
      <c r="AI87" s="7">
        <f t="shared" si="13"/>
        <v>235.54049999999998</v>
      </c>
      <c r="AJ87" s="7"/>
      <c r="AK87" s="7"/>
      <c r="AL87" s="7"/>
      <c r="AM87" s="7">
        <v>161.18799999999999</v>
      </c>
      <c r="AN87" s="7"/>
      <c r="AO87" s="7"/>
      <c r="AP87" s="7">
        <f t="shared" si="14"/>
        <v>241.78199999999998</v>
      </c>
      <c r="AQ87" s="7"/>
      <c r="AR87" s="7"/>
      <c r="AS87" s="7"/>
      <c r="AT87" s="7">
        <v>170.71899999999999</v>
      </c>
      <c r="AU87" s="7"/>
      <c r="AV87" s="7"/>
      <c r="AW87" s="7">
        <f t="shared" si="15"/>
        <v>256.07850000000002</v>
      </c>
      <c r="AX87" s="7"/>
      <c r="AY87" s="7"/>
      <c r="AZ87" s="7"/>
      <c r="BA87" s="7">
        <v>219.602</v>
      </c>
      <c r="BB87" s="7"/>
      <c r="BC87" s="7"/>
      <c r="BD87" s="7">
        <f t="shared" si="16"/>
        <v>329.40300000000002</v>
      </c>
      <c r="BE87" s="7"/>
      <c r="BF87" s="7"/>
      <c r="BG87" s="7"/>
      <c r="BH87" s="7">
        <v>279.95999999999998</v>
      </c>
      <c r="BI87" s="7"/>
      <c r="BJ87" s="7"/>
      <c r="BK87" s="7">
        <f t="shared" si="17"/>
        <v>419.94</v>
      </c>
      <c r="BL87" s="7"/>
      <c r="BM87" s="7"/>
    </row>
    <row r="88" spans="1:65" x14ac:dyDescent="0.25">
      <c r="A88" s="27"/>
      <c r="B88" s="7">
        <v>7</v>
      </c>
      <c r="C88" s="7"/>
      <c r="D88" s="7">
        <v>46.045999999999999</v>
      </c>
      <c r="E88" s="7"/>
      <c r="F88" s="7"/>
      <c r="G88" s="7">
        <f t="shared" si="9"/>
        <v>69.069000000000003</v>
      </c>
      <c r="H88" s="7"/>
      <c r="I88" s="7"/>
      <c r="J88" s="7"/>
      <c r="K88" s="7">
        <v>119.657</v>
      </c>
      <c r="L88" s="7"/>
      <c r="M88" s="7"/>
      <c r="N88" s="7">
        <f t="shared" si="10"/>
        <v>179.4855</v>
      </c>
      <c r="O88" s="7"/>
      <c r="P88" s="7"/>
      <c r="Q88" s="7"/>
      <c r="R88" s="7">
        <v>141.196</v>
      </c>
      <c r="S88" s="7"/>
      <c r="T88" s="7"/>
      <c r="U88" s="7">
        <f t="shared" si="11"/>
        <v>211.79400000000001</v>
      </c>
      <c r="V88" s="7"/>
      <c r="W88" s="7"/>
      <c r="X88" s="7"/>
      <c r="Y88" s="7">
        <v>149.00899999999999</v>
      </c>
      <c r="Z88" s="7"/>
      <c r="AA88" s="7"/>
      <c r="AB88" s="7">
        <f t="shared" si="12"/>
        <v>223.51349999999999</v>
      </c>
      <c r="AC88" s="7"/>
      <c r="AD88" s="7"/>
      <c r="AE88" s="7"/>
      <c r="AF88" s="7">
        <v>157.23099999999999</v>
      </c>
      <c r="AG88" s="7"/>
      <c r="AH88" s="7"/>
      <c r="AI88" s="7">
        <f t="shared" si="13"/>
        <v>235.84649999999999</v>
      </c>
      <c r="AJ88" s="7"/>
      <c r="AK88" s="7"/>
      <c r="AL88" s="7"/>
      <c r="AM88" s="7">
        <v>160.452</v>
      </c>
      <c r="AN88" s="7"/>
      <c r="AO88" s="7"/>
      <c r="AP88" s="7">
        <f t="shared" si="14"/>
        <v>240.678</v>
      </c>
      <c r="AQ88" s="7"/>
      <c r="AR88" s="7"/>
      <c r="AS88" s="7"/>
      <c r="AT88" s="7">
        <v>171.70400000000001</v>
      </c>
      <c r="AU88" s="7"/>
      <c r="AV88" s="7"/>
      <c r="AW88" s="7">
        <f t="shared" si="15"/>
        <v>257.55600000000004</v>
      </c>
      <c r="AX88" s="7"/>
      <c r="AY88" s="7"/>
      <c r="AZ88" s="7"/>
      <c r="BA88" s="7">
        <v>221.40199999999999</v>
      </c>
      <c r="BB88" s="7"/>
      <c r="BC88" s="7"/>
      <c r="BD88" s="7">
        <f t="shared" si="16"/>
        <v>332.10300000000001</v>
      </c>
      <c r="BE88" s="7"/>
      <c r="BF88" s="7"/>
      <c r="BG88" s="7"/>
      <c r="BH88" s="7">
        <v>282.42399999999998</v>
      </c>
      <c r="BI88" s="7"/>
      <c r="BJ88" s="7"/>
      <c r="BK88" s="7">
        <f t="shared" si="17"/>
        <v>423.63599999999997</v>
      </c>
      <c r="BL88" s="7"/>
      <c r="BM88" s="7"/>
    </row>
    <row r="89" spans="1:65" x14ac:dyDescent="0.25">
      <c r="B89" s="7">
        <v>7.5</v>
      </c>
      <c r="C89" s="7"/>
      <c r="D89" s="7">
        <v>47.350999999999999</v>
      </c>
      <c r="E89" s="7"/>
      <c r="F89" s="7"/>
      <c r="G89" s="7">
        <f t="shared" si="9"/>
        <v>71.026499999999999</v>
      </c>
      <c r="H89" s="7"/>
      <c r="I89" s="7"/>
      <c r="J89" s="7"/>
      <c r="K89" s="7">
        <v>124.959</v>
      </c>
      <c r="L89" s="7"/>
      <c r="M89" s="7"/>
      <c r="N89" s="7">
        <f t="shared" si="10"/>
        <v>187.4385</v>
      </c>
      <c r="O89" s="7"/>
      <c r="P89" s="7"/>
      <c r="Q89" s="7"/>
      <c r="R89" s="7">
        <v>143.429</v>
      </c>
      <c r="S89" s="7"/>
      <c r="T89" s="7"/>
      <c r="U89" s="7">
        <f t="shared" si="11"/>
        <v>215.14350000000002</v>
      </c>
      <c r="V89" s="7"/>
      <c r="W89" s="7"/>
      <c r="X89" s="7"/>
      <c r="Y89" s="7">
        <v>149.577</v>
      </c>
      <c r="Z89" s="7"/>
      <c r="AA89" s="7"/>
      <c r="AB89" s="7">
        <f t="shared" si="12"/>
        <v>224.3655</v>
      </c>
      <c r="AC89" s="7"/>
      <c r="AD89" s="7"/>
      <c r="AE89" s="7"/>
      <c r="AF89" s="7">
        <v>157.255</v>
      </c>
      <c r="AG89" s="7"/>
      <c r="AH89" s="7"/>
      <c r="AI89" s="7">
        <f t="shared" si="13"/>
        <v>235.88249999999999</v>
      </c>
      <c r="AJ89" s="7"/>
      <c r="AK89" s="7"/>
      <c r="AL89" s="7"/>
      <c r="AM89" s="7">
        <v>162.37200000000001</v>
      </c>
      <c r="AN89" s="7"/>
      <c r="AO89" s="7"/>
      <c r="AP89" s="7">
        <f t="shared" si="14"/>
        <v>243.55800000000002</v>
      </c>
      <c r="AQ89" s="7"/>
      <c r="AR89" s="7"/>
      <c r="AS89" s="7"/>
      <c r="AT89" s="7">
        <v>171.87700000000001</v>
      </c>
      <c r="AU89" s="7"/>
      <c r="AV89" s="7"/>
      <c r="AW89" s="7">
        <f t="shared" si="15"/>
        <v>257.81550000000004</v>
      </c>
      <c r="AX89" s="7"/>
      <c r="AY89" s="7"/>
      <c r="AZ89" s="7"/>
      <c r="BA89" s="7">
        <v>224.233</v>
      </c>
      <c r="BB89" s="7"/>
      <c r="BC89" s="7"/>
      <c r="BD89" s="7">
        <f t="shared" si="16"/>
        <v>336.34950000000003</v>
      </c>
      <c r="BE89" s="7"/>
      <c r="BF89" s="7"/>
      <c r="BG89" s="7"/>
      <c r="BH89" s="7">
        <v>290.34699999999998</v>
      </c>
      <c r="BI89" s="7"/>
      <c r="BJ89" s="7"/>
      <c r="BK89" s="7">
        <f t="shared" si="17"/>
        <v>435.52049999999997</v>
      </c>
      <c r="BL89" s="7"/>
      <c r="BM89" s="7"/>
    </row>
    <row r="90" spans="1:65" x14ac:dyDescent="0.25">
      <c r="B90" s="7">
        <v>8</v>
      </c>
      <c r="C90" s="7"/>
      <c r="D90" s="7">
        <v>53.030999999999999</v>
      </c>
      <c r="E90" s="7"/>
      <c r="F90" s="7"/>
      <c r="G90" s="7">
        <f t="shared" si="9"/>
        <v>79.546500000000009</v>
      </c>
      <c r="H90" s="7"/>
      <c r="I90" s="7"/>
      <c r="J90" s="7"/>
      <c r="K90" s="7">
        <v>128.898</v>
      </c>
      <c r="L90" s="7"/>
      <c r="M90" s="7"/>
      <c r="N90" s="7">
        <f t="shared" si="10"/>
        <v>193.34700000000001</v>
      </c>
      <c r="O90" s="7"/>
      <c r="P90" s="7"/>
      <c r="Q90" s="7"/>
      <c r="R90" s="7">
        <v>145.06700000000001</v>
      </c>
      <c r="S90" s="7"/>
      <c r="T90" s="7"/>
      <c r="U90" s="7">
        <f t="shared" si="11"/>
        <v>217.60050000000001</v>
      </c>
      <c r="V90" s="7"/>
      <c r="W90" s="7"/>
      <c r="X90" s="7"/>
      <c r="Y90" s="7">
        <v>151.285</v>
      </c>
      <c r="Z90" s="7"/>
      <c r="AA90" s="7"/>
      <c r="AB90" s="7">
        <f t="shared" si="12"/>
        <v>226.92750000000001</v>
      </c>
      <c r="AC90" s="7"/>
      <c r="AD90" s="7"/>
      <c r="AE90" s="7"/>
      <c r="AF90" s="7">
        <v>157.578</v>
      </c>
      <c r="AG90" s="7"/>
      <c r="AH90" s="7"/>
      <c r="AI90" s="7">
        <f t="shared" si="13"/>
        <v>236.36700000000002</v>
      </c>
      <c r="AJ90" s="7"/>
      <c r="AK90" s="7"/>
      <c r="AL90" s="7"/>
      <c r="AM90" s="7">
        <v>162.42099999999999</v>
      </c>
      <c r="AN90" s="7"/>
      <c r="AO90" s="7"/>
      <c r="AP90" s="7">
        <f t="shared" si="14"/>
        <v>243.63149999999999</v>
      </c>
      <c r="AQ90" s="7"/>
      <c r="AR90" s="7"/>
      <c r="AS90" s="7"/>
      <c r="AT90" s="7">
        <v>172.642</v>
      </c>
      <c r="AU90" s="7"/>
      <c r="AV90" s="7"/>
      <c r="AW90" s="7">
        <f t="shared" si="15"/>
        <v>258.96300000000002</v>
      </c>
      <c r="AX90" s="7"/>
      <c r="AY90" s="7"/>
      <c r="AZ90" s="7"/>
      <c r="BA90" s="7">
        <v>226.499</v>
      </c>
      <c r="BB90" s="7"/>
      <c r="BC90" s="7"/>
      <c r="BD90" s="7">
        <f t="shared" si="16"/>
        <v>339.74850000000004</v>
      </c>
      <c r="BE90" s="7"/>
      <c r="BF90" s="7"/>
      <c r="BG90" s="7"/>
      <c r="BH90" s="7">
        <v>292.31900000000002</v>
      </c>
      <c r="BI90" s="7"/>
      <c r="BJ90" s="7"/>
      <c r="BK90" s="7">
        <f t="shared" si="17"/>
        <v>438.47850000000005</v>
      </c>
      <c r="BL90" s="7"/>
      <c r="BM90" s="7"/>
    </row>
    <row r="91" spans="1:65" x14ac:dyDescent="0.25">
      <c r="B91" s="7">
        <v>9</v>
      </c>
      <c r="C91" s="7"/>
      <c r="D91" s="7">
        <v>66.593999999999994</v>
      </c>
      <c r="E91" s="7"/>
      <c r="F91" s="7"/>
      <c r="G91" s="7">
        <f t="shared" si="9"/>
        <v>99.890999999999991</v>
      </c>
      <c r="H91" s="7"/>
      <c r="I91" s="7"/>
      <c r="J91" s="7"/>
      <c r="K91" s="7">
        <v>134.523</v>
      </c>
      <c r="L91" s="7"/>
      <c r="M91" s="7"/>
      <c r="N91" s="7">
        <f t="shared" si="10"/>
        <v>201.78450000000001</v>
      </c>
      <c r="O91" s="7"/>
      <c r="P91" s="7"/>
      <c r="Q91" s="7"/>
      <c r="R91" s="7">
        <v>147.36000000000001</v>
      </c>
      <c r="S91" s="7"/>
      <c r="T91" s="7"/>
      <c r="U91" s="7">
        <f t="shared" si="11"/>
        <v>221.04000000000002</v>
      </c>
      <c r="V91" s="7"/>
      <c r="W91" s="7"/>
      <c r="X91" s="7"/>
      <c r="Y91" s="7">
        <v>151.38999999999999</v>
      </c>
      <c r="Z91" s="7"/>
      <c r="AA91" s="7"/>
      <c r="AB91" s="7">
        <f t="shared" si="12"/>
        <v>227.08499999999998</v>
      </c>
      <c r="AC91" s="7"/>
      <c r="AD91" s="7"/>
      <c r="AE91" s="7"/>
      <c r="AF91" s="7">
        <v>158.23599999999999</v>
      </c>
      <c r="AG91" s="7"/>
      <c r="AH91" s="7"/>
      <c r="AI91" s="7">
        <f t="shared" si="13"/>
        <v>237.35399999999998</v>
      </c>
      <c r="AJ91" s="7"/>
      <c r="AK91" s="7"/>
      <c r="AL91" s="7"/>
      <c r="AM91" s="7">
        <v>162.00800000000001</v>
      </c>
      <c r="AN91" s="7"/>
      <c r="AO91" s="7"/>
      <c r="AP91" s="7">
        <f t="shared" si="14"/>
        <v>243.01200000000003</v>
      </c>
      <c r="AQ91" s="7"/>
      <c r="AR91" s="7"/>
      <c r="AS91" s="7"/>
      <c r="AT91" s="7">
        <v>174.44200000000001</v>
      </c>
      <c r="AU91" s="7"/>
      <c r="AV91" s="7"/>
      <c r="AW91" s="7">
        <f t="shared" si="15"/>
        <v>261.66300000000001</v>
      </c>
      <c r="AX91" s="7"/>
      <c r="AY91" s="7"/>
      <c r="AZ91" s="7"/>
      <c r="BA91" s="7">
        <v>234.059</v>
      </c>
      <c r="BB91" s="7"/>
      <c r="BC91" s="7"/>
      <c r="BD91" s="7">
        <f t="shared" si="16"/>
        <v>351.08850000000001</v>
      </c>
      <c r="BE91" s="7"/>
      <c r="BF91" s="7"/>
      <c r="BG91" s="7"/>
      <c r="BH91" s="7">
        <v>288.64400000000001</v>
      </c>
      <c r="BI91" s="7"/>
      <c r="BJ91" s="7"/>
      <c r="BK91" s="7">
        <f t="shared" si="17"/>
        <v>432.96600000000001</v>
      </c>
      <c r="BL91" s="7"/>
      <c r="BM91" s="7"/>
    </row>
    <row r="92" spans="1:65" x14ac:dyDescent="0.25">
      <c r="B92" s="7">
        <v>10</v>
      </c>
      <c r="C92" s="7"/>
      <c r="D92" s="7">
        <v>81.858999999999995</v>
      </c>
      <c r="E92" s="7"/>
      <c r="F92" s="7"/>
      <c r="G92" s="7">
        <f t="shared" si="9"/>
        <v>122.7885</v>
      </c>
      <c r="H92" s="7"/>
      <c r="I92" s="7"/>
      <c r="J92" s="7"/>
      <c r="K92" s="7">
        <v>138.42500000000001</v>
      </c>
      <c r="L92" s="7"/>
      <c r="M92" s="7"/>
      <c r="N92" s="7">
        <f t="shared" si="10"/>
        <v>207.63750000000002</v>
      </c>
      <c r="O92" s="7"/>
      <c r="P92" s="7"/>
      <c r="Q92" s="7"/>
      <c r="R92" s="7">
        <v>148.53200000000001</v>
      </c>
      <c r="S92" s="7"/>
      <c r="T92" s="7"/>
      <c r="U92" s="7">
        <f t="shared" si="11"/>
        <v>222.79800000000003</v>
      </c>
      <c r="V92" s="7"/>
      <c r="W92" s="7"/>
      <c r="X92" s="7"/>
      <c r="Y92" s="7">
        <v>152.863</v>
      </c>
      <c r="Z92" s="7"/>
      <c r="AA92" s="7"/>
      <c r="AB92" s="7">
        <f t="shared" si="12"/>
        <v>229.2945</v>
      </c>
      <c r="AC92" s="7"/>
      <c r="AD92" s="7"/>
      <c r="AE92" s="7"/>
      <c r="AF92" s="7">
        <v>158.279</v>
      </c>
      <c r="AG92" s="7"/>
      <c r="AH92" s="7"/>
      <c r="AI92" s="7">
        <f t="shared" si="13"/>
        <v>237.41849999999999</v>
      </c>
      <c r="AJ92" s="7"/>
      <c r="AK92" s="7"/>
      <c r="AL92" s="7"/>
      <c r="AM92" s="7">
        <v>163.07499999999999</v>
      </c>
      <c r="AN92" s="7"/>
      <c r="AO92" s="7"/>
      <c r="AP92" s="7">
        <f t="shared" si="14"/>
        <v>244.61249999999998</v>
      </c>
      <c r="AQ92" s="7"/>
      <c r="AR92" s="7"/>
      <c r="AS92" s="7"/>
      <c r="AT92" s="7">
        <v>174.96600000000001</v>
      </c>
      <c r="AU92" s="7"/>
      <c r="AV92" s="7"/>
      <c r="AW92" s="7">
        <f t="shared" si="15"/>
        <v>262.44900000000001</v>
      </c>
      <c r="AX92" s="7"/>
      <c r="AY92" s="7"/>
      <c r="AZ92" s="7"/>
      <c r="BA92" s="7">
        <v>220.71799999999999</v>
      </c>
      <c r="BB92" s="7"/>
      <c r="BC92" s="7"/>
      <c r="BD92" s="7">
        <f t="shared" si="16"/>
        <v>331.077</v>
      </c>
      <c r="BE92" s="7"/>
      <c r="BF92" s="7"/>
      <c r="BG92" s="7"/>
      <c r="BH92" s="7">
        <v>301.31200000000001</v>
      </c>
      <c r="BI92" s="7"/>
      <c r="BJ92" s="7"/>
      <c r="BK92" s="7">
        <f t="shared" si="17"/>
        <v>451.96800000000002</v>
      </c>
      <c r="BL92" s="7"/>
      <c r="BM92" s="7"/>
    </row>
    <row r="93" spans="1:65" x14ac:dyDescent="0.25">
      <c r="B93" s="7">
        <v>11</v>
      </c>
      <c r="C93" s="7"/>
      <c r="D93" s="7">
        <v>94.515000000000001</v>
      </c>
      <c r="E93" s="7"/>
      <c r="F93" s="7"/>
      <c r="G93" s="7">
        <f t="shared" si="9"/>
        <v>141.77250000000001</v>
      </c>
      <c r="H93" s="7"/>
      <c r="I93" s="7"/>
      <c r="J93" s="7"/>
      <c r="K93" s="7">
        <v>142.76900000000001</v>
      </c>
      <c r="L93" s="7"/>
      <c r="M93" s="7"/>
      <c r="N93" s="7">
        <f t="shared" si="10"/>
        <v>214.15350000000001</v>
      </c>
      <c r="O93" s="7"/>
      <c r="P93" s="7"/>
      <c r="Q93" s="7"/>
      <c r="R93" s="7">
        <v>149.79900000000001</v>
      </c>
      <c r="S93" s="7"/>
      <c r="T93" s="7"/>
      <c r="U93" s="7">
        <f t="shared" si="11"/>
        <v>224.69850000000002</v>
      </c>
      <c r="V93" s="7"/>
      <c r="W93" s="7"/>
      <c r="X93" s="7"/>
      <c r="Y93" s="7">
        <v>152.84700000000001</v>
      </c>
      <c r="Z93" s="7"/>
      <c r="AA93" s="7"/>
      <c r="AB93" s="7">
        <f t="shared" si="12"/>
        <v>229.27050000000003</v>
      </c>
      <c r="AC93" s="7"/>
      <c r="AD93" s="7"/>
      <c r="AE93" s="7"/>
      <c r="AF93" s="7">
        <v>158.791</v>
      </c>
      <c r="AG93" s="7"/>
      <c r="AH93" s="7"/>
      <c r="AI93" s="7">
        <f t="shared" si="13"/>
        <v>238.1865</v>
      </c>
      <c r="AJ93" s="7"/>
      <c r="AK93" s="7"/>
      <c r="AL93" s="7"/>
      <c r="AM93" s="7">
        <v>164.07499999999999</v>
      </c>
      <c r="AN93" s="7"/>
      <c r="AO93" s="7"/>
      <c r="AP93" s="7">
        <f t="shared" si="14"/>
        <v>246.11249999999998</v>
      </c>
      <c r="AQ93" s="7"/>
      <c r="AR93" s="7"/>
      <c r="AS93" s="7"/>
      <c r="AT93" s="7">
        <v>177.75399999999999</v>
      </c>
      <c r="AU93" s="7"/>
      <c r="AV93" s="7"/>
      <c r="AW93" s="7">
        <f t="shared" si="15"/>
        <v>266.63100000000003</v>
      </c>
      <c r="AX93" s="7"/>
      <c r="AY93" s="7"/>
      <c r="AZ93" s="7"/>
      <c r="BA93" s="7">
        <v>226.863</v>
      </c>
      <c r="BB93" s="7"/>
      <c r="BC93" s="7"/>
      <c r="BD93" s="7">
        <f t="shared" si="16"/>
        <v>340.29450000000003</v>
      </c>
      <c r="BE93" s="7"/>
      <c r="BF93" s="7"/>
      <c r="BG93" s="7"/>
      <c r="BH93" s="7">
        <v>307.19400000000002</v>
      </c>
      <c r="BI93" s="7"/>
      <c r="BJ93" s="7"/>
      <c r="BK93" s="7">
        <f t="shared" si="17"/>
        <v>460.79100000000005</v>
      </c>
      <c r="BL93" s="7"/>
      <c r="BM93" s="7"/>
    </row>
    <row r="94" spans="1:65" x14ac:dyDescent="0.25">
      <c r="B94" s="7">
        <v>12</v>
      </c>
      <c r="C94" s="7"/>
      <c r="D94" s="7">
        <v>106.258</v>
      </c>
      <c r="E94" s="7"/>
      <c r="F94" s="7"/>
      <c r="G94" s="7">
        <f t="shared" si="9"/>
        <v>159.387</v>
      </c>
      <c r="H94" s="7"/>
      <c r="I94" s="7"/>
      <c r="J94" s="7"/>
      <c r="K94" s="7">
        <v>144.26900000000001</v>
      </c>
      <c r="L94" s="7"/>
      <c r="M94" s="7"/>
      <c r="N94" s="7">
        <f t="shared" si="10"/>
        <v>216.40350000000001</v>
      </c>
      <c r="O94" s="7"/>
      <c r="P94" s="7"/>
      <c r="Q94" s="7"/>
      <c r="R94" s="7">
        <v>150.44499999999999</v>
      </c>
      <c r="S94" s="7"/>
      <c r="T94" s="7"/>
      <c r="U94" s="7">
        <f t="shared" si="11"/>
        <v>225.66749999999999</v>
      </c>
      <c r="V94" s="7"/>
      <c r="W94" s="7"/>
      <c r="X94" s="7"/>
      <c r="Y94" s="7">
        <v>153.499</v>
      </c>
      <c r="Z94" s="7"/>
      <c r="AA94" s="7"/>
      <c r="AB94" s="7">
        <f t="shared" si="12"/>
        <v>230.24850000000001</v>
      </c>
      <c r="AC94" s="7"/>
      <c r="AD94" s="7"/>
      <c r="AE94" s="7"/>
      <c r="AF94" s="7">
        <v>158.95699999999999</v>
      </c>
      <c r="AG94" s="7"/>
      <c r="AH94" s="7"/>
      <c r="AI94" s="7">
        <f t="shared" si="13"/>
        <v>238.43549999999999</v>
      </c>
      <c r="AJ94" s="7"/>
      <c r="AK94" s="7"/>
      <c r="AL94" s="7"/>
      <c r="AM94" s="7">
        <v>164.333</v>
      </c>
      <c r="AN94" s="7"/>
      <c r="AO94" s="7"/>
      <c r="AP94" s="7">
        <f t="shared" si="14"/>
        <v>246.49950000000001</v>
      </c>
      <c r="AQ94" s="7"/>
      <c r="AR94" s="7"/>
      <c r="AS94" s="7"/>
      <c r="AT94" s="7">
        <v>176.29900000000001</v>
      </c>
      <c r="AU94" s="7"/>
      <c r="AV94" s="7"/>
      <c r="AW94" s="7">
        <f t="shared" si="15"/>
        <v>264.44850000000002</v>
      </c>
      <c r="AX94" s="7"/>
      <c r="AY94" s="7"/>
      <c r="AZ94" s="7"/>
      <c r="BA94" s="7">
        <v>229.89</v>
      </c>
      <c r="BB94" s="7"/>
      <c r="BC94" s="7"/>
      <c r="BD94" s="7">
        <f t="shared" si="16"/>
        <v>344.83499999999998</v>
      </c>
      <c r="BE94" s="7"/>
      <c r="BF94" s="7"/>
      <c r="BG94" s="7"/>
      <c r="BH94" s="7">
        <v>306.73899999999998</v>
      </c>
      <c r="BI94" s="7"/>
      <c r="BJ94" s="7"/>
      <c r="BK94" s="7">
        <f t="shared" si="17"/>
        <v>460.10849999999999</v>
      </c>
      <c r="BL94" s="7"/>
      <c r="BM94" s="7"/>
    </row>
    <row r="95" spans="1:65" x14ac:dyDescent="0.25">
      <c r="B95" s="7">
        <v>13</v>
      </c>
      <c r="C95" s="7"/>
      <c r="D95" s="7">
        <v>113.824</v>
      </c>
      <c r="E95" s="7"/>
      <c r="F95" s="7"/>
      <c r="G95" s="7">
        <f t="shared" si="9"/>
        <v>170.73600000000002</v>
      </c>
      <c r="H95" s="7"/>
      <c r="I95" s="7"/>
      <c r="J95" s="7"/>
      <c r="K95" s="7">
        <v>146.46700000000001</v>
      </c>
      <c r="L95" s="7"/>
      <c r="M95" s="7"/>
      <c r="N95" s="7">
        <f t="shared" si="10"/>
        <v>219.70050000000003</v>
      </c>
      <c r="O95" s="7"/>
      <c r="P95" s="7"/>
      <c r="Q95" s="7"/>
      <c r="R95" s="7">
        <v>151.22300000000001</v>
      </c>
      <c r="S95" s="7"/>
      <c r="T95" s="7"/>
      <c r="U95" s="7">
        <f t="shared" si="11"/>
        <v>226.83450000000002</v>
      </c>
      <c r="V95" s="7"/>
      <c r="W95" s="7"/>
      <c r="X95" s="7"/>
      <c r="Y95" s="7">
        <v>153.16399999999999</v>
      </c>
      <c r="Z95" s="7"/>
      <c r="AA95" s="7"/>
      <c r="AB95" s="7">
        <f t="shared" si="12"/>
        <v>229.74599999999998</v>
      </c>
      <c r="AC95" s="7"/>
      <c r="AD95" s="7"/>
      <c r="AE95" s="7"/>
      <c r="AF95" s="7">
        <v>158.66900000000001</v>
      </c>
      <c r="AG95" s="7"/>
      <c r="AH95" s="7"/>
      <c r="AI95" s="7">
        <f t="shared" si="13"/>
        <v>238.00350000000003</v>
      </c>
      <c r="AJ95" s="7"/>
      <c r="AK95" s="7"/>
      <c r="AL95" s="7"/>
      <c r="AM95" s="7">
        <v>164.92699999999999</v>
      </c>
      <c r="AN95" s="7"/>
      <c r="AO95" s="7"/>
      <c r="AP95" s="7">
        <f t="shared" si="14"/>
        <v>247.3905</v>
      </c>
      <c r="AQ95" s="7"/>
      <c r="AR95" s="7"/>
      <c r="AS95" s="7"/>
      <c r="AT95" s="7">
        <v>179.38</v>
      </c>
      <c r="AU95" s="7"/>
      <c r="AV95" s="7"/>
      <c r="AW95" s="7">
        <f t="shared" si="15"/>
        <v>269.07</v>
      </c>
      <c r="AX95" s="7"/>
      <c r="AY95" s="7"/>
      <c r="AZ95" s="7"/>
      <c r="BA95" s="7">
        <v>247.714</v>
      </c>
      <c r="BB95" s="7"/>
      <c r="BC95" s="7"/>
      <c r="BD95" s="7">
        <f t="shared" si="16"/>
        <v>371.57100000000003</v>
      </c>
      <c r="BE95" s="7"/>
      <c r="BF95" s="7"/>
      <c r="BG95" s="7"/>
      <c r="BH95" s="7">
        <v>311.303</v>
      </c>
      <c r="BI95" s="7"/>
      <c r="BJ95" s="7"/>
      <c r="BK95" s="7">
        <f t="shared" si="17"/>
        <v>466.9545</v>
      </c>
      <c r="BL95" s="7"/>
      <c r="BM95" s="7"/>
    </row>
    <row r="96" spans="1:65" x14ac:dyDescent="0.25">
      <c r="B96" s="7">
        <v>14</v>
      </c>
      <c r="C96" s="7"/>
      <c r="D96" s="7">
        <v>121.255</v>
      </c>
      <c r="E96" s="7"/>
      <c r="F96" s="7"/>
      <c r="G96" s="7">
        <f t="shared" si="9"/>
        <v>181.88249999999999</v>
      </c>
      <c r="H96" s="7"/>
      <c r="I96" s="7"/>
      <c r="J96" s="7"/>
      <c r="K96" s="7">
        <v>147.35599999999999</v>
      </c>
      <c r="L96" s="7"/>
      <c r="M96" s="7"/>
      <c r="N96" s="7">
        <f t="shared" si="10"/>
        <v>221.03399999999999</v>
      </c>
      <c r="O96" s="7"/>
      <c r="P96" s="7"/>
      <c r="Q96" s="7"/>
      <c r="R96" s="7">
        <v>151.75800000000001</v>
      </c>
      <c r="S96" s="7"/>
      <c r="T96" s="7"/>
      <c r="U96" s="7">
        <f t="shared" si="11"/>
        <v>227.63700000000003</v>
      </c>
      <c r="V96" s="7"/>
      <c r="W96" s="7"/>
      <c r="X96" s="7"/>
      <c r="Y96" s="7">
        <v>153.678</v>
      </c>
      <c r="Z96" s="7"/>
      <c r="AA96" s="7"/>
      <c r="AB96" s="7">
        <f t="shared" si="12"/>
        <v>230.517</v>
      </c>
      <c r="AC96" s="7"/>
      <c r="AD96" s="7"/>
      <c r="AE96" s="7"/>
      <c r="AF96" s="7">
        <v>159.096</v>
      </c>
      <c r="AG96" s="7"/>
      <c r="AH96" s="7"/>
      <c r="AI96" s="7">
        <f t="shared" si="13"/>
        <v>238.64400000000001</v>
      </c>
      <c r="AJ96" s="7"/>
      <c r="AK96" s="7"/>
      <c r="AL96" s="7"/>
      <c r="AM96" s="7">
        <v>164.518</v>
      </c>
      <c r="AN96" s="7"/>
      <c r="AO96" s="7"/>
      <c r="AP96" s="7">
        <f t="shared" si="14"/>
        <v>246.77700000000002</v>
      </c>
      <c r="AQ96" s="7"/>
      <c r="AR96" s="7"/>
      <c r="AS96" s="7"/>
      <c r="AT96" s="7">
        <v>181.62</v>
      </c>
      <c r="AU96" s="7"/>
      <c r="AV96" s="7"/>
      <c r="AW96" s="7">
        <f t="shared" si="15"/>
        <v>272.43</v>
      </c>
      <c r="AX96" s="7"/>
      <c r="AY96" s="7"/>
      <c r="AZ96" s="7"/>
      <c r="BA96" s="7">
        <v>250.44499999999999</v>
      </c>
      <c r="BB96" s="7"/>
      <c r="BC96" s="7"/>
      <c r="BD96" s="7">
        <f t="shared" si="16"/>
        <v>375.66750000000002</v>
      </c>
      <c r="BE96" s="7"/>
      <c r="BF96" s="7"/>
      <c r="BG96" s="7"/>
      <c r="BH96" s="7">
        <v>310.59100000000001</v>
      </c>
      <c r="BI96" s="7"/>
      <c r="BJ96" s="7"/>
      <c r="BK96" s="7">
        <f t="shared" si="17"/>
        <v>465.88650000000001</v>
      </c>
      <c r="BL96" s="7"/>
      <c r="BM96" s="7"/>
    </row>
    <row r="97" spans="1:65" x14ac:dyDescent="0.25">
      <c r="B97" s="7">
        <v>15</v>
      </c>
      <c r="C97" s="7"/>
      <c r="D97" s="7">
        <v>125.14700000000001</v>
      </c>
      <c r="E97" s="7"/>
      <c r="F97" s="7"/>
      <c r="G97" s="7">
        <f t="shared" si="9"/>
        <v>187.72050000000002</v>
      </c>
      <c r="H97" s="7"/>
      <c r="I97" s="7"/>
      <c r="J97" s="7"/>
      <c r="K97" s="7">
        <v>148.886</v>
      </c>
      <c r="L97" s="7"/>
      <c r="M97" s="7"/>
      <c r="N97" s="7">
        <f t="shared" si="10"/>
        <v>223.32900000000001</v>
      </c>
      <c r="O97" s="7"/>
      <c r="P97" s="7"/>
      <c r="Q97" s="7"/>
      <c r="R97" s="7">
        <v>151.62100000000001</v>
      </c>
      <c r="S97" s="7"/>
      <c r="T97" s="7"/>
      <c r="U97" s="7">
        <f t="shared" si="11"/>
        <v>227.43150000000003</v>
      </c>
      <c r="V97" s="7"/>
      <c r="W97" s="7"/>
      <c r="X97" s="7"/>
      <c r="Y97" s="7">
        <v>153.80500000000001</v>
      </c>
      <c r="Z97" s="7"/>
      <c r="AA97" s="7"/>
      <c r="AB97" s="7">
        <f t="shared" si="12"/>
        <v>230.70750000000001</v>
      </c>
      <c r="AC97" s="7"/>
      <c r="AD97" s="7"/>
      <c r="AE97" s="7"/>
      <c r="AF97" s="7">
        <v>160.06200000000001</v>
      </c>
      <c r="AG97" s="7"/>
      <c r="AH97" s="7"/>
      <c r="AI97" s="7">
        <f t="shared" si="13"/>
        <v>240.09300000000002</v>
      </c>
      <c r="AJ97" s="7"/>
      <c r="AK97" s="7"/>
      <c r="AL97" s="7"/>
      <c r="AM97" s="7">
        <v>165.66300000000001</v>
      </c>
      <c r="AN97" s="7"/>
      <c r="AO97" s="7"/>
      <c r="AP97" s="7">
        <f t="shared" si="14"/>
        <v>248.49450000000002</v>
      </c>
      <c r="AQ97" s="7"/>
      <c r="AR97" s="7"/>
      <c r="AS97" s="7"/>
      <c r="AT97" s="7">
        <v>179.69499999999999</v>
      </c>
      <c r="AU97" s="7"/>
      <c r="AV97" s="7"/>
      <c r="AW97" s="7">
        <f t="shared" si="15"/>
        <v>269.54250000000002</v>
      </c>
      <c r="AX97" s="7"/>
      <c r="AY97" s="7"/>
      <c r="AZ97" s="7"/>
      <c r="BA97" s="7">
        <v>242.09299999999999</v>
      </c>
      <c r="BB97" s="7"/>
      <c r="BC97" s="7"/>
      <c r="BD97" s="7">
        <f t="shared" si="16"/>
        <v>363.1395</v>
      </c>
      <c r="BE97" s="7"/>
      <c r="BF97" s="7"/>
      <c r="BG97" s="7"/>
      <c r="BH97" s="7">
        <v>309.41800000000001</v>
      </c>
      <c r="BI97" s="7"/>
      <c r="BJ97" s="7"/>
      <c r="BK97" s="7">
        <f t="shared" si="17"/>
        <v>464.12700000000001</v>
      </c>
      <c r="BL97" s="7"/>
      <c r="BM97" s="7"/>
    </row>
    <row r="98" spans="1:65" x14ac:dyDescent="0.25">
      <c r="B98" s="7">
        <v>16</v>
      </c>
      <c r="C98" s="7"/>
      <c r="D98" s="7">
        <v>129.541</v>
      </c>
      <c r="E98" s="7"/>
      <c r="F98" s="7"/>
      <c r="G98" s="7">
        <f t="shared" si="9"/>
        <v>194.3115</v>
      </c>
      <c r="H98" s="7"/>
      <c r="I98" s="7"/>
      <c r="J98" s="7"/>
      <c r="K98" s="7">
        <v>149.02600000000001</v>
      </c>
      <c r="L98" s="7"/>
      <c r="M98" s="7"/>
      <c r="N98" s="7">
        <f t="shared" si="10"/>
        <v>223.53900000000002</v>
      </c>
      <c r="O98" s="7"/>
      <c r="P98" s="7"/>
      <c r="Q98" s="7"/>
      <c r="R98" s="7">
        <v>152.39400000000001</v>
      </c>
      <c r="S98" s="7"/>
      <c r="T98" s="7"/>
      <c r="U98" s="7">
        <f t="shared" si="11"/>
        <v>228.59100000000001</v>
      </c>
      <c r="V98" s="7"/>
      <c r="W98" s="7"/>
      <c r="X98" s="7"/>
      <c r="Y98" s="7">
        <v>153.702</v>
      </c>
      <c r="Z98" s="7"/>
      <c r="AA98" s="7"/>
      <c r="AB98" s="7">
        <f t="shared" si="12"/>
        <v>230.553</v>
      </c>
      <c r="AC98" s="7"/>
      <c r="AD98" s="7"/>
      <c r="AE98" s="7"/>
      <c r="AF98" s="7">
        <v>159.35</v>
      </c>
      <c r="AG98" s="7"/>
      <c r="AH98" s="7"/>
      <c r="AI98" s="7">
        <f t="shared" si="13"/>
        <v>239.02500000000001</v>
      </c>
      <c r="AJ98" s="7"/>
      <c r="AK98" s="7"/>
      <c r="AL98" s="7"/>
      <c r="AM98" s="7">
        <v>166.05799999999999</v>
      </c>
      <c r="AN98" s="7"/>
      <c r="AO98" s="7"/>
      <c r="AP98" s="7">
        <f t="shared" si="14"/>
        <v>249.08699999999999</v>
      </c>
      <c r="AQ98" s="7"/>
      <c r="AR98" s="7"/>
      <c r="AS98" s="7"/>
      <c r="AT98" s="7">
        <v>183.37899999999999</v>
      </c>
      <c r="AU98" s="7"/>
      <c r="AV98" s="7"/>
      <c r="AW98" s="7">
        <f t="shared" si="15"/>
        <v>275.06850000000003</v>
      </c>
      <c r="AX98" s="7"/>
      <c r="AY98" s="7"/>
      <c r="AZ98" s="7"/>
      <c r="BA98" s="7">
        <v>246.39</v>
      </c>
      <c r="BB98" s="7"/>
      <c r="BC98" s="7"/>
      <c r="BD98" s="7">
        <f t="shared" si="16"/>
        <v>369.58499999999998</v>
      </c>
      <c r="BE98" s="7"/>
      <c r="BF98" s="7"/>
      <c r="BG98" s="7"/>
      <c r="BH98" s="7">
        <v>306.89400000000001</v>
      </c>
      <c r="BI98" s="7"/>
      <c r="BJ98" s="7"/>
      <c r="BK98" s="7">
        <f t="shared" si="17"/>
        <v>460.34100000000001</v>
      </c>
      <c r="BL98" s="7"/>
      <c r="BM98" s="7"/>
    </row>
    <row r="99" spans="1:65" x14ac:dyDescent="0.25">
      <c r="B99" s="7">
        <v>18</v>
      </c>
      <c r="C99" s="7"/>
      <c r="D99" s="7">
        <v>136.511</v>
      </c>
      <c r="E99" s="7"/>
      <c r="F99" s="7"/>
      <c r="G99" s="7">
        <f t="shared" si="9"/>
        <v>204.76650000000001</v>
      </c>
      <c r="H99" s="7"/>
      <c r="I99" s="7"/>
      <c r="J99" s="7"/>
      <c r="K99" s="7">
        <v>150.27799999999999</v>
      </c>
      <c r="L99" s="7"/>
      <c r="M99" s="7"/>
      <c r="N99" s="7">
        <f t="shared" si="10"/>
        <v>225.417</v>
      </c>
      <c r="O99" s="7"/>
      <c r="P99" s="7"/>
      <c r="Q99" s="7"/>
      <c r="R99" s="7">
        <v>152.56800000000001</v>
      </c>
      <c r="S99" s="7"/>
      <c r="T99" s="7"/>
      <c r="U99" s="7">
        <f t="shared" si="11"/>
        <v>228.85200000000003</v>
      </c>
      <c r="V99" s="7"/>
      <c r="W99" s="7"/>
      <c r="X99" s="7"/>
      <c r="Y99" s="7">
        <v>153.904</v>
      </c>
      <c r="Z99" s="7"/>
      <c r="AA99" s="7"/>
      <c r="AB99" s="7">
        <f t="shared" si="12"/>
        <v>230.85599999999999</v>
      </c>
      <c r="AC99" s="7"/>
      <c r="AD99" s="7"/>
      <c r="AE99" s="7"/>
      <c r="AF99" s="7">
        <v>159.733</v>
      </c>
      <c r="AG99" s="7"/>
      <c r="AH99" s="7"/>
      <c r="AI99" s="7">
        <f t="shared" si="13"/>
        <v>239.59950000000001</v>
      </c>
      <c r="AJ99" s="7"/>
      <c r="AK99" s="7"/>
      <c r="AL99" s="7"/>
      <c r="AM99" s="7">
        <v>166.989</v>
      </c>
      <c r="AN99" s="7"/>
      <c r="AO99" s="7"/>
      <c r="AP99" s="7">
        <f t="shared" si="14"/>
        <v>250.48350000000002</v>
      </c>
      <c r="AQ99" s="7"/>
      <c r="AR99" s="7"/>
      <c r="AS99" s="7"/>
      <c r="AT99" s="7">
        <v>181.89699999999999</v>
      </c>
      <c r="AU99" s="7"/>
      <c r="AV99" s="7"/>
      <c r="AW99" s="7">
        <f t="shared" si="15"/>
        <v>272.84550000000002</v>
      </c>
      <c r="AX99" s="7"/>
      <c r="AY99" s="7"/>
      <c r="AZ99" s="7"/>
      <c r="BA99" s="7">
        <v>251.108</v>
      </c>
      <c r="BB99" s="7"/>
      <c r="BC99" s="7"/>
      <c r="BD99" s="7">
        <f t="shared" si="16"/>
        <v>376.66200000000003</v>
      </c>
      <c r="BE99" s="7"/>
      <c r="BF99" s="7"/>
      <c r="BG99" s="7"/>
      <c r="BH99" s="7">
        <v>310.673</v>
      </c>
      <c r="BI99" s="7"/>
      <c r="BJ99" s="7"/>
      <c r="BK99" s="7">
        <f t="shared" si="17"/>
        <v>466.0095</v>
      </c>
      <c r="BL99" s="7"/>
      <c r="BM99" s="7"/>
    </row>
    <row r="100" spans="1:65" x14ac:dyDescent="0.25">
      <c r="B100" s="7">
        <v>20</v>
      </c>
      <c r="C100" s="7"/>
      <c r="D100" s="7">
        <v>140.285</v>
      </c>
      <c r="E100" s="7"/>
      <c r="F100" s="7"/>
      <c r="G100" s="7">
        <f t="shared" si="9"/>
        <v>210.42750000000001</v>
      </c>
      <c r="H100" s="7"/>
      <c r="I100" s="7"/>
      <c r="J100" s="7"/>
      <c r="K100" s="7">
        <v>150.59399999999999</v>
      </c>
      <c r="L100" s="7"/>
      <c r="M100" s="7"/>
      <c r="N100" s="7">
        <f t="shared" si="10"/>
        <v>225.89099999999999</v>
      </c>
      <c r="O100" s="7"/>
      <c r="P100" s="7"/>
      <c r="Q100" s="7"/>
      <c r="R100" s="7">
        <v>152.84299999999999</v>
      </c>
      <c r="S100" s="7"/>
      <c r="T100" s="7"/>
      <c r="U100" s="7">
        <f t="shared" si="11"/>
        <v>229.2645</v>
      </c>
      <c r="V100" s="7"/>
      <c r="W100" s="7"/>
      <c r="X100" s="7"/>
      <c r="Y100" s="7">
        <v>153.93299999999999</v>
      </c>
      <c r="Z100" s="7"/>
      <c r="AA100" s="7"/>
      <c r="AB100" s="7">
        <f t="shared" si="12"/>
        <v>230.89949999999999</v>
      </c>
      <c r="AC100" s="7"/>
      <c r="AD100" s="7"/>
      <c r="AE100" s="7"/>
      <c r="AF100" s="7">
        <v>160.26</v>
      </c>
      <c r="AG100" s="7"/>
      <c r="AH100" s="7"/>
      <c r="AI100" s="7">
        <f t="shared" si="13"/>
        <v>240.39</v>
      </c>
      <c r="AJ100" s="7"/>
      <c r="AK100" s="7"/>
      <c r="AL100" s="7"/>
      <c r="AM100" s="7">
        <v>167.06899999999999</v>
      </c>
      <c r="AN100" s="7"/>
      <c r="AO100" s="7"/>
      <c r="AP100" s="7">
        <f t="shared" si="14"/>
        <v>250.6035</v>
      </c>
      <c r="AQ100" s="7"/>
      <c r="AR100" s="7"/>
      <c r="AS100" s="7"/>
      <c r="AT100" s="7">
        <v>188.71700000000001</v>
      </c>
      <c r="AU100" s="7"/>
      <c r="AV100" s="7"/>
      <c r="AW100" s="7">
        <f t="shared" si="15"/>
        <v>283.07550000000003</v>
      </c>
      <c r="AX100" s="7"/>
      <c r="AY100" s="7"/>
      <c r="AZ100" s="7"/>
      <c r="BA100" s="7">
        <v>244.34399999999999</v>
      </c>
      <c r="BB100" s="7"/>
      <c r="BC100" s="7"/>
      <c r="BD100" s="7">
        <f t="shared" si="16"/>
        <v>366.51600000000002</v>
      </c>
      <c r="BE100" s="7"/>
      <c r="BF100" s="7"/>
      <c r="BG100" s="7"/>
      <c r="BH100" s="7">
        <v>312.74299999999999</v>
      </c>
      <c r="BI100" s="7"/>
      <c r="BJ100" s="7"/>
      <c r="BK100" s="7">
        <f t="shared" si="17"/>
        <v>469.11450000000002</v>
      </c>
      <c r="BL100" s="7"/>
      <c r="BM100" s="7"/>
    </row>
    <row r="101" spans="1:65" x14ac:dyDescent="0.25">
      <c r="A101" s="12" t="s">
        <v>86</v>
      </c>
      <c r="B101" s="12">
        <v>22</v>
      </c>
      <c r="C101" s="12"/>
      <c r="D101" s="12">
        <v>143.589</v>
      </c>
      <c r="E101" s="12"/>
      <c r="F101" s="12"/>
      <c r="G101" s="12">
        <f t="shared" si="9"/>
        <v>215.3835</v>
      </c>
      <c r="H101" s="12"/>
      <c r="I101" s="12"/>
      <c r="J101" s="12"/>
      <c r="K101" s="12">
        <v>150.648</v>
      </c>
      <c r="L101" s="12"/>
      <c r="M101" s="12"/>
      <c r="N101" s="12">
        <f t="shared" si="10"/>
        <v>225.97200000000001</v>
      </c>
      <c r="O101" s="12"/>
      <c r="P101" s="12"/>
      <c r="Q101" s="12"/>
      <c r="R101" s="12">
        <v>152.66900000000001</v>
      </c>
      <c r="S101" s="12"/>
      <c r="T101" s="12"/>
      <c r="U101" s="12">
        <f t="shared" si="11"/>
        <v>229.00350000000003</v>
      </c>
      <c r="V101" s="12"/>
      <c r="W101" s="12"/>
      <c r="X101" s="12"/>
      <c r="Y101" s="12">
        <v>154.62700000000001</v>
      </c>
      <c r="Z101" s="12"/>
      <c r="AA101" s="12"/>
      <c r="AB101" s="12">
        <f t="shared" si="12"/>
        <v>231.94050000000001</v>
      </c>
      <c r="AC101" s="12"/>
      <c r="AD101" s="12"/>
      <c r="AE101" s="12"/>
      <c r="AF101" s="12">
        <v>162.08600000000001</v>
      </c>
      <c r="AG101" s="12"/>
      <c r="AH101" s="12"/>
      <c r="AI101" s="12">
        <f t="shared" si="13"/>
        <v>243.12900000000002</v>
      </c>
      <c r="AJ101" s="12"/>
      <c r="AK101" s="12"/>
      <c r="AL101" s="12"/>
      <c r="AM101" s="12">
        <v>170.48500000000001</v>
      </c>
      <c r="AN101" s="12"/>
      <c r="AO101" s="12"/>
      <c r="AP101" s="12">
        <f t="shared" si="14"/>
        <v>255.72750000000002</v>
      </c>
      <c r="AQ101" s="12"/>
      <c r="AR101" s="12"/>
      <c r="AS101" s="12"/>
      <c r="AT101" s="12">
        <v>191.214</v>
      </c>
      <c r="AU101" s="12"/>
      <c r="AV101" s="12"/>
      <c r="AW101" s="12">
        <f t="shared" si="15"/>
        <v>286.82100000000003</v>
      </c>
      <c r="AX101" s="12"/>
      <c r="AY101" s="12"/>
      <c r="AZ101" s="12"/>
      <c r="BA101" s="12">
        <v>254.21199999999999</v>
      </c>
      <c r="BB101" s="12"/>
      <c r="BC101" s="12"/>
      <c r="BD101" s="12">
        <f t="shared" si="16"/>
        <v>381.31799999999998</v>
      </c>
      <c r="BE101" s="12"/>
      <c r="BF101" s="12"/>
      <c r="BG101" s="12"/>
      <c r="BH101" s="12">
        <v>356.774</v>
      </c>
      <c r="BI101" s="12"/>
      <c r="BJ101" s="12"/>
      <c r="BK101" s="12">
        <f t="shared" si="17"/>
        <v>535.16100000000006</v>
      </c>
      <c r="BL101" s="12"/>
      <c r="BM101" s="12"/>
    </row>
    <row r="102" spans="1:65" x14ac:dyDescent="0.25">
      <c r="B102" s="7">
        <v>24</v>
      </c>
      <c r="C102" s="7"/>
      <c r="D102" s="7">
        <v>145.28299999999999</v>
      </c>
      <c r="E102" s="7"/>
      <c r="F102" s="7"/>
      <c r="G102" s="7">
        <f t="shared" si="9"/>
        <v>217.92449999999999</v>
      </c>
      <c r="H102" s="7"/>
      <c r="I102" s="7"/>
      <c r="J102" s="7"/>
      <c r="K102" s="7">
        <v>151.35</v>
      </c>
      <c r="L102" s="7"/>
      <c r="M102" s="7"/>
      <c r="N102" s="7">
        <f t="shared" si="10"/>
        <v>227.02500000000001</v>
      </c>
      <c r="O102" s="7"/>
      <c r="P102" s="7"/>
      <c r="Q102" s="7"/>
      <c r="R102" s="7">
        <v>153.50899999999999</v>
      </c>
      <c r="S102" s="7"/>
      <c r="T102" s="7"/>
      <c r="U102" s="7">
        <f t="shared" si="11"/>
        <v>230.26349999999999</v>
      </c>
      <c r="V102" s="7"/>
      <c r="W102" s="7"/>
      <c r="X102" s="7"/>
      <c r="Y102" s="7">
        <v>154.643</v>
      </c>
      <c r="Z102" s="7"/>
      <c r="AA102" s="7"/>
      <c r="AB102" s="7">
        <f t="shared" si="12"/>
        <v>231.96450000000002</v>
      </c>
      <c r="AC102" s="7"/>
      <c r="AD102" s="7"/>
      <c r="AE102" s="7"/>
      <c r="AF102" s="7">
        <v>162.51499999999999</v>
      </c>
      <c r="AG102" s="7"/>
      <c r="AH102" s="7"/>
      <c r="AI102" s="7">
        <f t="shared" si="13"/>
        <v>243.77249999999998</v>
      </c>
      <c r="AJ102" s="7"/>
      <c r="AK102" s="7"/>
      <c r="AL102" s="7"/>
      <c r="AM102" s="7">
        <v>172.01400000000001</v>
      </c>
      <c r="AN102" s="7"/>
      <c r="AO102" s="7"/>
      <c r="AP102" s="7">
        <f t="shared" si="14"/>
        <v>258.02100000000002</v>
      </c>
      <c r="AQ102" s="7"/>
      <c r="AR102" s="7"/>
      <c r="AS102" s="7"/>
      <c r="AT102" s="7">
        <v>191.08699999999999</v>
      </c>
      <c r="AU102" s="7"/>
      <c r="AV102" s="7"/>
      <c r="AW102" s="7">
        <f t="shared" si="15"/>
        <v>286.63049999999998</v>
      </c>
      <c r="AX102" s="7"/>
      <c r="AY102" s="7"/>
      <c r="AZ102" s="7"/>
      <c r="BA102" s="7">
        <v>284.185</v>
      </c>
      <c r="BB102" s="7"/>
      <c r="BC102" s="7"/>
      <c r="BD102" s="7">
        <f t="shared" si="16"/>
        <v>426.27750000000003</v>
      </c>
      <c r="BE102" s="7"/>
      <c r="BF102" s="7"/>
      <c r="BG102" s="7"/>
      <c r="BH102" s="7">
        <v>348.774</v>
      </c>
      <c r="BI102" s="7"/>
      <c r="BJ102" s="7"/>
      <c r="BK102" s="7">
        <f t="shared" si="17"/>
        <v>523.16100000000006</v>
      </c>
      <c r="BL102" s="7"/>
      <c r="BM102" s="7"/>
    </row>
    <row r="103" spans="1:65" x14ac:dyDescent="0.25">
      <c r="B103" s="7">
        <v>26</v>
      </c>
      <c r="C103" s="7"/>
      <c r="D103" s="7">
        <v>146.74199999999999</v>
      </c>
      <c r="E103" s="7"/>
      <c r="F103" s="7"/>
      <c r="G103" s="7">
        <f t="shared" si="9"/>
        <v>220.113</v>
      </c>
      <c r="H103" s="7"/>
      <c r="I103" s="7"/>
      <c r="J103" s="7"/>
      <c r="K103" s="7">
        <v>151.602</v>
      </c>
      <c r="L103" s="7"/>
      <c r="M103" s="7"/>
      <c r="N103" s="7">
        <f t="shared" si="10"/>
        <v>227.40300000000002</v>
      </c>
      <c r="O103" s="7"/>
      <c r="P103" s="7"/>
      <c r="Q103" s="7"/>
      <c r="R103" s="7">
        <v>153.27199999999999</v>
      </c>
      <c r="S103" s="7"/>
      <c r="T103" s="7"/>
      <c r="U103" s="7">
        <f t="shared" si="11"/>
        <v>229.90799999999999</v>
      </c>
      <c r="V103" s="7"/>
      <c r="W103" s="7"/>
      <c r="X103" s="7"/>
      <c r="Y103" s="7">
        <v>155.48699999999999</v>
      </c>
      <c r="Z103" s="7"/>
      <c r="AA103" s="7"/>
      <c r="AB103" s="7">
        <f t="shared" si="12"/>
        <v>233.23050000000001</v>
      </c>
      <c r="AC103" s="7"/>
      <c r="AD103" s="7"/>
      <c r="AE103" s="7"/>
      <c r="AF103" s="7">
        <v>160.20400000000001</v>
      </c>
      <c r="AG103" s="7"/>
      <c r="AH103" s="7"/>
      <c r="AI103" s="7">
        <f t="shared" si="13"/>
        <v>240.30600000000001</v>
      </c>
      <c r="AJ103" s="7"/>
      <c r="AK103" s="7"/>
      <c r="AL103" s="7"/>
      <c r="AM103" s="7">
        <v>170.86500000000001</v>
      </c>
      <c r="AN103" s="7"/>
      <c r="AO103" s="7"/>
      <c r="AP103" s="7">
        <f t="shared" si="14"/>
        <v>256.29750000000001</v>
      </c>
      <c r="AQ103" s="7"/>
      <c r="AR103" s="7"/>
      <c r="AS103" s="7"/>
      <c r="AT103" s="7">
        <v>189.952</v>
      </c>
      <c r="AU103" s="7"/>
      <c r="AV103" s="7"/>
      <c r="AW103" s="7">
        <f t="shared" si="15"/>
        <v>284.928</v>
      </c>
      <c r="AX103" s="7"/>
      <c r="AY103" s="7"/>
      <c r="AZ103" s="7"/>
      <c r="BA103" s="7">
        <v>281.36399999999998</v>
      </c>
      <c r="BB103" s="7"/>
      <c r="BC103" s="7"/>
      <c r="BD103" s="7">
        <f t="shared" si="16"/>
        <v>422.04599999999999</v>
      </c>
      <c r="BE103" s="7"/>
      <c r="BF103" s="7"/>
      <c r="BG103" s="7"/>
      <c r="BH103" s="7">
        <v>337.45299999999997</v>
      </c>
      <c r="BI103" s="7"/>
      <c r="BJ103" s="7"/>
      <c r="BK103" s="7">
        <f t="shared" si="17"/>
        <v>506.17949999999996</v>
      </c>
      <c r="BL103" s="7"/>
      <c r="BM103" s="7"/>
    </row>
    <row r="104" spans="1:65" x14ac:dyDescent="0.25">
      <c r="B104" s="7">
        <v>28</v>
      </c>
      <c r="C104" s="7"/>
      <c r="D104" s="7">
        <v>147.58500000000001</v>
      </c>
      <c r="E104" s="7"/>
      <c r="F104" s="7"/>
      <c r="G104" s="7">
        <f t="shared" si="9"/>
        <v>221.37750000000003</v>
      </c>
      <c r="H104" s="7"/>
      <c r="I104" s="7"/>
      <c r="J104" s="7"/>
      <c r="K104" s="7">
        <v>151.65100000000001</v>
      </c>
      <c r="L104" s="7"/>
      <c r="M104" s="7"/>
      <c r="N104" s="7">
        <f t="shared" si="10"/>
        <v>227.47650000000002</v>
      </c>
      <c r="O104" s="7"/>
      <c r="P104" s="7"/>
      <c r="Q104" s="7"/>
      <c r="R104" s="7">
        <v>152.54</v>
      </c>
      <c r="S104" s="7"/>
      <c r="T104" s="7"/>
      <c r="U104" s="7">
        <f t="shared" si="11"/>
        <v>228.81</v>
      </c>
      <c r="V104" s="7"/>
      <c r="W104" s="7"/>
      <c r="X104" s="7"/>
      <c r="Y104" s="7">
        <v>154.559</v>
      </c>
      <c r="Z104" s="7"/>
      <c r="AA104" s="7"/>
      <c r="AB104" s="7">
        <f t="shared" si="12"/>
        <v>231.83850000000001</v>
      </c>
      <c r="AC104" s="7"/>
      <c r="AD104" s="7"/>
      <c r="AE104" s="7"/>
      <c r="AF104" s="7">
        <v>161.90100000000001</v>
      </c>
      <c r="AG104" s="7"/>
      <c r="AH104" s="7"/>
      <c r="AI104" s="7">
        <f t="shared" si="13"/>
        <v>242.85150000000002</v>
      </c>
      <c r="AJ104" s="7"/>
      <c r="AK104" s="7"/>
      <c r="AL104" s="7"/>
      <c r="AM104" s="7">
        <v>170.62899999999999</v>
      </c>
      <c r="AN104" s="7"/>
      <c r="AO104" s="7"/>
      <c r="AP104" s="7">
        <f t="shared" si="14"/>
        <v>255.9435</v>
      </c>
      <c r="AQ104" s="7"/>
      <c r="AR104" s="7"/>
      <c r="AS104" s="7"/>
      <c r="AT104" s="7">
        <v>189.511</v>
      </c>
      <c r="AU104" s="7"/>
      <c r="AV104" s="7"/>
      <c r="AW104" s="7">
        <f t="shared" si="15"/>
        <v>284.26650000000001</v>
      </c>
      <c r="AX104" s="7"/>
      <c r="AY104" s="7"/>
      <c r="AZ104" s="7"/>
      <c r="BA104" s="7">
        <v>282.35199999999998</v>
      </c>
      <c r="BB104" s="7"/>
      <c r="BC104" s="7"/>
      <c r="BD104" s="7">
        <f t="shared" si="16"/>
        <v>423.52799999999996</v>
      </c>
      <c r="BE104" s="7"/>
      <c r="BF104" s="7"/>
      <c r="BG104" s="7"/>
      <c r="BH104" s="7">
        <v>356.73899999999998</v>
      </c>
      <c r="BI104" s="7"/>
      <c r="BJ104" s="7"/>
      <c r="BK104" s="7">
        <f t="shared" si="17"/>
        <v>535.10850000000005</v>
      </c>
      <c r="BL104" s="7"/>
      <c r="BM104" s="7"/>
    </row>
    <row r="105" spans="1:65" x14ac:dyDescent="0.25">
      <c r="B105" s="7">
        <v>30</v>
      </c>
      <c r="C105" s="7"/>
      <c r="D105" s="7">
        <v>148.28200000000001</v>
      </c>
      <c r="E105" s="7"/>
      <c r="F105" s="7"/>
      <c r="G105" s="7">
        <f t="shared" si="9"/>
        <v>222.42300000000003</v>
      </c>
      <c r="H105" s="7"/>
      <c r="I105" s="7"/>
      <c r="J105" s="7"/>
      <c r="K105" s="7">
        <v>151.50299999999999</v>
      </c>
      <c r="L105" s="7"/>
      <c r="M105" s="7"/>
      <c r="N105" s="7">
        <f t="shared" si="10"/>
        <v>227.25449999999998</v>
      </c>
      <c r="O105" s="7"/>
      <c r="P105" s="7"/>
      <c r="Q105" s="7"/>
      <c r="R105" s="7">
        <v>153.53299999999999</v>
      </c>
      <c r="S105" s="7"/>
      <c r="T105" s="7"/>
      <c r="U105" s="7">
        <f t="shared" si="11"/>
        <v>230.29949999999999</v>
      </c>
      <c r="V105" s="7"/>
      <c r="W105" s="7"/>
      <c r="X105" s="7"/>
      <c r="Y105" s="7">
        <v>155.03399999999999</v>
      </c>
      <c r="Z105" s="7"/>
      <c r="AA105" s="7"/>
      <c r="AB105" s="7">
        <f t="shared" si="12"/>
        <v>232.55099999999999</v>
      </c>
      <c r="AC105" s="7"/>
      <c r="AD105" s="7"/>
      <c r="AE105" s="7"/>
      <c r="AF105" s="7">
        <v>162.738</v>
      </c>
      <c r="AG105" s="7"/>
      <c r="AH105" s="7"/>
      <c r="AI105" s="7">
        <f t="shared" si="13"/>
        <v>244.107</v>
      </c>
      <c r="AJ105" s="7"/>
      <c r="AK105" s="7"/>
      <c r="AL105" s="7"/>
      <c r="AM105" s="7">
        <v>171.76499999999999</v>
      </c>
      <c r="AN105" s="7"/>
      <c r="AO105" s="7"/>
      <c r="AP105" s="7">
        <f t="shared" si="14"/>
        <v>257.64749999999998</v>
      </c>
      <c r="AQ105" s="7"/>
      <c r="AR105" s="7"/>
      <c r="AS105" s="7"/>
      <c r="AT105" s="7">
        <v>192.875</v>
      </c>
      <c r="AU105" s="7"/>
      <c r="AV105" s="7"/>
      <c r="AW105" s="7">
        <f t="shared" si="15"/>
        <v>289.3125</v>
      </c>
      <c r="AX105" s="7"/>
      <c r="AY105" s="7"/>
      <c r="AZ105" s="7"/>
      <c r="BA105" s="7">
        <v>286.61700000000002</v>
      </c>
      <c r="BB105" s="7"/>
      <c r="BC105" s="7"/>
      <c r="BD105" s="7">
        <f t="shared" si="16"/>
        <v>429.92550000000006</v>
      </c>
      <c r="BE105" s="7"/>
      <c r="BF105" s="7"/>
      <c r="BG105" s="7"/>
      <c r="BH105" s="7">
        <v>356.22500000000002</v>
      </c>
      <c r="BI105" s="7"/>
      <c r="BJ105" s="7"/>
      <c r="BK105" s="7">
        <f t="shared" si="17"/>
        <v>534.33750000000009</v>
      </c>
      <c r="BL105" s="7"/>
      <c r="BM105" s="7"/>
    </row>
    <row r="106" spans="1:65" x14ac:dyDescent="0.25">
      <c r="A106" s="27"/>
      <c r="B106" s="7">
        <v>32</v>
      </c>
      <c r="C106" s="7"/>
      <c r="D106" s="7">
        <v>148.82599999999999</v>
      </c>
      <c r="E106" s="7"/>
      <c r="F106" s="7"/>
      <c r="G106" s="7">
        <f t="shared" si="9"/>
        <v>223.239</v>
      </c>
      <c r="H106" s="7"/>
      <c r="I106" s="7"/>
      <c r="J106" s="7"/>
      <c r="K106" s="7">
        <v>151.82300000000001</v>
      </c>
      <c r="L106" s="7"/>
      <c r="M106" s="7"/>
      <c r="N106" s="7">
        <f t="shared" si="10"/>
        <v>227.73450000000003</v>
      </c>
      <c r="O106" s="7"/>
      <c r="P106" s="7"/>
      <c r="Q106" s="7"/>
      <c r="R106" s="7">
        <v>153.21199999999999</v>
      </c>
      <c r="S106" s="7"/>
      <c r="T106" s="7"/>
      <c r="U106" s="7">
        <f t="shared" si="11"/>
        <v>229.81799999999998</v>
      </c>
      <c r="V106" s="7"/>
      <c r="W106" s="7"/>
      <c r="X106" s="7"/>
      <c r="Y106" s="7">
        <v>154.76599999999999</v>
      </c>
      <c r="Z106" s="7"/>
      <c r="AA106" s="7"/>
      <c r="AB106" s="7">
        <f t="shared" si="12"/>
        <v>232.149</v>
      </c>
      <c r="AC106" s="7"/>
      <c r="AD106" s="7"/>
      <c r="AE106" s="7"/>
      <c r="AF106" s="7">
        <v>162.26599999999999</v>
      </c>
      <c r="AG106" s="7"/>
      <c r="AH106" s="7"/>
      <c r="AI106" s="7">
        <f t="shared" si="13"/>
        <v>243.399</v>
      </c>
      <c r="AJ106" s="7"/>
      <c r="AK106" s="7"/>
      <c r="AL106" s="7"/>
      <c r="AM106" s="7">
        <v>173.61</v>
      </c>
      <c r="AN106" s="7"/>
      <c r="AO106" s="7"/>
      <c r="AP106" s="7">
        <f t="shared" si="14"/>
        <v>260.41500000000002</v>
      </c>
      <c r="AQ106" s="7"/>
      <c r="AR106" s="7"/>
      <c r="AS106" s="7"/>
      <c r="AT106" s="7">
        <v>193.75</v>
      </c>
      <c r="AU106" s="7"/>
      <c r="AV106" s="7"/>
      <c r="AW106" s="7">
        <f t="shared" si="15"/>
        <v>290.625</v>
      </c>
      <c r="AX106" s="7"/>
      <c r="AY106" s="7"/>
      <c r="AZ106" s="7"/>
      <c r="BA106" s="7">
        <v>266.22899999999998</v>
      </c>
      <c r="BB106" s="7"/>
      <c r="BC106" s="7"/>
      <c r="BD106" s="7">
        <f t="shared" si="16"/>
        <v>399.34350000000001</v>
      </c>
      <c r="BE106" s="7"/>
      <c r="BF106" s="7"/>
      <c r="BG106" s="7"/>
      <c r="BH106" s="7">
        <v>350.88900000000001</v>
      </c>
      <c r="BI106" s="7"/>
      <c r="BJ106" s="7"/>
      <c r="BK106" s="7">
        <f t="shared" si="17"/>
        <v>526.33350000000007</v>
      </c>
      <c r="BL106" s="7"/>
      <c r="BM106" s="7"/>
    </row>
    <row r="107" spans="1:65" x14ac:dyDescent="0.25">
      <c r="B107" s="7">
        <v>36</v>
      </c>
      <c r="C107" s="7"/>
      <c r="D107" s="7">
        <v>149.25200000000001</v>
      </c>
      <c r="E107" s="7"/>
      <c r="F107" s="7"/>
      <c r="G107" s="7">
        <f t="shared" si="9"/>
        <v>223.87800000000001</v>
      </c>
      <c r="H107" s="7"/>
      <c r="I107" s="7"/>
      <c r="J107" s="7"/>
      <c r="K107" s="7">
        <v>151.649</v>
      </c>
      <c r="L107" s="7"/>
      <c r="M107" s="7"/>
      <c r="N107" s="7">
        <f t="shared" si="10"/>
        <v>227.4735</v>
      </c>
      <c r="O107" s="7"/>
      <c r="P107" s="7"/>
      <c r="Q107" s="7"/>
      <c r="R107" s="7">
        <v>153.464</v>
      </c>
      <c r="S107" s="7"/>
      <c r="T107" s="7"/>
      <c r="U107" s="7">
        <f t="shared" si="11"/>
        <v>230.196</v>
      </c>
      <c r="V107" s="7"/>
      <c r="W107" s="7"/>
      <c r="X107" s="7"/>
      <c r="Y107" s="7">
        <v>155.07599999999999</v>
      </c>
      <c r="Z107" s="7"/>
      <c r="AA107" s="7"/>
      <c r="AB107" s="7">
        <f t="shared" si="12"/>
        <v>232.614</v>
      </c>
      <c r="AC107" s="7"/>
      <c r="AD107" s="7"/>
      <c r="AE107" s="7"/>
      <c r="AF107" s="7">
        <v>162.244</v>
      </c>
      <c r="AG107" s="7"/>
      <c r="AH107" s="7"/>
      <c r="AI107" s="7">
        <f t="shared" si="13"/>
        <v>243.36600000000001</v>
      </c>
      <c r="AJ107" s="7"/>
      <c r="AK107" s="7"/>
      <c r="AL107" s="7"/>
      <c r="AM107" s="7">
        <v>170.07</v>
      </c>
      <c r="AN107" s="7"/>
      <c r="AO107" s="7"/>
      <c r="AP107" s="7">
        <f t="shared" si="14"/>
        <v>255.10499999999999</v>
      </c>
      <c r="AQ107" s="7"/>
      <c r="AR107" s="7"/>
      <c r="AS107" s="7"/>
      <c r="AT107" s="7">
        <v>207.959</v>
      </c>
      <c r="AU107" s="7"/>
      <c r="AV107" s="7"/>
      <c r="AW107" s="7">
        <f t="shared" si="15"/>
        <v>311.93850000000003</v>
      </c>
      <c r="AX107" s="7"/>
      <c r="AY107" s="7"/>
      <c r="AZ107" s="7"/>
      <c r="BA107" s="7">
        <v>267.45</v>
      </c>
      <c r="BB107" s="7"/>
      <c r="BC107" s="7"/>
      <c r="BD107" s="7">
        <f t="shared" si="16"/>
        <v>401.17500000000001</v>
      </c>
      <c r="BE107" s="7"/>
      <c r="BF107" s="7"/>
      <c r="BG107" s="7"/>
      <c r="BH107" s="7">
        <v>364.12099999999998</v>
      </c>
      <c r="BI107" s="7"/>
      <c r="BJ107" s="7"/>
      <c r="BK107" s="7">
        <f t="shared" si="17"/>
        <v>546.18150000000003</v>
      </c>
      <c r="BL107" s="7"/>
      <c r="BM107" s="7"/>
    </row>
    <row r="108" spans="1:65" x14ac:dyDescent="0.25">
      <c r="B108" s="7">
        <v>40</v>
      </c>
      <c r="C108" s="7"/>
      <c r="D108" s="7">
        <v>149.87899999999999</v>
      </c>
      <c r="E108" s="7"/>
      <c r="F108" s="7"/>
      <c r="G108" s="7">
        <f t="shared" si="9"/>
        <v>224.8185</v>
      </c>
      <c r="H108" s="7"/>
      <c r="I108" s="7"/>
      <c r="J108" s="7"/>
      <c r="K108" s="7">
        <v>151.01300000000001</v>
      </c>
      <c r="L108" s="7"/>
      <c r="M108" s="7"/>
      <c r="N108" s="7">
        <f t="shared" si="10"/>
        <v>226.51950000000002</v>
      </c>
      <c r="O108" s="7"/>
      <c r="P108" s="7"/>
      <c r="Q108" s="7"/>
      <c r="R108" s="7">
        <v>153.33799999999999</v>
      </c>
      <c r="S108" s="7"/>
      <c r="T108" s="7"/>
      <c r="U108" s="7">
        <f t="shared" si="11"/>
        <v>230.00700000000001</v>
      </c>
      <c r="V108" s="7"/>
      <c r="W108" s="7"/>
      <c r="X108" s="7"/>
      <c r="Y108" s="7">
        <v>154.61699999999999</v>
      </c>
      <c r="Z108" s="7"/>
      <c r="AA108" s="7"/>
      <c r="AB108" s="7">
        <f t="shared" si="12"/>
        <v>231.9255</v>
      </c>
      <c r="AC108" s="7"/>
      <c r="AD108" s="7"/>
      <c r="AE108" s="7"/>
      <c r="AF108" s="7">
        <v>162.24100000000001</v>
      </c>
      <c r="AG108" s="7"/>
      <c r="AH108" s="7"/>
      <c r="AI108" s="7">
        <f t="shared" si="13"/>
        <v>243.36150000000004</v>
      </c>
      <c r="AJ108" s="7"/>
      <c r="AK108" s="7"/>
      <c r="AL108" s="7"/>
      <c r="AM108" s="7">
        <v>179.32300000000001</v>
      </c>
      <c r="AN108" s="7"/>
      <c r="AO108" s="7"/>
      <c r="AP108" s="7">
        <f t="shared" si="14"/>
        <v>268.98450000000003</v>
      </c>
      <c r="AQ108" s="7"/>
      <c r="AR108" s="7"/>
      <c r="AS108" s="7"/>
      <c r="AT108" s="7">
        <v>202.89099999999999</v>
      </c>
      <c r="AU108" s="7"/>
      <c r="AV108" s="7"/>
      <c r="AW108" s="7">
        <f t="shared" si="15"/>
        <v>304.3365</v>
      </c>
      <c r="AX108" s="7"/>
      <c r="AY108" s="7"/>
      <c r="AZ108" s="7"/>
      <c r="BA108" s="7">
        <v>272.30200000000002</v>
      </c>
      <c r="BB108" s="7"/>
      <c r="BC108" s="7"/>
      <c r="BD108" s="7">
        <f t="shared" si="16"/>
        <v>408.45300000000003</v>
      </c>
      <c r="BE108" s="7"/>
      <c r="BF108" s="7"/>
      <c r="BG108" s="7"/>
      <c r="BH108" s="7">
        <v>353.71699999999998</v>
      </c>
      <c r="BI108" s="7"/>
      <c r="BJ108" s="7"/>
      <c r="BK108" s="7">
        <f t="shared" si="17"/>
        <v>530.57550000000003</v>
      </c>
      <c r="BL108" s="7"/>
      <c r="BM108" s="7"/>
    </row>
    <row r="109" spans="1:65" x14ac:dyDescent="0.25">
      <c r="B109" s="7">
        <v>44</v>
      </c>
      <c r="C109" s="7"/>
      <c r="D109" s="7">
        <v>149.62299999999999</v>
      </c>
      <c r="E109" s="7"/>
      <c r="F109" s="7"/>
      <c r="G109" s="7">
        <f t="shared" si="9"/>
        <v>224.43449999999999</v>
      </c>
      <c r="H109" s="7"/>
      <c r="I109" s="7"/>
      <c r="J109" s="7"/>
      <c r="K109" s="7">
        <v>152.09299999999999</v>
      </c>
      <c r="L109" s="7"/>
      <c r="M109" s="7"/>
      <c r="N109" s="7">
        <f t="shared" si="10"/>
        <v>228.1395</v>
      </c>
      <c r="O109" s="7"/>
      <c r="P109" s="7"/>
      <c r="Q109" s="7"/>
      <c r="R109" s="7">
        <v>154.02600000000001</v>
      </c>
      <c r="S109" s="7"/>
      <c r="T109" s="7"/>
      <c r="U109" s="7">
        <f t="shared" si="11"/>
        <v>231.03900000000002</v>
      </c>
      <c r="V109" s="7"/>
      <c r="W109" s="7"/>
      <c r="X109" s="7"/>
      <c r="Y109" s="7">
        <v>157.119</v>
      </c>
      <c r="Z109" s="7"/>
      <c r="AA109" s="7"/>
      <c r="AB109" s="7">
        <f t="shared" si="12"/>
        <v>235.67850000000001</v>
      </c>
      <c r="AC109" s="7"/>
      <c r="AD109" s="7"/>
      <c r="AE109" s="7"/>
      <c r="AF109" s="7">
        <v>165.06200000000001</v>
      </c>
      <c r="AG109" s="7"/>
      <c r="AH109" s="7"/>
      <c r="AI109" s="7">
        <f t="shared" si="13"/>
        <v>247.59300000000002</v>
      </c>
      <c r="AJ109" s="7"/>
      <c r="AK109" s="7"/>
      <c r="AL109" s="7"/>
      <c r="AM109" s="7">
        <v>181.785</v>
      </c>
      <c r="AN109" s="7"/>
      <c r="AO109" s="7"/>
      <c r="AP109" s="7">
        <f t="shared" si="14"/>
        <v>272.67750000000001</v>
      </c>
      <c r="AQ109" s="7"/>
      <c r="AR109" s="7"/>
      <c r="AS109" s="7"/>
      <c r="AT109" s="7">
        <v>204.239</v>
      </c>
      <c r="AU109" s="7"/>
      <c r="AV109" s="7"/>
      <c r="AW109" s="7">
        <f t="shared" si="15"/>
        <v>306.35850000000005</v>
      </c>
      <c r="AX109" s="7"/>
      <c r="AY109" s="7"/>
      <c r="AZ109" s="7"/>
      <c r="BA109" s="7">
        <v>267.536</v>
      </c>
      <c r="BB109" s="7"/>
      <c r="BC109" s="7"/>
      <c r="BD109" s="7">
        <f t="shared" si="16"/>
        <v>401.30400000000003</v>
      </c>
      <c r="BE109" s="7"/>
      <c r="BF109" s="7"/>
      <c r="BG109" s="7"/>
      <c r="BH109" s="7">
        <v>360.83199999999999</v>
      </c>
      <c r="BI109" s="7"/>
      <c r="BJ109" s="7"/>
      <c r="BK109" s="7">
        <f t="shared" si="17"/>
        <v>541.24800000000005</v>
      </c>
      <c r="BL109" s="7"/>
      <c r="BM109" s="7"/>
    </row>
    <row r="110" spans="1:65" x14ac:dyDescent="0.25">
      <c r="B110" s="7">
        <v>48</v>
      </c>
      <c r="C110" s="7"/>
      <c r="D110" s="7">
        <v>149.93100000000001</v>
      </c>
      <c r="E110" s="7"/>
      <c r="F110" s="7"/>
      <c r="G110" s="7">
        <f t="shared" si="9"/>
        <v>224.89650000000003</v>
      </c>
      <c r="H110" s="7"/>
      <c r="I110" s="7"/>
      <c r="J110" s="7"/>
      <c r="K110" s="7">
        <v>151.15100000000001</v>
      </c>
      <c r="L110" s="7"/>
      <c r="M110" s="7"/>
      <c r="N110" s="7">
        <f t="shared" si="10"/>
        <v>226.72650000000002</v>
      </c>
      <c r="O110" s="7"/>
      <c r="P110" s="7"/>
      <c r="Q110" s="7"/>
      <c r="R110" s="7">
        <v>153.499</v>
      </c>
      <c r="S110" s="7"/>
      <c r="T110" s="7"/>
      <c r="U110" s="7">
        <f t="shared" si="11"/>
        <v>230.24850000000001</v>
      </c>
      <c r="V110" s="7"/>
      <c r="W110" s="7"/>
      <c r="X110" s="7"/>
      <c r="Y110" s="7">
        <v>156.51</v>
      </c>
      <c r="Z110" s="7"/>
      <c r="AA110" s="7"/>
      <c r="AB110" s="7">
        <f t="shared" si="12"/>
        <v>234.76499999999999</v>
      </c>
      <c r="AC110" s="7"/>
      <c r="AD110" s="7"/>
      <c r="AE110" s="7"/>
      <c r="AF110" s="7">
        <v>164.23</v>
      </c>
      <c r="AG110" s="7"/>
      <c r="AH110" s="7"/>
      <c r="AI110" s="7">
        <f t="shared" si="13"/>
        <v>246.345</v>
      </c>
      <c r="AJ110" s="7"/>
      <c r="AK110" s="7"/>
      <c r="AL110" s="7"/>
      <c r="AM110" s="7">
        <v>183.43799999999999</v>
      </c>
      <c r="AN110" s="7"/>
      <c r="AO110" s="7"/>
      <c r="AP110" s="7">
        <f t="shared" si="14"/>
        <v>275.15699999999998</v>
      </c>
      <c r="AQ110" s="7"/>
      <c r="AR110" s="7"/>
      <c r="AS110" s="7"/>
      <c r="AT110" s="7">
        <v>207.57900000000001</v>
      </c>
      <c r="AU110" s="7"/>
      <c r="AV110" s="7"/>
      <c r="AW110" s="7">
        <f t="shared" si="15"/>
        <v>311.36850000000004</v>
      </c>
      <c r="AX110" s="7"/>
      <c r="AY110" s="7"/>
      <c r="AZ110" s="7"/>
      <c r="BA110" s="7">
        <v>276.68200000000002</v>
      </c>
      <c r="BB110" s="7"/>
      <c r="BC110" s="7"/>
      <c r="BD110" s="7">
        <f t="shared" si="16"/>
        <v>415.02300000000002</v>
      </c>
      <c r="BE110" s="7"/>
      <c r="BF110" s="7"/>
      <c r="BG110" s="7"/>
      <c r="BH110" s="7">
        <v>357.79700000000003</v>
      </c>
      <c r="BI110" s="7"/>
      <c r="BJ110" s="7"/>
      <c r="BK110" s="7">
        <f t="shared" si="17"/>
        <v>536.69550000000004</v>
      </c>
      <c r="BL110" s="7"/>
      <c r="BM110" s="7"/>
    </row>
    <row r="111" spans="1:65" x14ac:dyDescent="0.25">
      <c r="B111" s="7">
        <v>52</v>
      </c>
      <c r="C111" s="7"/>
      <c r="D111" s="7">
        <v>149.607</v>
      </c>
      <c r="E111" s="7"/>
      <c r="F111" s="7"/>
      <c r="G111" s="7">
        <f t="shared" si="9"/>
        <v>224.41050000000001</v>
      </c>
      <c r="H111" s="7"/>
      <c r="I111" s="7"/>
      <c r="J111" s="7"/>
      <c r="K111" s="7">
        <v>151.03399999999999</v>
      </c>
      <c r="L111" s="7"/>
      <c r="M111" s="7"/>
      <c r="N111" s="7">
        <f t="shared" si="10"/>
        <v>226.55099999999999</v>
      </c>
      <c r="O111" s="7"/>
      <c r="P111" s="7"/>
      <c r="Q111" s="7"/>
      <c r="R111" s="7">
        <v>152.87200000000001</v>
      </c>
      <c r="S111" s="7"/>
      <c r="T111" s="7"/>
      <c r="U111" s="7">
        <f t="shared" si="11"/>
        <v>229.30800000000002</v>
      </c>
      <c r="V111" s="7"/>
      <c r="W111" s="7"/>
      <c r="X111" s="7"/>
      <c r="Y111" s="7">
        <v>156.50700000000001</v>
      </c>
      <c r="Z111" s="7"/>
      <c r="AA111" s="7"/>
      <c r="AB111" s="7">
        <f t="shared" si="12"/>
        <v>234.76050000000001</v>
      </c>
      <c r="AC111" s="7"/>
      <c r="AD111" s="7"/>
      <c r="AE111" s="7"/>
      <c r="AF111" s="7">
        <v>166.46700000000001</v>
      </c>
      <c r="AG111" s="7"/>
      <c r="AH111" s="7"/>
      <c r="AI111" s="7">
        <f t="shared" si="13"/>
        <v>249.70050000000003</v>
      </c>
      <c r="AJ111" s="7"/>
      <c r="AK111" s="7"/>
      <c r="AL111" s="7"/>
      <c r="AM111" s="7">
        <v>176.17699999999999</v>
      </c>
      <c r="AN111" s="7"/>
      <c r="AO111" s="7"/>
      <c r="AP111" s="7">
        <f t="shared" si="14"/>
        <v>264.26550000000003</v>
      </c>
      <c r="AQ111" s="7"/>
      <c r="AR111" s="7"/>
      <c r="AS111" s="7"/>
      <c r="AT111" s="7">
        <v>206.886</v>
      </c>
      <c r="AU111" s="7"/>
      <c r="AV111" s="7"/>
      <c r="AW111" s="7">
        <f t="shared" si="15"/>
        <v>310.32900000000001</v>
      </c>
      <c r="AX111" s="7"/>
      <c r="AY111" s="7"/>
      <c r="AZ111" s="7"/>
      <c r="BA111" s="7">
        <v>274.98200000000003</v>
      </c>
      <c r="BB111" s="7"/>
      <c r="BC111" s="7"/>
      <c r="BD111" s="7">
        <f t="shared" si="16"/>
        <v>412.47300000000007</v>
      </c>
      <c r="BE111" s="7"/>
      <c r="BF111" s="7"/>
      <c r="BG111" s="7"/>
      <c r="BH111" s="7">
        <v>353.24599999999998</v>
      </c>
      <c r="BI111" s="7"/>
      <c r="BJ111" s="7"/>
      <c r="BK111" s="7">
        <f t="shared" si="17"/>
        <v>529.86900000000003</v>
      </c>
      <c r="BL111" s="7"/>
      <c r="BM111" s="7"/>
    </row>
    <row r="112" spans="1:65" x14ac:dyDescent="0.25">
      <c r="B112" s="7">
        <v>56</v>
      </c>
      <c r="C112" s="7"/>
      <c r="D112" s="7">
        <v>150.06100000000001</v>
      </c>
      <c r="E112" s="7"/>
      <c r="F112" s="7"/>
      <c r="G112" s="7">
        <f t="shared" si="9"/>
        <v>225.09150000000002</v>
      </c>
      <c r="H112" s="7"/>
      <c r="I112" s="7"/>
      <c r="J112" s="7"/>
      <c r="K112" s="7">
        <v>151.94200000000001</v>
      </c>
      <c r="L112" s="7"/>
      <c r="M112" s="7"/>
      <c r="N112" s="7">
        <f t="shared" si="10"/>
        <v>227.91300000000001</v>
      </c>
      <c r="O112" s="7"/>
      <c r="P112" s="7"/>
      <c r="Q112" s="7"/>
      <c r="R112" s="7">
        <v>153.18199999999999</v>
      </c>
      <c r="S112" s="7"/>
      <c r="T112" s="7"/>
      <c r="U112" s="7">
        <f t="shared" si="11"/>
        <v>229.773</v>
      </c>
      <c r="V112" s="7"/>
      <c r="W112" s="7"/>
      <c r="X112" s="7"/>
      <c r="Y112" s="7">
        <v>156.923</v>
      </c>
      <c r="Z112" s="7"/>
      <c r="AA112" s="7"/>
      <c r="AB112" s="7">
        <f t="shared" si="12"/>
        <v>235.3845</v>
      </c>
      <c r="AC112" s="7"/>
      <c r="AD112" s="7"/>
      <c r="AE112" s="7"/>
      <c r="AF112" s="7">
        <v>164.73</v>
      </c>
      <c r="AG112" s="7"/>
      <c r="AH112" s="7"/>
      <c r="AI112" s="7">
        <f t="shared" si="13"/>
        <v>247.095</v>
      </c>
      <c r="AJ112" s="7"/>
      <c r="AK112" s="7"/>
      <c r="AL112" s="7"/>
      <c r="AM112" s="7">
        <v>182.65700000000001</v>
      </c>
      <c r="AN112" s="7"/>
      <c r="AO112" s="7"/>
      <c r="AP112" s="7">
        <f t="shared" si="14"/>
        <v>273.98550000000006</v>
      </c>
      <c r="AQ112" s="7"/>
      <c r="AR112" s="7"/>
      <c r="AS112" s="7"/>
      <c r="AT112" s="7">
        <v>212.24100000000001</v>
      </c>
      <c r="AU112" s="7"/>
      <c r="AV112" s="7"/>
      <c r="AW112" s="7">
        <f t="shared" si="15"/>
        <v>318.36150000000004</v>
      </c>
      <c r="AX112" s="7"/>
      <c r="AY112" s="7"/>
      <c r="AZ112" s="7"/>
      <c r="BA112" s="7">
        <v>280.10000000000002</v>
      </c>
      <c r="BB112" s="7"/>
      <c r="BC112" s="7"/>
      <c r="BD112" s="7">
        <f t="shared" si="16"/>
        <v>420.15000000000003</v>
      </c>
      <c r="BE112" s="7"/>
      <c r="BF112" s="7"/>
      <c r="BG112" s="7"/>
      <c r="BH112" s="7">
        <v>354.26900000000001</v>
      </c>
      <c r="BI112" s="7"/>
      <c r="BJ112" s="7"/>
      <c r="BK112" s="7">
        <f t="shared" si="17"/>
        <v>531.40350000000001</v>
      </c>
      <c r="BL112" s="7"/>
      <c r="BM112" s="7"/>
    </row>
    <row r="113" spans="1:65" x14ac:dyDescent="0.25">
      <c r="B113" s="7">
        <v>60</v>
      </c>
      <c r="C113" s="7"/>
      <c r="D113" s="7">
        <v>149.51900000000001</v>
      </c>
      <c r="E113" s="7"/>
      <c r="F113" s="7"/>
      <c r="G113" s="7">
        <f t="shared" si="9"/>
        <v>224.27850000000001</v>
      </c>
      <c r="H113" s="7"/>
      <c r="I113" s="7"/>
      <c r="J113" s="7"/>
      <c r="K113" s="7">
        <v>151.429</v>
      </c>
      <c r="L113" s="7"/>
      <c r="M113" s="7"/>
      <c r="N113" s="7">
        <f t="shared" si="10"/>
        <v>227.14350000000002</v>
      </c>
      <c r="O113" s="7"/>
      <c r="P113" s="7"/>
      <c r="Q113" s="7"/>
      <c r="R113" s="7">
        <v>153.75</v>
      </c>
      <c r="S113" s="7"/>
      <c r="T113" s="7"/>
      <c r="U113" s="7">
        <f t="shared" si="11"/>
        <v>230.625</v>
      </c>
      <c r="V113" s="7"/>
      <c r="W113" s="7"/>
      <c r="X113" s="7"/>
      <c r="Y113" s="7">
        <v>156.404</v>
      </c>
      <c r="Z113" s="7"/>
      <c r="AA113" s="7"/>
      <c r="AB113" s="7">
        <f t="shared" si="12"/>
        <v>234.60599999999999</v>
      </c>
      <c r="AC113" s="7"/>
      <c r="AD113" s="7"/>
      <c r="AE113" s="7"/>
      <c r="AF113" s="7">
        <v>165.74100000000001</v>
      </c>
      <c r="AG113" s="7"/>
      <c r="AH113" s="7"/>
      <c r="AI113" s="7">
        <f t="shared" si="13"/>
        <v>248.61150000000004</v>
      </c>
      <c r="AJ113" s="7"/>
      <c r="AK113" s="7"/>
      <c r="AL113" s="7"/>
      <c r="AM113" s="7">
        <v>183.12299999999999</v>
      </c>
      <c r="AN113" s="7"/>
      <c r="AO113" s="7"/>
      <c r="AP113" s="7">
        <f t="shared" si="14"/>
        <v>274.68450000000001</v>
      </c>
      <c r="AQ113" s="7"/>
      <c r="AR113" s="7"/>
      <c r="AS113" s="7"/>
      <c r="AT113" s="7">
        <v>203.96600000000001</v>
      </c>
      <c r="AU113" s="7"/>
      <c r="AV113" s="7"/>
      <c r="AW113" s="7">
        <f t="shared" si="15"/>
        <v>305.94900000000001</v>
      </c>
      <c r="AX113" s="7"/>
      <c r="AY113" s="7"/>
      <c r="AZ113" s="7"/>
      <c r="BA113" s="7">
        <v>284.83800000000002</v>
      </c>
      <c r="BB113" s="7"/>
      <c r="BC113" s="7"/>
      <c r="BD113" s="7">
        <f t="shared" si="16"/>
        <v>427.25700000000006</v>
      </c>
      <c r="BE113" s="7"/>
      <c r="BF113" s="7"/>
      <c r="BG113" s="7"/>
      <c r="BH113" s="7">
        <v>340.03800000000001</v>
      </c>
      <c r="BI113" s="7"/>
      <c r="BJ113" s="7"/>
      <c r="BK113" s="7">
        <f t="shared" si="17"/>
        <v>510.05700000000002</v>
      </c>
      <c r="BL113" s="7"/>
      <c r="BM113" s="7"/>
    </row>
    <row r="114" spans="1:65" x14ac:dyDescent="0.25">
      <c r="A114" s="12" t="s">
        <v>87</v>
      </c>
      <c r="B114" s="12">
        <v>64</v>
      </c>
      <c r="C114" s="12"/>
      <c r="D114" s="12">
        <v>149.49199999999999</v>
      </c>
      <c r="E114" s="12"/>
      <c r="F114" s="12"/>
      <c r="G114" s="12">
        <f t="shared" si="9"/>
        <v>224.238</v>
      </c>
      <c r="H114" s="12"/>
      <c r="I114" s="12"/>
      <c r="J114" s="12"/>
      <c r="K114" s="12">
        <v>151.17599999999999</v>
      </c>
      <c r="L114" s="12"/>
      <c r="M114" s="12"/>
      <c r="N114" s="12">
        <f t="shared" si="10"/>
        <v>226.76399999999998</v>
      </c>
      <c r="O114" s="12"/>
      <c r="P114" s="12"/>
      <c r="Q114" s="12"/>
      <c r="R114" s="12">
        <v>153.34299999999999</v>
      </c>
      <c r="S114" s="12"/>
      <c r="T114" s="12"/>
      <c r="U114" s="12">
        <f t="shared" si="11"/>
        <v>230.0145</v>
      </c>
      <c r="V114" s="12"/>
      <c r="W114" s="12"/>
      <c r="X114" s="12"/>
      <c r="Y114" s="12">
        <v>156.101</v>
      </c>
      <c r="Z114" s="12"/>
      <c r="AA114" s="12"/>
      <c r="AB114" s="12">
        <f t="shared" si="12"/>
        <v>234.1515</v>
      </c>
      <c r="AC114" s="12"/>
      <c r="AD114" s="12"/>
      <c r="AE114" s="12"/>
      <c r="AF114" s="12">
        <v>161.81200000000001</v>
      </c>
      <c r="AG114" s="12"/>
      <c r="AH114" s="12"/>
      <c r="AI114" s="12">
        <f t="shared" si="13"/>
        <v>242.71800000000002</v>
      </c>
      <c r="AJ114" s="12"/>
      <c r="AK114" s="12"/>
      <c r="AL114" s="12"/>
      <c r="AM114" s="12">
        <v>182.47</v>
      </c>
      <c r="AN114" s="12"/>
      <c r="AO114" s="12"/>
      <c r="AP114" s="12">
        <f t="shared" si="14"/>
        <v>273.70500000000004</v>
      </c>
      <c r="AQ114" s="12"/>
      <c r="AR114" s="12"/>
      <c r="AS114" s="12"/>
      <c r="AT114" s="12">
        <v>209.45500000000001</v>
      </c>
      <c r="AU114" s="12"/>
      <c r="AV114" s="12"/>
      <c r="AW114" s="12">
        <f t="shared" si="15"/>
        <v>314.18250000000006</v>
      </c>
      <c r="AX114" s="12"/>
      <c r="AY114" s="12"/>
      <c r="AZ114" s="12"/>
      <c r="BA114" s="12">
        <v>285.07499999999999</v>
      </c>
      <c r="BB114" s="12"/>
      <c r="BC114" s="12"/>
      <c r="BD114" s="12">
        <f t="shared" si="16"/>
        <v>427.61250000000001</v>
      </c>
      <c r="BE114" s="12"/>
      <c r="BF114" s="12"/>
      <c r="BG114" s="12"/>
      <c r="BH114" s="12">
        <v>280.35199999999998</v>
      </c>
      <c r="BI114" s="12"/>
      <c r="BJ114" s="12"/>
      <c r="BK114" s="12">
        <f t="shared" si="17"/>
        <v>420.52799999999996</v>
      </c>
      <c r="BL114" s="12"/>
      <c r="BM114" s="12"/>
    </row>
    <row r="115" spans="1:65" x14ac:dyDescent="0.25">
      <c r="B115" s="7">
        <v>72</v>
      </c>
      <c r="C115" s="7"/>
      <c r="D115" s="7">
        <v>150.059</v>
      </c>
      <c r="E115" s="7"/>
      <c r="F115" s="7"/>
      <c r="G115" s="7">
        <f t="shared" si="9"/>
        <v>225.08850000000001</v>
      </c>
      <c r="H115" s="7"/>
      <c r="I115" s="7"/>
      <c r="J115" s="7"/>
      <c r="K115" s="7">
        <v>152.482</v>
      </c>
      <c r="L115" s="7"/>
      <c r="M115" s="7"/>
      <c r="N115" s="7">
        <f t="shared" si="10"/>
        <v>228.72300000000001</v>
      </c>
      <c r="O115" s="7"/>
      <c r="P115" s="7"/>
      <c r="Q115" s="7"/>
      <c r="R115" s="7">
        <v>152.755</v>
      </c>
      <c r="S115" s="7"/>
      <c r="T115" s="7"/>
      <c r="U115" s="7">
        <f t="shared" si="11"/>
        <v>229.13249999999999</v>
      </c>
      <c r="V115" s="7"/>
      <c r="W115" s="7"/>
      <c r="X115" s="7"/>
      <c r="Y115" s="7">
        <v>156.27600000000001</v>
      </c>
      <c r="Z115" s="7"/>
      <c r="AA115" s="7"/>
      <c r="AB115" s="7">
        <f t="shared" si="12"/>
        <v>234.41400000000002</v>
      </c>
      <c r="AC115" s="7"/>
      <c r="AD115" s="7"/>
      <c r="AE115" s="7"/>
      <c r="AF115" s="7">
        <v>164.012</v>
      </c>
      <c r="AG115" s="7"/>
      <c r="AH115" s="7"/>
      <c r="AI115" s="7">
        <f t="shared" si="13"/>
        <v>246.018</v>
      </c>
      <c r="AJ115" s="7"/>
      <c r="AK115" s="7"/>
      <c r="AL115" s="7"/>
      <c r="AM115" s="7">
        <v>183.41</v>
      </c>
      <c r="AN115" s="7"/>
      <c r="AO115" s="7"/>
      <c r="AP115" s="7">
        <f t="shared" si="14"/>
        <v>275.11500000000001</v>
      </c>
      <c r="AQ115" s="7"/>
      <c r="AR115" s="7"/>
      <c r="AS115" s="7"/>
      <c r="AT115" s="7">
        <v>208.42</v>
      </c>
      <c r="AU115" s="7"/>
      <c r="AV115" s="7"/>
      <c r="AW115" s="7">
        <f t="shared" si="15"/>
        <v>312.63</v>
      </c>
      <c r="AX115" s="7"/>
      <c r="AY115" s="7"/>
      <c r="AZ115" s="7"/>
      <c r="BA115" s="7">
        <v>264.87799999999999</v>
      </c>
      <c r="BB115" s="7"/>
      <c r="BC115" s="7"/>
      <c r="BD115" s="7">
        <f t="shared" si="16"/>
        <v>397.31700000000001</v>
      </c>
      <c r="BE115" s="7"/>
      <c r="BF115" s="7"/>
      <c r="BG115" s="7"/>
      <c r="BH115" s="23">
        <v>249.196</v>
      </c>
      <c r="BI115" s="23"/>
      <c r="BJ115" s="23"/>
      <c r="BK115" s="23">
        <f t="shared" si="17"/>
        <v>373.79400000000004</v>
      </c>
      <c r="BL115" s="23"/>
      <c r="BM115" s="23"/>
    </row>
    <row r="116" spans="1:65" x14ac:dyDescent="0.25">
      <c r="B116" s="7">
        <v>80</v>
      </c>
      <c r="C116" s="7"/>
      <c r="D116" s="7">
        <v>149.77000000000001</v>
      </c>
      <c r="E116" s="7"/>
      <c r="F116" s="7"/>
      <c r="G116" s="7">
        <f t="shared" si="9"/>
        <v>224.65500000000003</v>
      </c>
      <c r="H116" s="7"/>
      <c r="I116" s="7"/>
      <c r="J116" s="7"/>
      <c r="K116" s="7">
        <v>151.91200000000001</v>
      </c>
      <c r="L116" s="7"/>
      <c r="M116" s="7"/>
      <c r="N116" s="7">
        <f t="shared" si="10"/>
        <v>227.86800000000002</v>
      </c>
      <c r="O116" s="7"/>
      <c r="P116" s="7"/>
      <c r="Q116" s="7"/>
      <c r="R116" s="7">
        <v>153.87700000000001</v>
      </c>
      <c r="S116" s="7"/>
      <c r="T116" s="7"/>
      <c r="U116" s="7">
        <f t="shared" si="11"/>
        <v>230.81550000000001</v>
      </c>
      <c r="V116" s="7"/>
      <c r="W116" s="7"/>
      <c r="X116" s="7"/>
      <c r="Y116" s="7">
        <v>155.80699999999999</v>
      </c>
      <c r="Z116" s="7"/>
      <c r="AA116" s="7"/>
      <c r="AB116" s="7">
        <f t="shared" si="12"/>
        <v>233.7105</v>
      </c>
      <c r="AC116" s="7"/>
      <c r="AD116" s="7"/>
      <c r="AE116" s="7"/>
      <c r="AF116" s="7">
        <v>162.75</v>
      </c>
      <c r="AG116" s="7"/>
      <c r="AH116" s="7"/>
      <c r="AI116" s="7">
        <f t="shared" si="13"/>
        <v>244.125</v>
      </c>
      <c r="AJ116" s="7"/>
      <c r="AK116" s="7"/>
      <c r="AL116" s="7"/>
      <c r="AM116" s="7">
        <v>178.05500000000001</v>
      </c>
      <c r="AN116" s="7"/>
      <c r="AO116" s="7"/>
      <c r="AP116" s="7">
        <f t="shared" si="14"/>
        <v>267.08250000000004</v>
      </c>
      <c r="AQ116" s="7"/>
      <c r="AR116" s="7"/>
      <c r="AS116" s="7"/>
      <c r="AT116" s="7">
        <v>220.90899999999999</v>
      </c>
      <c r="AU116" s="7"/>
      <c r="AV116" s="7"/>
      <c r="AW116" s="7">
        <f t="shared" si="15"/>
        <v>331.36349999999999</v>
      </c>
      <c r="AX116" s="7"/>
      <c r="AY116" s="7"/>
      <c r="AZ116" s="7"/>
      <c r="BA116" s="7">
        <v>219.41300000000001</v>
      </c>
      <c r="BB116" s="7"/>
      <c r="BC116" s="7"/>
      <c r="BD116" s="7">
        <f t="shared" si="16"/>
        <v>329.11950000000002</v>
      </c>
      <c r="BE116" s="7"/>
      <c r="BF116" s="7"/>
      <c r="BG116" s="7"/>
      <c r="BH116" s="23">
        <v>240.928</v>
      </c>
      <c r="BI116" s="23"/>
      <c r="BJ116" s="23"/>
      <c r="BK116" s="23">
        <f t="shared" si="17"/>
        <v>361.392</v>
      </c>
      <c r="BL116" s="23"/>
      <c r="BM116" s="23"/>
    </row>
    <row r="117" spans="1:65" x14ac:dyDescent="0.25">
      <c r="B117" s="7">
        <v>88</v>
      </c>
      <c r="C117" s="7"/>
      <c r="D117" s="7">
        <v>150.15600000000001</v>
      </c>
      <c r="E117" s="7"/>
      <c r="F117" s="7"/>
      <c r="G117" s="7">
        <f t="shared" si="9"/>
        <v>225.23400000000001</v>
      </c>
      <c r="H117" s="7"/>
      <c r="I117" s="7"/>
      <c r="J117" s="7"/>
      <c r="K117" s="7">
        <v>150.77099999999999</v>
      </c>
      <c r="L117" s="7"/>
      <c r="M117" s="7"/>
      <c r="N117" s="7">
        <f t="shared" si="10"/>
        <v>226.15649999999999</v>
      </c>
      <c r="O117" s="7"/>
      <c r="P117" s="7"/>
      <c r="Q117" s="7"/>
      <c r="R117" s="7">
        <v>153.565</v>
      </c>
      <c r="S117" s="7"/>
      <c r="T117" s="7"/>
      <c r="U117" s="7">
        <f t="shared" si="11"/>
        <v>230.3475</v>
      </c>
      <c r="V117" s="7"/>
      <c r="W117" s="7"/>
      <c r="X117" s="7"/>
      <c r="Y117" s="7">
        <v>156.464</v>
      </c>
      <c r="Z117" s="7"/>
      <c r="AA117" s="7"/>
      <c r="AB117" s="7">
        <f t="shared" si="12"/>
        <v>234.696</v>
      </c>
      <c r="AC117" s="7"/>
      <c r="AD117" s="7"/>
      <c r="AE117" s="7"/>
      <c r="AF117" s="7">
        <v>167.26900000000001</v>
      </c>
      <c r="AG117" s="7"/>
      <c r="AH117" s="7"/>
      <c r="AI117" s="7">
        <f t="shared" si="13"/>
        <v>250.90350000000001</v>
      </c>
      <c r="AJ117" s="7"/>
      <c r="AK117" s="7"/>
      <c r="AL117" s="7"/>
      <c r="AM117" s="7">
        <v>175.61099999999999</v>
      </c>
      <c r="AN117" s="7"/>
      <c r="AO117" s="7"/>
      <c r="AP117" s="7">
        <f t="shared" si="14"/>
        <v>263.41649999999998</v>
      </c>
      <c r="AQ117" s="7"/>
      <c r="AR117" s="7"/>
      <c r="AS117" s="7"/>
      <c r="AT117" s="7">
        <v>207.68600000000001</v>
      </c>
      <c r="AU117" s="7"/>
      <c r="AV117" s="7"/>
      <c r="AW117" s="7">
        <f t="shared" si="15"/>
        <v>311.52900000000005</v>
      </c>
      <c r="AX117" s="7"/>
      <c r="AY117" s="7"/>
      <c r="AZ117" s="7"/>
      <c r="BA117" s="7">
        <v>231.18299999999999</v>
      </c>
      <c r="BB117" s="7"/>
      <c r="BC117" s="7"/>
      <c r="BD117" s="7">
        <f t="shared" si="16"/>
        <v>346.77449999999999</v>
      </c>
      <c r="BE117" s="7"/>
      <c r="BF117" s="7"/>
      <c r="BG117" s="7"/>
      <c r="BH117" s="23">
        <v>228.62</v>
      </c>
      <c r="BI117" s="23"/>
      <c r="BJ117" s="23"/>
      <c r="BK117" s="23">
        <f t="shared" si="17"/>
        <v>342.93</v>
      </c>
      <c r="BL117" s="23"/>
      <c r="BM117" s="23"/>
    </row>
    <row r="118" spans="1:65" x14ac:dyDescent="0.25">
      <c r="B118" s="7">
        <v>96</v>
      </c>
      <c r="C118" s="7"/>
      <c r="D118" s="7">
        <v>149.774</v>
      </c>
      <c r="E118" s="7"/>
      <c r="F118" s="7"/>
      <c r="G118" s="7">
        <f t="shared" si="9"/>
        <v>224.661</v>
      </c>
      <c r="H118" s="7"/>
      <c r="I118" s="7"/>
      <c r="J118" s="7"/>
      <c r="K118" s="7">
        <v>150.94999999999999</v>
      </c>
      <c r="L118" s="7"/>
      <c r="M118" s="7"/>
      <c r="N118" s="7">
        <f t="shared" si="10"/>
        <v>226.42499999999998</v>
      </c>
      <c r="O118" s="7"/>
      <c r="P118" s="7"/>
      <c r="Q118" s="7"/>
      <c r="R118" s="7">
        <v>152.09299999999999</v>
      </c>
      <c r="S118" s="7"/>
      <c r="T118" s="7"/>
      <c r="U118" s="7">
        <f t="shared" si="11"/>
        <v>228.1395</v>
      </c>
      <c r="V118" s="7"/>
      <c r="W118" s="7"/>
      <c r="X118" s="7"/>
      <c r="Y118" s="7">
        <v>156.44499999999999</v>
      </c>
      <c r="Z118" s="7"/>
      <c r="AA118" s="7"/>
      <c r="AB118" s="7">
        <f t="shared" si="12"/>
        <v>234.66749999999999</v>
      </c>
      <c r="AC118" s="7"/>
      <c r="AD118" s="7"/>
      <c r="AE118" s="7"/>
      <c r="AF118" s="7">
        <v>167.423</v>
      </c>
      <c r="AG118" s="7"/>
      <c r="AH118" s="7"/>
      <c r="AI118" s="7">
        <f t="shared" si="13"/>
        <v>251.1345</v>
      </c>
      <c r="AJ118" s="7"/>
      <c r="AK118" s="7"/>
      <c r="AL118" s="7"/>
      <c r="AM118" s="7">
        <v>183.64400000000001</v>
      </c>
      <c r="AN118" s="7"/>
      <c r="AO118" s="7"/>
      <c r="AP118" s="7">
        <f t="shared" si="14"/>
        <v>275.46600000000001</v>
      </c>
      <c r="AQ118" s="7"/>
      <c r="AR118" s="7"/>
      <c r="AS118" s="7"/>
      <c r="AT118" s="7">
        <v>205.458</v>
      </c>
      <c r="AU118" s="7"/>
      <c r="AV118" s="7"/>
      <c r="AW118" s="7">
        <f t="shared" si="15"/>
        <v>308.18700000000001</v>
      </c>
      <c r="AX118" s="7"/>
      <c r="AY118" s="7"/>
      <c r="AZ118" s="7"/>
      <c r="BA118" s="7">
        <v>195.23699999999999</v>
      </c>
      <c r="BB118" s="7"/>
      <c r="BC118" s="7"/>
      <c r="BD118" s="7">
        <f t="shared" si="16"/>
        <v>292.85550000000001</v>
      </c>
      <c r="BE118" s="7"/>
      <c r="BF118" s="7"/>
      <c r="BG118" s="7"/>
      <c r="BH118" s="23">
        <v>212.80799999999999</v>
      </c>
      <c r="BI118" s="23"/>
      <c r="BJ118" s="23"/>
      <c r="BK118" s="23">
        <f t="shared" si="17"/>
        <v>319.21199999999999</v>
      </c>
      <c r="BL118" s="23"/>
      <c r="BM118" s="23"/>
    </row>
    <row r="119" spans="1:65" x14ac:dyDescent="0.25">
      <c r="B119" s="7">
        <v>104</v>
      </c>
      <c r="C119" s="7"/>
      <c r="D119" s="7">
        <v>149.947</v>
      </c>
      <c r="E119" s="7"/>
      <c r="F119" s="7"/>
      <c r="G119" s="7">
        <f t="shared" si="9"/>
        <v>224.9205</v>
      </c>
      <c r="H119" s="7"/>
      <c r="I119" s="7"/>
      <c r="J119" s="7"/>
      <c r="K119" s="7">
        <v>150.79900000000001</v>
      </c>
      <c r="L119" s="7"/>
      <c r="M119" s="7"/>
      <c r="N119" s="7">
        <f t="shared" si="10"/>
        <v>226.19850000000002</v>
      </c>
      <c r="O119" s="7"/>
      <c r="P119" s="7"/>
      <c r="Q119" s="7"/>
      <c r="R119" s="7">
        <v>152.26900000000001</v>
      </c>
      <c r="S119" s="7"/>
      <c r="T119" s="7"/>
      <c r="U119" s="7">
        <f t="shared" si="11"/>
        <v>228.40350000000001</v>
      </c>
      <c r="V119" s="7"/>
      <c r="W119" s="7"/>
      <c r="X119" s="7"/>
      <c r="Y119" s="7">
        <v>156.96700000000001</v>
      </c>
      <c r="Z119" s="7"/>
      <c r="AA119" s="7"/>
      <c r="AB119" s="7">
        <f t="shared" si="12"/>
        <v>235.45050000000003</v>
      </c>
      <c r="AC119" s="7"/>
      <c r="AD119" s="7"/>
      <c r="AE119" s="7"/>
      <c r="AF119" s="7">
        <v>169.17400000000001</v>
      </c>
      <c r="AG119" s="7"/>
      <c r="AH119" s="7"/>
      <c r="AI119" s="7">
        <f t="shared" si="13"/>
        <v>253.76100000000002</v>
      </c>
      <c r="AJ119" s="7"/>
      <c r="AK119" s="7"/>
      <c r="AL119" s="7"/>
      <c r="AM119" s="7">
        <v>181.16</v>
      </c>
      <c r="AN119" s="7"/>
      <c r="AO119" s="7"/>
      <c r="AP119" s="7">
        <f t="shared" si="14"/>
        <v>271.74</v>
      </c>
      <c r="AQ119" s="7"/>
      <c r="AR119" s="7"/>
      <c r="AS119" s="7"/>
      <c r="AT119" s="7">
        <v>204.953</v>
      </c>
      <c r="AU119" s="7"/>
      <c r="AV119" s="7"/>
      <c r="AW119" s="7">
        <f t="shared" si="15"/>
        <v>307.42950000000002</v>
      </c>
      <c r="AX119" s="7"/>
      <c r="AY119" s="7"/>
      <c r="AZ119" s="7"/>
      <c r="BA119" s="7">
        <v>192.81899999999999</v>
      </c>
      <c r="BB119" s="7"/>
      <c r="BC119" s="7"/>
      <c r="BD119" s="7">
        <f t="shared" si="16"/>
        <v>289.2285</v>
      </c>
      <c r="BE119" s="7"/>
      <c r="BF119" s="7"/>
      <c r="BG119" s="7"/>
      <c r="BH119" s="23">
        <v>200.93</v>
      </c>
      <c r="BI119" s="23"/>
      <c r="BJ119" s="23"/>
      <c r="BK119" s="23">
        <f t="shared" si="17"/>
        <v>301.39500000000004</v>
      </c>
      <c r="BL119" s="23"/>
      <c r="BM119" s="23"/>
    </row>
    <row r="120" spans="1:65" x14ac:dyDescent="0.25">
      <c r="B120" s="7">
        <v>112</v>
      </c>
      <c r="C120" s="7"/>
      <c r="D120" s="7">
        <v>150.203</v>
      </c>
      <c r="E120" s="7"/>
      <c r="F120" s="7"/>
      <c r="G120" s="7">
        <f t="shared" si="9"/>
        <v>225.30450000000002</v>
      </c>
      <c r="H120" s="7"/>
      <c r="I120" s="7"/>
      <c r="J120" s="7"/>
      <c r="K120" s="7">
        <v>152.61000000000001</v>
      </c>
      <c r="L120" s="7"/>
      <c r="M120" s="7"/>
      <c r="N120" s="7">
        <f t="shared" si="10"/>
        <v>228.91500000000002</v>
      </c>
      <c r="O120" s="7"/>
      <c r="P120" s="7"/>
      <c r="Q120" s="7"/>
      <c r="R120" s="7">
        <v>153.10400000000001</v>
      </c>
      <c r="S120" s="7"/>
      <c r="T120" s="7"/>
      <c r="U120" s="7">
        <f t="shared" si="11"/>
        <v>229.65600000000003</v>
      </c>
      <c r="V120" s="7"/>
      <c r="W120" s="7"/>
      <c r="X120" s="7"/>
      <c r="Y120" s="7">
        <v>155.24100000000001</v>
      </c>
      <c r="Z120" s="7"/>
      <c r="AA120" s="7"/>
      <c r="AB120" s="7">
        <f t="shared" si="12"/>
        <v>232.86150000000004</v>
      </c>
      <c r="AC120" s="7"/>
      <c r="AD120" s="7"/>
      <c r="AE120" s="7"/>
      <c r="AF120" s="7">
        <v>167.64500000000001</v>
      </c>
      <c r="AG120" s="7"/>
      <c r="AH120" s="7"/>
      <c r="AI120" s="7">
        <f t="shared" si="13"/>
        <v>251.46750000000003</v>
      </c>
      <c r="AJ120" s="7"/>
      <c r="AK120" s="7"/>
      <c r="AL120" s="7"/>
      <c r="AM120" s="7">
        <v>188.404</v>
      </c>
      <c r="AN120" s="7"/>
      <c r="AO120" s="7"/>
      <c r="AP120" s="7">
        <f t="shared" si="14"/>
        <v>282.60599999999999</v>
      </c>
      <c r="AQ120" s="7"/>
      <c r="AR120" s="7"/>
      <c r="AS120" s="7"/>
      <c r="AT120" s="7">
        <v>208.29499999999999</v>
      </c>
      <c r="AU120" s="7"/>
      <c r="AV120" s="7"/>
      <c r="AW120" s="7">
        <f t="shared" si="15"/>
        <v>312.4425</v>
      </c>
      <c r="AX120" s="7"/>
      <c r="AY120" s="7"/>
      <c r="AZ120" s="7"/>
      <c r="BA120" s="7">
        <v>194.37700000000001</v>
      </c>
      <c r="BB120" s="7"/>
      <c r="BC120" s="7"/>
      <c r="BD120" s="7">
        <f t="shared" si="16"/>
        <v>291.56550000000004</v>
      </c>
      <c r="BE120" s="7"/>
      <c r="BF120" s="7"/>
      <c r="BG120" s="7"/>
      <c r="BH120" s="23">
        <v>199.49600000000001</v>
      </c>
      <c r="BI120" s="23"/>
      <c r="BJ120" s="23"/>
      <c r="BK120" s="23">
        <f t="shared" si="17"/>
        <v>299.24400000000003</v>
      </c>
      <c r="BL120" s="23"/>
      <c r="BM120" s="23"/>
    </row>
    <row r="121" spans="1:65" x14ac:dyDescent="0.25">
      <c r="B121" s="7">
        <v>120</v>
      </c>
      <c r="C121" s="7"/>
      <c r="D121" s="7">
        <v>149.90700000000001</v>
      </c>
      <c r="E121" s="7"/>
      <c r="F121" s="7"/>
      <c r="G121" s="7">
        <f t="shared" si="9"/>
        <v>224.86050000000003</v>
      </c>
      <c r="H121" s="7"/>
      <c r="I121" s="7"/>
      <c r="J121" s="7"/>
      <c r="K121" s="7">
        <v>152.417</v>
      </c>
      <c r="L121" s="7"/>
      <c r="M121" s="7"/>
      <c r="N121" s="7">
        <f t="shared" si="10"/>
        <v>228.62550000000002</v>
      </c>
      <c r="O121" s="7"/>
      <c r="P121" s="7"/>
      <c r="Q121" s="7"/>
      <c r="R121" s="7">
        <v>153.78700000000001</v>
      </c>
      <c r="S121" s="7"/>
      <c r="T121" s="7"/>
      <c r="U121" s="7">
        <f t="shared" si="11"/>
        <v>230.68050000000002</v>
      </c>
      <c r="V121" s="7"/>
      <c r="W121" s="7"/>
      <c r="X121" s="7"/>
      <c r="Y121" s="7">
        <v>155.83199999999999</v>
      </c>
      <c r="Z121" s="7"/>
      <c r="AA121" s="7"/>
      <c r="AB121" s="7">
        <f t="shared" si="12"/>
        <v>233.74799999999999</v>
      </c>
      <c r="AC121" s="7"/>
      <c r="AD121" s="7"/>
      <c r="AE121" s="7"/>
      <c r="AF121" s="7">
        <v>165.399</v>
      </c>
      <c r="AG121" s="7"/>
      <c r="AH121" s="7"/>
      <c r="AI121" s="7">
        <f t="shared" si="13"/>
        <v>248.0985</v>
      </c>
      <c r="AJ121" s="7"/>
      <c r="AK121" s="7"/>
      <c r="AL121" s="7"/>
      <c r="AM121" s="7">
        <v>182.07</v>
      </c>
      <c r="AN121" s="7"/>
      <c r="AO121" s="7"/>
      <c r="AP121" s="7">
        <f t="shared" si="14"/>
        <v>273.10500000000002</v>
      </c>
      <c r="AQ121" s="7"/>
      <c r="AR121" s="7"/>
      <c r="AS121" s="7"/>
      <c r="AT121" s="7">
        <v>184.21</v>
      </c>
      <c r="AU121" s="7"/>
      <c r="AV121" s="7"/>
      <c r="AW121" s="7">
        <f t="shared" si="15"/>
        <v>276.31500000000005</v>
      </c>
      <c r="AX121" s="7"/>
      <c r="AY121" s="7"/>
      <c r="AZ121" s="7"/>
      <c r="BA121" s="7">
        <v>169.405</v>
      </c>
      <c r="BB121" s="7"/>
      <c r="BC121" s="7"/>
      <c r="BD121" s="7">
        <f t="shared" si="16"/>
        <v>254.10750000000002</v>
      </c>
      <c r="BE121" s="7"/>
      <c r="BF121" s="7"/>
      <c r="BG121" s="7"/>
      <c r="BH121" s="23">
        <v>177.55699999999999</v>
      </c>
      <c r="BI121" s="23"/>
      <c r="BJ121" s="23"/>
      <c r="BK121" s="23">
        <f t="shared" si="17"/>
        <v>266.33550000000002</v>
      </c>
      <c r="BL121" s="23"/>
      <c r="BM121" s="23"/>
    </row>
    <row r="122" spans="1:65" x14ac:dyDescent="0.25">
      <c r="B122" s="7">
        <v>128</v>
      </c>
      <c r="C122" s="7"/>
      <c r="D122" s="7">
        <v>149.99700000000001</v>
      </c>
      <c r="E122" s="7"/>
      <c r="F122" s="7"/>
      <c r="G122" s="7">
        <f t="shared" si="9"/>
        <v>224.99550000000002</v>
      </c>
      <c r="H122" s="7"/>
      <c r="I122" s="7"/>
      <c r="J122" s="7"/>
      <c r="K122" s="7">
        <v>152.804</v>
      </c>
      <c r="L122" s="7"/>
      <c r="M122" s="7"/>
      <c r="N122" s="7">
        <f t="shared" si="10"/>
        <v>229.20600000000002</v>
      </c>
      <c r="O122" s="7"/>
      <c r="P122" s="7"/>
      <c r="Q122" s="7"/>
      <c r="R122" s="7">
        <v>153.08500000000001</v>
      </c>
      <c r="S122" s="7"/>
      <c r="T122" s="7"/>
      <c r="U122" s="7">
        <f t="shared" si="11"/>
        <v>229.62750000000003</v>
      </c>
      <c r="V122" s="7"/>
      <c r="W122" s="7"/>
      <c r="X122" s="7"/>
      <c r="Y122" s="7">
        <v>155.19800000000001</v>
      </c>
      <c r="Z122" s="7"/>
      <c r="AA122" s="7"/>
      <c r="AB122" s="7">
        <f t="shared" si="12"/>
        <v>232.79700000000003</v>
      </c>
      <c r="AC122" s="7"/>
      <c r="AD122" s="7"/>
      <c r="AE122" s="7"/>
      <c r="AF122" s="7">
        <v>163.26499999999999</v>
      </c>
      <c r="AG122" s="7"/>
      <c r="AH122" s="7"/>
      <c r="AI122" s="7">
        <f t="shared" si="13"/>
        <v>244.89749999999998</v>
      </c>
      <c r="AJ122" s="7"/>
      <c r="AK122" s="7"/>
      <c r="AL122" s="7"/>
      <c r="AM122" s="7">
        <v>184.84299999999999</v>
      </c>
      <c r="AN122" s="7"/>
      <c r="AO122" s="7"/>
      <c r="AP122" s="7">
        <f t="shared" si="14"/>
        <v>277.2645</v>
      </c>
      <c r="AQ122" s="7"/>
      <c r="AR122" s="7"/>
      <c r="AS122" s="7"/>
      <c r="AT122" s="7">
        <v>188.21100000000001</v>
      </c>
      <c r="AU122" s="7"/>
      <c r="AV122" s="7"/>
      <c r="AW122" s="7">
        <f t="shared" si="15"/>
        <v>282.31650000000002</v>
      </c>
      <c r="AX122" s="7"/>
      <c r="AY122" s="7"/>
      <c r="AZ122" s="7"/>
      <c r="BA122" s="7">
        <v>163.77600000000001</v>
      </c>
      <c r="BB122" s="7"/>
      <c r="BC122" s="7"/>
      <c r="BD122" s="7">
        <f t="shared" si="16"/>
        <v>245.66400000000002</v>
      </c>
      <c r="BE122" s="7"/>
      <c r="BF122" s="7"/>
      <c r="BG122" s="7"/>
      <c r="BH122" s="23">
        <v>161.369</v>
      </c>
      <c r="BI122" s="23"/>
      <c r="BJ122" s="23"/>
      <c r="BK122" s="23">
        <f t="shared" si="17"/>
        <v>242.05350000000001</v>
      </c>
      <c r="BL122" s="23"/>
      <c r="BM122" s="23"/>
    </row>
    <row r="123" spans="1:65" ht="15" hidden="1" customHeight="1" x14ac:dyDescent="0.25">
      <c r="B123" s="7">
        <v>144</v>
      </c>
      <c r="C123" s="7"/>
      <c r="D123" s="7" t="e">
        <f>MIN(#REF!)</f>
        <v>#REF!</v>
      </c>
      <c r="E123" s="7" t="e">
        <f>MAX(#REF!)</f>
        <v>#REF!</v>
      </c>
      <c r="F123" s="7" t="e">
        <f>AVERAGE(#REF!)</f>
        <v>#REF!</v>
      </c>
      <c r="G123" s="7" t="e">
        <f>MIN(#REF!)</f>
        <v>#REF!</v>
      </c>
      <c r="H123" s="7" t="e">
        <f>MAX(#REF!)</f>
        <v>#REF!</v>
      </c>
      <c r="I123" s="7" t="e">
        <f>AVERAGE(#REF!)</f>
        <v>#REF!</v>
      </c>
      <c r="J123" s="7"/>
      <c r="K123" s="7" t="e">
        <f>MIN(#REF!,#REF!)</f>
        <v>#REF!</v>
      </c>
      <c r="L123" s="7" t="e">
        <f>MAX(#REF!,#REF!)</f>
        <v>#REF!</v>
      </c>
      <c r="M123" s="7" t="e">
        <f>AVERAGE(#REF!,#REF!)</f>
        <v>#REF!</v>
      </c>
      <c r="N123" s="7" t="e">
        <f>MIN(#REF!,#REF!)</f>
        <v>#REF!</v>
      </c>
      <c r="O123" s="7" t="e">
        <f>MAX(#REF!,#REF!)</f>
        <v>#REF!</v>
      </c>
      <c r="P123" s="7" t="e">
        <f>AVERAGE(#REF!,#REF!)</f>
        <v>#REF!</v>
      </c>
      <c r="Q123" s="7"/>
      <c r="R123" s="7" t="e">
        <f>MIN(#REF!,#REF!,#REF!)</f>
        <v>#REF!</v>
      </c>
      <c r="S123" s="7" t="e">
        <f>MAX(#REF!,#REF!,#REF!)</f>
        <v>#REF!</v>
      </c>
      <c r="T123" s="7" t="e">
        <f>AVERAGE(#REF!,#REF!,#REF!)</f>
        <v>#REF!</v>
      </c>
      <c r="U123" s="7" t="e">
        <f>MIN(#REF!,#REF!,#REF!)</f>
        <v>#REF!</v>
      </c>
      <c r="V123" s="7" t="e">
        <f>MAX(#REF!,#REF!,#REF!)</f>
        <v>#REF!</v>
      </c>
      <c r="W123" s="7" t="e">
        <f>AVERAGE(#REF!,#REF!,#REF!)</f>
        <v>#REF!</v>
      </c>
      <c r="X123" s="7"/>
      <c r="Y123" s="7" t="e">
        <f>MIN(#REF!,#REF!,#REF!,#REF!)</f>
        <v>#REF!</v>
      </c>
      <c r="Z123" s="7" t="e">
        <f>MAX(#REF!,#REF!,#REF!,#REF!)</f>
        <v>#REF!</v>
      </c>
      <c r="AA123" s="7" t="e">
        <f>AVERAGE(#REF!,#REF!,#REF!,#REF!)</f>
        <v>#REF!</v>
      </c>
      <c r="AB123" s="7" t="e">
        <f>MIN(#REF!,#REF!,#REF!,#REF!)</f>
        <v>#REF!</v>
      </c>
      <c r="AC123" s="7" t="e">
        <f>MAX(#REF!,#REF!,#REF!,#REF!)</f>
        <v>#REF!</v>
      </c>
      <c r="AD123" s="7" t="e">
        <f>AVERAGE(#REF!,#REF!,#REF!,#REF!)</f>
        <v>#REF!</v>
      </c>
      <c r="AE123" s="7"/>
      <c r="AF123" s="7" t="e">
        <f>MIN(#REF!,#REF!,#REF!,#REF!,#REF!,#REF!,#REF!,#REF!)</f>
        <v>#REF!</v>
      </c>
      <c r="AG123" s="7" t="e">
        <f>MAX(#REF!,#REF!,#REF!,#REF!,#REF!,#REF!,#REF!,#REF!)</f>
        <v>#REF!</v>
      </c>
      <c r="AH123" s="7" t="e">
        <f>AVERAGE(#REF!,#REF!,#REF!,#REF!,#REF!,#REF!,#REF!,#REF!)</f>
        <v>#REF!</v>
      </c>
      <c r="AI123" s="7" t="e">
        <f>MIN(#REF!,#REF!,#REF!,#REF!,#REF!,#REF!,#REF!,#REF!)</f>
        <v>#REF!</v>
      </c>
      <c r="AJ123" s="7" t="e">
        <f>MAX(#REF!,#REF!,#REF!,#REF!,#REF!,#REF!,#REF!,#REF!)</f>
        <v>#REF!</v>
      </c>
      <c r="AK123" s="7" t="e">
        <f>AVERAGE(#REF!,#REF!,#REF!,#REF!,#REF!,#REF!,#REF!,#REF!)</f>
        <v>#REF!</v>
      </c>
      <c r="AL123" s="7"/>
      <c r="AM123" s="7" t="e">
        <f>MIN(#REF!,#REF!,#REF!,#REF!,#REF!,#REF!,#REF!,#REF!,#REF!,#REF!,#REF!,#REF!)</f>
        <v>#REF!</v>
      </c>
      <c r="AN123" s="7" t="e">
        <f>MAX(#REF!,#REF!,#REF!,#REF!,#REF!,#REF!,#REF!,#REF!,#REF!,#REF!,#REF!,#REF!)</f>
        <v>#REF!</v>
      </c>
      <c r="AO123" s="7" t="e">
        <f>AVERAGE(#REF!,#REF!,#REF!,#REF!,#REF!,#REF!,#REF!,#REF!,#REF!,#REF!,#REF!,#REF!)</f>
        <v>#REF!</v>
      </c>
      <c r="AP123" s="7" t="e">
        <f>MIN(#REF!,#REF!,#REF!,#REF!,#REF!,#REF!,#REF!,#REF!,#REF!,#REF!,#REF!,#REF!)</f>
        <v>#REF!</v>
      </c>
      <c r="AQ123" s="7" t="e">
        <f>MAX(#REF!,#REF!,#REF!,#REF!,#REF!,#REF!,#REF!,#REF!,#REF!,#REF!,#REF!,#REF!)</f>
        <v>#REF!</v>
      </c>
      <c r="AR123" s="7" t="e">
        <f>AVERAGE(#REF!,#REF!,#REF!,#REF!,#REF!,#REF!,#REF!,#REF!,#REF!,#REF!,#REF!,#REF!)</f>
        <v>#REF!</v>
      </c>
      <c r="AS123" s="7"/>
      <c r="AT123" s="7" t="e">
        <f>MIN(#REF!,#REF!,#REF!,#REF!,#REF!,#REF!,#REF!,#REF!,#REF!,#REF!,#REF!,#REF!,#REF!,#REF!,#REF!,#REF!)</f>
        <v>#REF!</v>
      </c>
      <c r="AU123" s="7" t="e">
        <f>MAX(#REF!,#REF!,#REF!,#REF!,#REF!,#REF!,#REF!,#REF!,#REF!,#REF!,#REF!,#REF!,#REF!,#REF!,#REF!,#REF!)</f>
        <v>#REF!</v>
      </c>
      <c r="AV123" s="7" t="e">
        <f>AVERAGE(#REF!,#REF!,#REF!,#REF!,#REF!,#REF!,#REF!,#REF!,#REF!,#REF!,#REF!,#REF!,#REF!,#REF!,#REF!,#REF!)</f>
        <v>#REF!</v>
      </c>
      <c r="AW123" s="7" t="e">
        <f>MIN(#REF!,#REF!,#REF!,#REF!,#REF!,#REF!,#REF!,#REF!,#REF!,#REF!,#REF!,#REF!,#REF!,#REF!,#REF!,#REF!)</f>
        <v>#REF!</v>
      </c>
      <c r="AX123" s="7" t="e">
        <f>MAX(#REF!,#REF!,#REF!,#REF!,#REF!,#REF!,#REF!,#REF!,#REF!,#REF!,#REF!,#REF!,#REF!,#REF!,#REF!,#REF!)</f>
        <v>#REF!</v>
      </c>
      <c r="AY123" s="7" t="e">
        <f>AVERAGE(#REF!,#REF!,#REF!,#REF!,#REF!,#REF!,#REF!,#REF!,#REF!,#REF!,#REF!,#REF!,#REF!,#REF!,#REF!,#REF!)</f>
        <v>#REF!</v>
      </c>
      <c r="AZ123" s="7"/>
      <c r="BA123" s="7" t="e">
        <f>MIN(#REF!,#REF!,#REF!,#REF!,#REF!,#REF!,#REF!,#REF!,#REF!,#REF!,#REF!,#REF!,#REF!,#REF!,#REF!,#REF!)</f>
        <v>#REF!</v>
      </c>
      <c r="BB123" s="7" t="e">
        <f>MAX(#REF!,#REF!,#REF!,#REF!,#REF!,#REF!,#REF!,#REF!,#REF!,#REF!,#REF!,#REF!,#REF!,#REF!,#REF!,#REF!)</f>
        <v>#REF!</v>
      </c>
      <c r="BC123" s="7" t="e">
        <f>AVERAGE(#REF!,#REF!,#REF!,#REF!,#REF!,#REF!,#REF!,#REF!,#REF!,#REF!,#REF!,#REF!,#REF!,#REF!,#REF!,#REF!)</f>
        <v>#REF!</v>
      </c>
      <c r="BD123" s="7" t="e">
        <f>MIN(#REF!,#REF!,#REF!,#REF!,#REF!,#REF!,#REF!,#REF!,#REF!,#REF!,#REF!,#REF!,#REF!,#REF!,#REF!,#REF!)</f>
        <v>#REF!</v>
      </c>
      <c r="BE123" s="7" t="e">
        <f>MAX(#REF!,#REF!,#REF!,#REF!,#REF!,#REF!,#REF!,#REF!,#REF!,#REF!,#REF!,#REF!,#REF!,#REF!,#REF!,#REF!)</f>
        <v>#REF!</v>
      </c>
      <c r="BF123" s="7" t="e">
        <f>AVERAGE(#REF!,#REF!,#REF!,#REF!,#REF!,#REF!,#REF!,#REF!,#REF!,#REF!,#REF!,#REF!,#REF!,#REF!,#REF!,#REF!)</f>
        <v>#REF!</v>
      </c>
      <c r="BG123" s="7"/>
      <c r="BH123" s="23" t="s">
        <v>197</v>
      </c>
      <c r="BI123" s="23" t="e">
        <f>MAX(#REF!,#REF!,#REF!,#REF!,#REF!,#REF!,#REF!,#REF!,#REF!,#REF!,#REF!,#REF!,#REF!,#REF!,#REF!,#REF!)</f>
        <v>#REF!</v>
      </c>
      <c r="BJ123" s="23" t="e">
        <f>AVERAGE(#REF!,#REF!,#REF!,#REF!,#REF!,#REF!,#REF!,#REF!,#REF!,#REF!,#REF!,#REF!,#REF!,#REF!,#REF!,#REF!)</f>
        <v>#REF!</v>
      </c>
      <c r="BK123" s="23" t="e">
        <f>MIN(#REF!,#REF!,#REF!,#REF!,#REF!,#REF!,#REF!,#REF!,#REF!,#REF!,#REF!,#REF!,#REF!,#REF!,#REF!,#REF!)</f>
        <v>#REF!</v>
      </c>
      <c r="BL123" s="23" t="e">
        <f>MAX(#REF!,#REF!,#REF!,#REF!,#REF!,#REF!,#REF!,#REF!,#REF!,#REF!,#REF!,#REF!,#REF!,#REF!,#REF!,#REF!)</f>
        <v>#REF!</v>
      </c>
      <c r="BM123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24" spans="1:65" ht="15" hidden="1" customHeight="1" x14ac:dyDescent="0.25">
      <c r="B124" s="7">
        <v>160</v>
      </c>
      <c r="C124" s="7"/>
      <c r="D124" s="7" t="e">
        <f>MIN(#REF!)</f>
        <v>#REF!</v>
      </c>
      <c r="E124" s="7" t="e">
        <f>MAX(#REF!)</f>
        <v>#REF!</v>
      </c>
      <c r="F124" s="7" t="e">
        <f>AVERAGE(#REF!)</f>
        <v>#REF!</v>
      </c>
      <c r="G124" s="7" t="e">
        <f>MIN(#REF!)</f>
        <v>#REF!</v>
      </c>
      <c r="H124" s="7" t="e">
        <f>MAX(#REF!)</f>
        <v>#REF!</v>
      </c>
      <c r="I124" s="7" t="e">
        <f>AVERAGE(#REF!)</f>
        <v>#REF!</v>
      </c>
      <c r="J124" s="7"/>
      <c r="K124" s="7" t="e">
        <f>MIN(#REF!,#REF!)</f>
        <v>#REF!</v>
      </c>
      <c r="L124" s="7" t="e">
        <f>MAX(#REF!,#REF!)</f>
        <v>#REF!</v>
      </c>
      <c r="M124" s="7" t="e">
        <f>AVERAGE(#REF!,#REF!)</f>
        <v>#REF!</v>
      </c>
      <c r="N124" s="7" t="e">
        <f>MIN(#REF!,#REF!)</f>
        <v>#REF!</v>
      </c>
      <c r="O124" s="7" t="e">
        <f>MAX(#REF!,#REF!)</f>
        <v>#REF!</v>
      </c>
      <c r="P124" s="7" t="e">
        <f>AVERAGE(#REF!,#REF!)</f>
        <v>#REF!</v>
      </c>
      <c r="Q124" s="7"/>
      <c r="R124" s="7" t="e">
        <f>MIN(#REF!,#REF!,#REF!)</f>
        <v>#REF!</v>
      </c>
      <c r="S124" s="7" t="e">
        <f>MAX(#REF!,#REF!,#REF!)</f>
        <v>#REF!</v>
      </c>
      <c r="T124" s="7" t="e">
        <f>AVERAGE(#REF!,#REF!,#REF!)</f>
        <v>#REF!</v>
      </c>
      <c r="U124" s="7" t="e">
        <f>MIN(#REF!,#REF!,#REF!)</f>
        <v>#REF!</v>
      </c>
      <c r="V124" s="7" t="e">
        <f>MAX(#REF!,#REF!,#REF!)</f>
        <v>#REF!</v>
      </c>
      <c r="W124" s="7" t="e">
        <f>AVERAGE(#REF!,#REF!,#REF!)</f>
        <v>#REF!</v>
      </c>
      <c r="X124" s="7"/>
      <c r="Y124" s="7" t="e">
        <f>MIN(#REF!,#REF!,#REF!,#REF!)</f>
        <v>#REF!</v>
      </c>
      <c r="Z124" s="7" t="e">
        <f>MAX(#REF!,#REF!,#REF!,#REF!)</f>
        <v>#REF!</v>
      </c>
      <c r="AA124" s="7" t="e">
        <f>AVERAGE(#REF!,#REF!,#REF!,#REF!)</f>
        <v>#REF!</v>
      </c>
      <c r="AB124" s="7" t="e">
        <f>MIN(#REF!,#REF!,#REF!,#REF!)</f>
        <v>#REF!</v>
      </c>
      <c r="AC124" s="7" t="e">
        <f>MAX(#REF!,#REF!,#REF!,#REF!)</f>
        <v>#REF!</v>
      </c>
      <c r="AD124" s="7" t="e">
        <f>AVERAGE(#REF!,#REF!,#REF!,#REF!)</f>
        <v>#REF!</v>
      </c>
      <c r="AE124" s="7"/>
      <c r="AF124" s="7" t="e">
        <f>MIN(#REF!,#REF!,#REF!,#REF!,#REF!,#REF!,#REF!,#REF!)</f>
        <v>#REF!</v>
      </c>
      <c r="AG124" s="7" t="e">
        <f>MAX(#REF!,#REF!,#REF!,#REF!,#REF!,#REF!,#REF!,#REF!)</f>
        <v>#REF!</v>
      </c>
      <c r="AH124" s="7" t="e">
        <f>AVERAGE(#REF!,#REF!,#REF!,#REF!,#REF!,#REF!,#REF!,#REF!)</f>
        <v>#REF!</v>
      </c>
      <c r="AI124" s="7" t="e">
        <f>MIN(#REF!,#REF!,#REF!,#REF!,#REF!,#REF!,#REF!,#REF!)</f>
        <v>#REF!</v>
      </c>
      <c r="AJ124" s="7" t="e">
        <f>MAX(#REF!,#REF!,#REF!,#REF!,#REF!,#REF!,#REF!,#REF!)</f>
        <v>#REF!</v>
      </c>
      <c r="AK124" s="7" t="e">
        <f>AVERAGE(#REF!,#REF!,#REF!,#REF!,#REF!,#REF!,#REF!,#REF!)</f>
        <v>#REF!</v>
      </c>
      <c r="AL124" s="7"/>
      <c r="AM124" s="7" t="e">
        <f>MIN(#REF!,#REF!,#REF!,#REF!,#REF!,#REF!,#REF!,#REF!,#REF!,#REF!,#REF!,#REF!)</f>
        <v>#REF!</v>
      </c>
      <c r="AN124" s="7" t="e">
        <f>MAX(#REF!,#REF!,#REF!,#REF!,#REF!,#REF!,#REF!,#REF!,#REF!,#REF!,#REF!,#REF!)</f>
        <v>#REF!</v>
      </c>
      <c r="AO124" s="7" t="e">
        <f>AVERAGE(#REF!,#REF!,#REF!,#REF!,#REF!,#REF!,#REF!,#REF!,#REF!,#REF!,#REF!,#REF!)</f>
        <v>#REF!</v>
      </c>
      <c r="AP124" s="7" t="e">
        <f>MIN(#REF!,#REF!,#REF!,#REF!,#REF!,#REF!,#REF!,#REF!,#REF!,#REF!,#REF!,#REF!)</f>
        <v>#REF!</v>
      </c>
      <c r="AQ124" s="7" t="e">
        <f>MAX(#REF!,#REF!,#REF!,#REF!,#REF!,#REF!,#REF!,#REF!,#REF!,#REF!,#REF!,#REF!)</f>
        <v>#REF!</v>
      </c>
      <c r="AR124" s="7" t="e">
        <f>AVERAGE(#REF!,#REF!,#REF!,#REF!,#REF!,#REF!,#REF!,#REF!,#REF!,#REF!,#REF!,#REF!)</f>
        <v>#REF!</v>
      </c>
      <c r="AS124" s="7"/>
      <c r="AT124" s="7" t="e">
        <f>MIN(#REF!,#REF!,#REF!,#REF!,#REF!,#REF!,#REF!,#REF!,#REF!,#REF!,#REF!,#REF!,#REF!,#REF!,#REF!,#REF!)</f>
        <v>#REF!</v>
      </c>
      <c r="AU124" s="7" t="e">
        <f>MAX(#REF!,#REF!,#REF!,#REF!,#REF!,#REF!,#REF!,#REF!,#REF!,#REF!,#REF!,#REF!,#REF!,#REF!,#REF!,#REF!)</f>
        <v>#REF!</v>
      </c>
      <c r="AV124" s="7" t="e">
        <f>AVERAGE(#REF!,#REF!,#REF!,#REF!,#REF!,#REF!,#REF!,#REF!,#REF!,#REF!,#REF!,#REF!,#REF!,#REF!,#REF!,#REF!)</f>
        <v>#REF!</v>
      </c>
      <c r="AW124" s="7" t="e">
        <f>MIN(#REF!,#REF!,#REF!,#REF!,#REF!,#REF!,#REF!,#REF!,#REF!,#REF!,#REF!,#REF!,#REF!,#REF!,#REF!,#REF!)</f>
        <v>#REF!</v>
      </c>
      <c r="AX124" s="7" t="e">
        <f>MAX(#REF!,#REF!,#REF!,#REF!,#REF!,#REF!,#REF!,#REF!,#REF!,#REF!,#REF!,#REF!,#REF!,#REF!,#REF!,#REF!)</f>
        <v>#REF!</v>
      </c>
      <c r="AY124" s="7" t="e">
        <f>AVERAGE(#REF!,#REF!,#REF!,#REF!,#REF!,#REF!,#REF!,#REF!,#REF!,#REF!,#REF!,#REF!,#REF!,#REF!,#REF!,#REF!)</f>
        <v>#REF!</v>
      </c>
      <c r="AZ124" s="7"/>
      <c r="BA124" s="7" t="e">
        <f>MIN(#REF!,#REF!,#REF!,#REF!,#REF!,#REF!,#REF!,#REF!,#REF!,#REF!,#REF!,#REF!,#REF!,#REF!,#REF!,#REF!)</f>
        <v>#REF!</v>
      </c>
      <c r="BB124" s="7" t="e">
        <f>MAX(#REF!,#REF!,#REF!,#REF!,#REF!,#REF!,#REF!,#REF!,#REF!,#REF!,#REF!,#REF!,#REF!,#REF!,#REF!,#REF!)</f>
        <v>#REF!</v>
      </c>
      <c r="BC124" s="7" t="e">
        <f>AVERAGE(#REF!,#REF!,#REF!,#REF!,#REF!,#REF!,#REF!,#REF!,#REF!,#REF!,#REF!,#REF!,#REF!,#REF!,#REF!,#REF!)</f>
        <v>#REF!</v>
      </c>
      <c r="BD124" s="7" t="e">
        <f>MIN(#REF!,#REF!,#REF!,#REF!,#REF!,#REF!,#REF!,#REF!,#REF!,#REF!,#REF!,#REF!,#REF!,#REF!,#REF!,#REF!)</f>
        <v>#REF!</v>
      </c>
      <c r="BE124" s="7" t="e">
        <f>MAX(#REF!,#REF!,#REF!,#REF!,#REF!,#REF!,#REF!,#REF!,#REF!,#REF!,#REF!,#REF!,#REF!,#REF!,#REF!,#REF!)</f>
        <v>#REF!</v>
      </c>
      <c r="BF124" s="7" t="e">
        <f>AVERAGE(#REF!,#REF!,#REF!,#REF!,#REF!,#REF!,#REF!,#REF!,#REF!,#REF!,#REF!,#REF!,#REF!,#REF!,#REF!,#REF!)</f>
        <v>#REF!</v>
      </c>
      <c r="BG124" s="7"/>
      <c r="BH124" s="23" t="e">
        <f>MIN(#REF!,#REF!,#REF!,#REF!,#REF!,#REF!,#REF!,#REF!,#REF!,#REF!,#REF!,#REF!,#REF!,#REF!,#REF!,#REF!)</f>
        <v>#REF!</v>
      </c>
      <c r="BI124" s="23" t="e">
        <f>MAX(#REF!,#REF!,#REF!,#REF!,#REF!,#REF!,#REF!,#REF!,#REF!,#REF!,#REF!,#REF!,#REF!,#REF!,#REF!,#REF!)</f>
        <v>#REF!</v>
      </c>
      <c r="BJ124" s="23" t="e">
        <f>AVERAGE(#REF!,#REF!,#REF!,#REF!,#REF!,#REF!,#REF!,#REF!,#REF!,#REF!,#REF!,#REF!,#REF!,#REF!,#REF!,#REF!)</f>
        <v>#REF!</v>
      </c>
      <c r="BK124" s="23" t="e">
        <f>MIN(#REF!,#REF!,#REF!,#REF!,#REF!,#REF!,#REF!,#REF!,#REF!,#REF!,#REF!,#REF!,#REF!,#REF!,#REF!,#REF!)</f>
        <v>#REF!</v>
      </c>
      <c r="BL124" s="23" t="e">
        <f>MAX(#REF!,#REF!,#REF!,#REF!,#REF!,#REF!,#REF!,#REF!,#REF!,#REF!,#REF!,#REF!,#REF!,#REF!,#REF!,#REF!)</f>
        <v>#REF!</v>
      </c>
      <c r="BM124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25" spans="1:65" ht="15" hidden="1" customHeight="1" x14ac:dyDescent="0.25">
      <c r="B125" s="7">
        <v>176</v>
      </c>
      <c r="C125" s="7"/>
      <c r="D125" s="7" t="e">
        <f>MIN(#REF!)</f>
        <v>#REF!</v>
      </c>
      <c r="E125" s="7" t="e">
        <f>MAX(#REF!)</f>
        <v>#REF!</v>
      </c>
      <c r="F125" s="7" t="e">
        <f>AVERAGE(#REF!)</f>
        <v>#REF!</v>
      </c>
      <c r="G125" s="7" t="e">
        <f>MIN(#REF!)</f>
        <v>#REF!</v>
      </c>
      <c r="H125" s="7" t="e">
        <f>MAX(#REF!)</f>
        <v>#REF!</v>
      </c>
      <c r="I125" s="7" t="e">
        <f>AVERAGE(#REF!)</f>
        <v>#REF!</v>
      </c>
      <c r="J125" s="7"/>
      <c r="K125" s="7" t="e">
        <f>MIN(#REF!,#REF!)</f>
        <v>#REF!</v>
      </c>
      <c r="L125" s="7" t="e">
        <f>MAX(#REF!,#REF!)</f>
        <v>#REF!</v>
      </c>
      <c r="M125" s="7" t="e">
        <f>AVERAGE(#REF!,#REF!)</f>
        <v>#REF!</v>
      </c>
      <c r="N125" s="7" t="e">
        <f>MIN(#REF!,#REF!)</f>
        <v>#REF!</v>
      </c>
      <c r="O125" s="7" t="e">
        <f>MAX(#REF!,#REF!)</f>
        <v>#REF!</v>
      </c>
      <c r="P125" s="7" t="e">
        <f>AVERAGE(#REF!,#REF!)</f>
        <v>#REF!</v>
      </c>
      <c r="Q125" s="7"/>
      <c r="R125" s="7" t="e">
        <f>MIN(#REF!,#REF!,#REF!)</f>
        <v>#REF!</v>
      </c>
      <c r="S125" s="7" t="e">
        <f>MAX(#REF!,#REF!,#REF!)</f>
        <v>#REF!</v>
      </c>
      <c r="T125" s="7" t="e">
        <f>AVERAGE(#REF!,#REF!,#REF!)</f>
        <v>#REF!</v>
      </c>
      <c r="U125" s="7" t="e">
        <f>MIN(#REF!,#REF!,#REF!)</f>
        <v>#REF!</v>
      </c>
      <c r="V125" s="7" t="e">
        <f>MAX(#REF!,#REF!,#REF!)</f>
        <v>#REF!</v>
      </c>
      <c r="W125" s="7" t="e">
        <f>AVERAGE(#REF!,#REF!,#REF!)</f>
        <v>#REF!</v>
      </c>
      <c r="X125" s="7"/>
      <c r="Y125" s="7" t="e">
        <f>MIN(#REF!,#REF!,#REF!,#REF!)</f>
        <v>#REF!</v>
      </c>
      <c r="Z125" s="7" t="e">
        <f>MAX(#REF!,#REF!,#REF!,#REF!)</f>
        <v>#REF!</v>
      </c>
      <c r="AA125" s="7" t="e">
        <f>AVERAGE(#REF!,#REF!,#REF!,#REF!)</f>
        <v>#REF!</v>
      </c>
      <c r="AB125" s="7" t="e">
        <f>MIN(#REF!,#REF!,#REF!,#REF!)</f>
        <v>#REF!</v>
      </c>
      <c r="AC125" s="7" t="e">
        <f>MAX(#REF!,#REF!,#REF!,#REF!)</f>
        <v>#REF!</v>
      </c>
      <c r="AD125" s="7" t="e">
        <f>AVERAGE(#REF!,#REF!,#REF!,#REF!)</f>
        <v>#REF!</v>
      </c>
      <c r="AE125" s="7"/>
      <c r="AF125" s="7" t="e">
        <f>MIN(#REF!,#REF!,#REF!,#REF!,#REF!,#REF!,#REF!,#REF!)</f>
        <v>#REF!</v>
      </c>
      <c r="AG125" s="7" t="e">
        <f>MAX(#REF!,#REF!,#REF!,#REF!,#REF!,#REF!,#REF!,#REF!)</f>
        <v>#REF!</v>
      </c>
      <c r="AH125" s="7" t="e">
        <f>AVERAGE(#REF!,#REF!,#REF!,#REF!,#REF!,#REF!,#REF!,#REF!)</f>
        <v>#REF!</v>
      </c>
      <c r="AI125" s="7" t="e">
        <f>MIN(#REF!,#REF!,#REF!,#REF!,#REF!,#REF!,#REF!,#REF!)</f>
        <v>#REF!</v>
      </c>
      <c r="AJ125" s="7" t="e">
        <f>MAX(#REF!,#REF!,#REF!,#REF!,#REF!,#REF!,#REF!,#REF!)</f>
        <v>#REF!</v>
      </c>
      <c r="AK125" s="7" t="e">
        <f>AVERAGE(#REF!,#REF!,#REF!,#REF!,#REF!,#REF!,#REF!,#REF!)</f>
        <v>#REF!</v>
      </c>
      <c r="AL125" s="7"/>
      <c r="AM125" s="7" t="e">
        <f>MIN(#REF!,#REF!,#REF!,#REF!,#REF!,#REF!,#REF!,#REF!,#REF!,#REF!,#REF!,#REF!)</f>
        <v>#REF!</v>
      </c>
      <c r="AN125" s="7" t="e">
        <f>MAX(#REF!,#REF!,#REF!,#REF!,#REF!,#REF!,#REF!,#REF!,#REF!,#REF!,#REF!,#REF!)</f>
        <v>#REF!</v>
      </c>
      <c r="AO125" s="7" t="e">
        <f>AVERAGE(#REF!,#REF!,#REF!,#REF!,#REF!,#REF!,#REF!,#REF!,#REF!,#REF!,#REF!,#REF!)</f>
        <v>#REF!</v>
      </c>
      <c r="AP125" s="7" t="e">
        <f>MIN(#REF!,#REF!,#REF!,#REF!,#REF!,#REF!,#REF!,#REF!,#REF!,#REF!,#REF!,#REF!)</f>
        <v>#REF!</v>
      </c>
      <c r="AQ125" s="7" t="e">
        <f>MAX(#REF!,#REF!,#REF!,#REF!,#REF!,#REF!,#REF!,#REF!,#REF!,#REF!,#REF!,#REF!)</f>
        <v>#REF!</v>
      </c>
      <c r="AR125" s="7" t="e">
        <f>AVERAGE(#REF!,#REF!,#REF!,#REF!,#REF!,#REF!,#REF!,#REF!,#REF!,#REF!,#REF!,#REF!)</f>
        <v>#REF!</v>
      </c>
      <c r="AS125" s="7"/>
      <c r="AT125" s="7" t="e">
        <f>MIN(#REF!,#REF!,#REF!,#REF!,#REF!,#REF!,#REF!,#REF!,#REF!,#REF!,#REF!,#REF!,#REF!,#REF!,#REF!,#REF!)</f>
        <v>#REF!</v>
      </c>
      <c r="AU125" s="7" t="e">
        <f>MAX(#REF!,#REF!,#REF!,#REF!,#REF!,#REF!,#REF!,#REF!,#REF!,#REF!,#REF!,#REF!,#REF!,#REF!,#REF!,#REF!)</f>
        <v>#REF!</v>
      </c>
      <c r="AV125" s="7" t="e">
        <f>AVERAGE(#REF!,#REF!,#REF!,#REF!,#REF!,#REF!,#REF!,#REF!,#REF!,#REF!,#REF!,#REF!,#REF!,#REF!,#REF!,#REF!)</f>
        <v>#REF!</v>
      </c>
      <c r="AW125" s="7" t="e">
        <f>MIN(#REF!,#REF!,#REF!,#REF!,#REF!,#REF!,#REF!,#REF!,#REF!,#REF!,#REF!,#REF!,#REF!,#REF!,#REF!,#REF!)</f>
        <v>#REF!</v>
      </c>
      <c r="AX125" s="7" t="e">
        <f>MAX(#REF!,#REF!,#REF!,#REF!,#REF!,#REF!,#REF!,#REF!,#REF!,#REF!,#REF!,#REF!,#REF!,#REF!,#REF!,#REF!)</f>
        <v>#REF!</v>
      </c>
      <c r="AY125" s="7" t="e">
        <f>AVERAGE(#REF!,#REF!,#REF!,#REF!,#REF!,#REF!,#REF!,#REF!,#REF!,#REF!,#REF!,#REF!,#REF!,#REF!,#REF!,#REF!)</f>
        <v>#REF!</v>
      </c>
      <c r="AZ125" s="7"/>
      <c r="BA125" s="7" t="e">
        <f>MIN(#REF!,#REF!,#REF!,#REF!,#REF!,#REF!,#REF!,#REF!,#REF!,#REF!,#REF!,#REF!,#REF!,#REF!,#REF!,#REF!)</f>
        <v>#REF!</v>
      </c>
      <c r="BB125" s="7" t="e">
        <f>MAX(#REF!,#REF!,#REF!,#REF!,#REF!,#REF!,#REF!,#REF!,#REF!,#REF!,#REF!,#REF!,#REF!,#REF!,#REF!,#REF!)</f>
        <v>#REF!</v>
      </c>
      <c r="BC125" s="7" t="e">
        <f>AVERAGE(#REF!,#REF!,#REF!,#REF!,#REF!,#REF!,#REF!,#REF!,#REF!,#REF!,#REF!,#REF!,#REF!,#REF!,#REF!,#REF!)</f>
        <v>#REF!</v>
      </c>
      <c r="BD125" s="7" t="e">
        <f>MIN(#REF!,#REF!,#REF!,#REF!,#REF!,#REF!,#REF!,#REF!,#REF!,#REF!,#REF!,#REF!,#REF!,#REF!,#REF!,#REF!)</f>
        <v>#REF!</v>
      </c>
      <c r="BE125" s="7" t="e">
        <f>MAX(#REF!,#REF!,#REF!,#REF!,#REF!,#REF!,#REF!,#REF!,#REF!,#REF!,#REF!,#REF!,#REF!,#REF!,#REF!,#REF!)</f>
        <v>#REF!</v>
      </c>
      <c r="BF125" s="7" t="e">
        <f>AVERAGE(#REF!,#REF!,#REF!,#REF!,#REF!,#REF!,#REF!,#REF!,#REF!,#REF!,#REF!,#REF!,#REF!,#REF!,#REF!,#REF!)</f>
        <v>#REF!</v>
      </c>
      <c r="BG125" s="7"/>
      <c r="BH125" s="23" t="e">
        <f>MIN(#REF!,#REF!,#REF!,#REF!,#REF!,#REF!,#REF!,#REF!,#REF!,#REF!,#REF!,#REF!,#REF!,#REF!,#REF!,#REF!)</f>
        <v>#REF!</v>
      </c>
      <c r="BI125" s="23" t="e">
        <f>MAX(#REF!,#REF!,#REF!,#REF!,#REF!,#REF!,#REF!,#REF!,#REF!,#REF!,#REF!,#REF!,#REF!,#REF!,#REF!,#REF!)</f>
        <v>#REF!</v>
      </c>
      <c r="BJ125" s="23" t="e">
        <f>AVERAGE(#REF!,#REF!,#REF!,#REF!,#REF!,#REF!,#REF!,#REF!,#REF!,#REF!,#REF!,#REF!,#REF!,#REF!,#REF!,#REF!)</f>
        <v>#REF!</v>
      </c>
      <c r="BK125" s="23" t="e">
        <f>MIN(#REF!,#REF!,#REF!,#REF!,#REF!,#REF!,#REF!,#REF!,#REF!,#REF!,#REF!,#REF!,#REF!,#REF!,#REF!,#REF!)</f>
        <v>#REF!</v>
      </c>
      <c r="BL125" s="23" t="e">
        <f>MAX(#REF!,#REF!,#REF!,#REF!,#REF!,#REF!,#REF!,#REF!,#REF!,#REF!,#REF!,#REF!,#REF!,#REF!,#REF!,#REF!)</f>
        <v>#REF!</v>
      </c>
      <c r="BM125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26" spans="1:65" ht="15" hidden="1" customHeight="1" x14ac:dyDescent="0.25">
      <c r="B126" s="7">
        <v>192</v>
      </c>
      <c r="C126" s="7"/>
      <c r="D126" s="7" t="e">
        <f>MIN(#REF!)</f>
        <v>#REF!</v>
      </c>
      <c r="E126" s="7" t="e">
        <f>MAX(#REF!)</f>
        <v>#REF!</v>
      </c>
      <c r="F126" s="7" t="e">
        <f>AVERAGE(#REF!)</f>
        <v>#REF!</v>
      </c>
      <c r="G126" s="7" t="e">
        <f>MIN(#REF!)</f>
        <v>#REF!</v>
      </c>
      <c r="H126" s="7" t="e">
        <f>MAX(#REF!)</f>
        <v>#REF!</v>
      </c>
      <c r="I126" s="7" t="e">
        <f>AVERAGE(#REF!)</f>
        <v>#REF!</v>
      </c>
      <c r="J126" s="7"/>
      <c r="K126" s="7" t="e">
        <f>MIN(#REF!,#REF!)</f>
        <v>#REF!</v>
      </c>
      <c r="L126" s="7" t="e">
        <f>MAX(#REF!,#REF!)</f>
        <v>#REF!</v>
      </c>
      <c r="M126" s="7" t="e">
        <f>AVERAGE(#REF!,#REF!)</f>
        <v>#REF!</v>
      </c>
      <c r="N126" s="7" t="e">
        <f>MIN(#REF!,#REF!)</f>
        <v>#REF!</v>
      </c>
      <c r="O126" s="7" t="e">
        <f>MAX(#REF!,#REF!)</f>
        <v>#REF!</v>
      </c>
      <c r="P126" s="7" t="e">
        <f>AVERAGE(#REF!,#REF!)</f>
        <v>#REF!</v>
      </c>
      <c r="Q126" s="7"/>
      <c r="R126" s="7" t="e">
        <f>MIN(#REF!,#REF!,#REF!)</f>
        <v>#REF!</v>
      </c>
      <c r="S126" s="7" t="e">
        <f>MAX(#REF!,#REF!,#REF!)</f>
        <v>#REF!</v>
      </c>
      <c r="T126" s="7" t="e">
        <f>AVERAGE(#REF!,#REF!,#REF!)</f>
        <v>#REF!</v>
      </c>
      <c r="U126" s="7" t="e">
        <f>MIN(#REF!,#REF!,#REF!)</f>
        <v>#REF!</v>
      </c>
      <c r="V126" s="7" t="e">
        <f>MAX(#REF!,#REF!,#REF!)</f>
        <v>#REF!</v>
      </c>
      <c r="W126" s="7" t="e">
        <f>AVERAGE(#REF!,#REF!,#REF!)</f>
        <v>#REF!</v>
      </c>
      <c r="X126" s="7"/>
      <c r="Y126" s="7" t="e">
        <f>MIN(#REF!,#REF!,#REF!,#REF!)</f>
        <v>#REF!</v>
      </c>
      <c r="Z126" s="7" t="e">
        <f>MAX(#REF!,#REF!,#REF!,#REF!)</f>
        <v>#REF!</v>
      </c>
      <c r="AA126" s="7" t="e">
        <f>AVERAGE(#REF!,#REF!,#REF!,#REF!)</f>
        <v>#REF!</v>
      </c>
      <c r="AB126" s="7" t="e">
        <f>MIN(#REF!,#REF!,#REF!,#REF!)</f>
        <v>#REF!</v>
      </c>
      <c r="AC126" s="7" t="e">
        <f>MAX(#REF!,#REF!,#REF!,#REF!)</f>
        <v>#REF!</v>
      </c>
      <c r="AD126" s="7" t="e">
        <f>AVERAGE(#REF!,#REF!,#REF!,#REF!)</f>
        <v>#REF!</v>
      </c>
      <c r="AE126" s="7"/>
      <c r="AF126" s="7" t="e">
        <f>MIN(#REF!,#REF!,#REF!,#REF!,#REF!,#REF!,#REF!,#REF!)</f>
        <v>#REF!</v>
      </c>
      <c r="AG126" s="7" t="e">
        <f>MAX(#REF!,#REF!,#REF!,#REF!,#REF!,#REF!,#REF!,#REF!)</f>
        <v>#REF!</v>
      </c>
      <c r="AH126" s="7" t="e">
        <f>AVERAGE(#REF!,#REF!,#REF!,#REF!,#REF!,#REF!,#REF!,#REF!)</f>
        <v>#REF!</v>
      </c>
      <c r="AI126" s="7" t="e">
        <f>MIN(#REF!,#REF!,#REF!,#REF!,#REF!,#REF!,#REF!,#REF!)</f>
        <v>#REF!</v>
      </c>
      <c r="AJ126" s="7" t="e">
        <f>MAX(#REF!,#REF!,#REF!,#REF!,#REF!,#REF!,#REF!,#REF!)</f>
        <v>#REF!</v>
      </c>
      <c r="AK126" s="7" t="e">
        <f>AVERAGE(#REF!,#REF!,#REF!,#REF!,#REF!,#REF!,#REF!,#REF!)</f>
        <v>#REF!</v>
      </c>
      <c r="AL126" s="7"/>
      <c r="AM126" s="7" t="e">
        <f>MIN(#REF!,#REF!,#REF!,#REF!,#REF!,#REF!,#REF!,#REF!,#REF!,#REF!,#REF!,#REF!)</f>
        <v>#REF!</v>
      </c>
      <c r="AN126" s="7" t="e">
        <f>MAX(#REF!,#REF!,#REF!,#REF!,#REF!,#REF!,#REF!,#REF!,#REF!,#REF!,#REF!,#REF!)</f>
        <v>#REF!</v>
      </c>
      <c r="AO126" s="7" t="e">
        <f>AVERAGE(#REF!,#REF!,#REF!,#REF!,#REF!,#REF!,#REF!,#REF!,#REF!,#REF!,#REF!,#REF!)</f>
        <v>#REF!</v>
      </c>
      <c r="AP126" s="7" t="e">
        <f>MIN(#REF!,#REF!,#REF!,#REF!,#REF!,#REF!,#REF!,#REF!,#REF!,#REF!,#REF!,#REF!)</f>
        <v>#REF!</v>
      </c>
      <c r="AQ126" s="7" t="e">
        <f>MAX(#REF!,#REF!,#REF!,#REF!,#REF!,#REF!,#REF!,#REF!,#REF!,#REF!,#REF!,#REF!)</f>
        <v>#REF!</v>
      </c>
      <c r="AR126" s="7" t="e">
        <f>AVERAGE(#REF!,#REF!,#REF!,#REF!,#REF!,#REF!,#REF!,#REF!,#REF!,#REF!,#REF!,#REF!)</f>
        <v>#REF!</v>
      </c>
      <c r="AS126" s="7"/>
      <c r="AT126" s="7" t="e">
        <f>MIN(#REF!,#REF!,#REF!,#REF!,#REF!,#REF!,#REF!,#REF!,#REF!,#REF!,#REF!,#REF!,#REF!,#REF!,#REF!,#REF!)</f>
        <v>#REF!</v>
      </c>
      <c r="AU126" s="7" t="e">
        <f>MAX(#REF!,#REF!,#REF!,#REF!,#REF!,#REF!,#REF!,#REF!,#REF!,#REF!,#REF!,#REF!,#REF!,#REF!,#REF!,#REF!)</f>
        <v>#REF!</v>
      </c>
      <c r="AV126" s="7" t="e">
        <f>AVERAGE(#REF!,#REF!,#REF!,#REF!,#REF!,#REF!,#REF!,#REF!,#REF!,#REF!,#REF!,#REF!,#REF!,#REF!,#REF!,#REF!)</f>
        <v>#REF!</v>
      </c>
      <c r="AW126" s="7" t="e">
        <f>MIN(#REF!,#REF!,#REF!,#REF!,#REF!,#REF!,#REF!,#REF!,#REF!,#REF!,#REF!,#REF!,#REF!,#REF!,#REF!,#REF!)</f>
        <v>#REF!</v>
      </c>
      <c r="AX126" s="7" t="e">
        <f>MAX(#REF!,#REF!,#REF!,#REF!,#REF!,#REF!,#REF!,#REF!,#REF!,#REF!,#REF!,#REF!,#REF!,#REF!,#REF!,#REF!)</f>
        <v>#REF!</v>
      </c>
      <c r="AY126" s="7" t="e">
        <f>AVERAGE(#REF!,#REF!,#REF!,#REF!,#REF!,#REF!,#REF!,#REF!,#REF!,#REF!,#REF!,#REF!,#REF!,#REF!,#REF!,#REF!)</f>
        <v>#REF!</v>
      </c>
      <c r="AZ126" s="7"/>
      <c r="BA126" s="7" t="e">
        <f>MIN(#REF!,#REF!,#REF!,#REF!,#REF!,#REF!,#REF!,#REF!,#REF!,#REF!,#REF!,#REF!,#REF!,#REF!,#REF!,#REF!)</f>
        <v>#REF!</v>
      </c>
      <c r="BB126" s="7" t="e">
        <f>MAX(#REF!,#REF!,#REF!,#REF!,#REF!,#REF!,#REF!,#REF!,#REF!,#REF!,#REF!,#REF!,#REF!,#REF!,#REF!,#REF!)</f>
        <v>#REF!</v>
      </c>
      <c r="BC126" s="7" t="e">
        <f>AVERAGE(#REF!,#REF!,#REF!,#REF!,#REF!,#REF!,#REF!,#REF!,#REF!,#REF!,#REF!,#REF!,#REF!,#REF!,#REF!,#REF!)</f>
        <v>#REF!</v>
      </c>
      <c r="BD126" s="7" t="e">
        <f>MIN(#REF!,#REF!,#REF!,#REF!,#REF!,#REF!,#REF!,#REF!,#REF!,#REF!,#REF!,#REF!,#REF!,#REF!,#REF!,#REF!)</f>
        <v>#REF!</v>
      </c>
      <c r="BE126" s="7" t="e">
        <f>MAX(#REF!,#REF!,#REF!,#REF!,#REF!,#REF!,#REF!,#REF!,#REF!,#REF!,#REF!,#REF!,#REF!,#REF!,#REF!,#REF!)</f>
        <v>#REF!</v>
      </c>
      <c r="BF126" s="7" t="e">
        <f>AVERAGE(#REF!,#REF!,#REF!,#REF!,#REF!,#REF!,#REF!,#REF!,#REF!,#REF!,#REF!,#REF!,#REF!,#REF!,#REF!,#REF!)</f>
        <v>#REF!</v>
      </c>
      <c r="BG126" s="7"/>
      <c r="BH126" s="23" t="e">
        <f>MIN(#REF!,#REF!,#REF!,#REF!,#REF!,#REF!,#REF!,#REF!,#REF!,#REF!,#REF!,#REF!,#REF!,#REF!,#REF!,#REF!)</f>
        <v>#REF!</v>
      </c>
      <c r="BI126" s="23" t="e">
        <f>MAX(#REF!,#REF!,#REF!,#REF!,#REF!,#REF!,#REF!,#REF!,#REF!,#REF!,#REF!,#REF!,#REF!,#REF!,#REF!,#REF!)</f>
        <v>#REF!</v>
      </c>
      <c r="BJ126" s="23" t="e">
        <f>AVERAGE(#REF!,#REF!,#REF!,#REF!,#REF!,#REF!,#REF!,#REF!,#REF!,#REF!,#REF!,#REF!,#REF!,#REF!,#REF!,#REF!)</f>
        <v>#REF!</v>
      </c>
      <c r="BK126" s="23" t="e">
        <f>MIN(#REF!,#REF!,#REF!,#REF!,#REF!,#REF!,#REF!,#REF!,#REF!,#REF!,#REF!,#REF!,#REF!,#REF!,#REF!,#REF!)</f>
        <v>#REF!</v>
      </c>
      <c r="BL126" s="23" t="e">
        <f>MAX(#REF!,#REF!,#REF!,#REF!,#REF!,#REF!,#REF!,#REF!,#REF!,#REF!,#REF!,#REF!,#REF!,#REF!,#REF!,#REF!)</f>
        <v>#REF!</v>
      </c>
      <c r="BM126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27" spans="1:65" ht="15" hidden="1" customHeight="1" x14ac:dyDescent="0.25">
      <c r="B127" s="7">
        <v>208</v>
      </c>
      <c r="C127" s="7"/>
      <c r="D127" s="7" t="e">
        <f>MIN(#REF!)</f>
        <v>#REF!</v>
      </c>
      <c r="E127" s="7" t="e">
        <f>MAX(#REF!)</f>
        <v>#REF!</v>
      </c>
      <c r="F127" s="7" t="e">
        <f>AVERAGE(#REF!)</f>
        <v>#REF!</v>
      </c>
      <c r="G127" s="7" t="e">
        <f>MIN(#REF!)</f>
        <v>#REF!</v>
      </c>
      <c r="H127" s="7" t="e">
        <f>MAX(#REF!)</f>
        <v>#REF!</v>
      </c>
      <c r="I127" s="7" t="e">
        <f>AVERAGE(#REF!)</f>
        <v>#REF!</v>
      </c>
      <c r="J127" s="7"/>
      <c r="K127" s="7" t="e">
        <f>MIN(#REF!,#REF!)</f>
        <v>#REF!</v>
      </c>
      <c r="L127" s="7" t="e">
        <f>MAX(#REF!,#REF!)</f>
        <v>#REF!</v>
      </c>
      <c r="M127" s="7" t="e">
        <f>AVERAGE(#REF!,#REF!)</f>
        <v>#REF!</v>
      </c>
      <c r="N127" s="7" t="e">
        <f>MIN(#REF!,#REF!)</f>
        <v>#REF!</v>
      </c>
      <c r="O127" s="7" t="e">
        <f>MAX(#REF!,#REF!)</f>
        <v>#REF!</v>
      </c>
      <c r="P127" s="7" t="e">
        <f>AVERAGE(#REF!,#REF!)</f>
        <v>#REF!</v>
      </c>
      <c r="Q127" s="7"/>
      <c r="R127" s="7" t="e">
        <f>MIN(#REF!,#REF!,#REF!)</f>
        <v>#REF!</v>
      </c>
      <c r="S127" s="7" t="e">
        <f>MAX(#REF!,#REF!,#REF!)</f>
        <v>#REF!</v>
      </c>
      <c r="T127" s="7" t="e">
        <f>AVERAGE(#REF!,#REF!,#REF!)</f>
        <v>#REF!</v>
      </c>
      <c r="U127" s="7" t="e">
        <f>MIN(#REF!,#REF!,#REF!)</f>
        <v>#REF!</v>
      </c>
      <c r="V127" s="7" t="e">
        <f>MAX(#REF!,#REF!,#REF!)</f>
        <v>#REF!</v>
      </c>
      <c r="W127" s="7" t="e">
        <f>AVERAGE(#REF!,#REF!,#REF!)</f>
        <v>#REF!</v>
      </c>
      <c r="X127" s="7"/>
      <c r="Y127" s="7" t="e">
        <f>MIN(#REF!,#REF!,#REF!,#REF!)</f>
        <v>#REF!</v>
      </c>
      <c r="Z127" s="7" t="e">
        <f>MAX(#REF!,#REF!,#REF!,#REF!)</f>
        <v>#REF!</v>
      </c>
      <c r="AA127" s="7" t="e">
        <f>AVERAGE(#REF!,#REF!,#REF!,#REF!)</f>
        <v>#REF!</v>
      </c>
      <c r="AB127" s="7" t="e">
        <f>MIN(#REF!,#REF!,#REF!,#REF!)</f>
        <v>#REF!</v>
      </c>
      <c r="AC127" s="7" t="e">
        <f>MAX(#REF!,#REF!,#REF!,#REF!)</f>
        <v>#REF!</v>
      </c>
      <c r="AD127" s="7" t="e">
        <f>AVERAGE(#REF!,#REF!,#REF!,#REF!)</f>
        <v>#REF!</v>
      </c>
      <c r="AE127" s="7"/>
      <c r="AF127" s="7" t="e">
        <f>MIN(#REF!,#REF!,#REF!,#REF!,#REF!,#REF!,#REF!,#REF!)</f>
        <v>#REF!</v>
      </c>
      <c r="AG127" s="7" t="e">
        <f>MAX(#REF!,#REF!,#REF!,#REF!,#REF!,#REF!,#REF!,#REF!)</f>
        <v>#REF!</v>
      </c>
      <c r="AH127" s="7" t="e">
        <f>AVERAGE(#REF!,#REF!,#REF!,#REF!,#REF!,#REF!,#REF!,#REF!)</f>
        <v>#REF!</v>
      </c>
      <c r="AI127" s="7" t="e">
        <f>MIN(#REF!,#REF!,#REF!,#REF!,#REF!,#REF!,#REF!,#REF!)</f>
        <v>#REF!</v>
      </c>
      <c r="AJ127" s="7" t="e">
        <f>MAX(#REF!,#REF!,#REF!,#REF!,#REF!,#REF!,#REF!,#REF!)</f>
        <v>#REF!</v>
      </c>
      <c r="AK127" s="7" t="e">
        <f>AVERAGE(#REF!,#REF!,#REF!,#REF!,#REF!,#REF!,#REF!,#REF!)</f>
        <v>#REF!</v>
      </c>
      <c r="AL127" s="7"/>
      <c r="AM127" s="7" t="e">
        <f>MIN(#REF!,#REF!,#REF!,#REF!,#REF!,#REF!,#REF!,#REF!,#REF!,#REF!,#REF!,#REF!)</f>
        <v>#REF!</v>
      </c>
      <c r="AN127" s="7" t="e">
        <f>MAX(#REF!,#REF!,#REF!,#REF!,#REF!,#REF!,#REF!,#REF!,#REF!,#REF!,#REF!,#REF!)</f>
        <v>#REF!</v>
      </c>
      <c r="AO127" s="7" t="e">
        <f>AVERAGE(#REF!,#REF!,#REF!,#REF!,#REF!,#REF!,#REF!,#REF!,#REF!,#REF!,#REF!,#REF!)</f>
        <v>#REF!</v>
      </c>
      <c r="AP127" s="7" t="e">
        <f>MIN(#REF!,#REF!,#REF!,#REF!,#REF!,#REF!,#REF!,#REF!,#REF!,#REF!,#REF!,#REF!)</f>
        <v>#REF!</v>
      </c>
      <c r="AQ127" s="7" t="e">
        <f>MAX(#REF!,#REF!,#REF!,#REF!,#REF!,#REF!,#REF!,#REF!,#REF!,#REF!,#REF!,#REF!)</f>
        <v>#REF!</v>
      </c>
      <c r="AR127" s="7" t="e">
        <f>AVERAGE(#REF!,#REF!,#REF!,#REF!,#REF!,#REF!,#REF!,#REF!,#REF!,#REF!,#REF!,#REF!)</f>
        <v>#REF!</v>
      </c>
      <c r="AS127" s="7"/>
      <c r="AT127" s="7" t="e">
        <f>MIN(#REF!,#REF!,#REF!,#REF!,#REF!,#REF!,#REF!,#REF!,#REF!,#REF!,#REF!,#REF!,#REF!,#REF!,#REF!,#REF!)</f>
        <v>#REF!</v>
      </c>
      <c r="AU127" s="7" t="e">
        <f>MAX(#REF!,#REF!,#REF!,#REF!,#REF!,#REF!,#REF!,#REF!,#REF!,#REF!,#REF!,#REF!,#REF!,#REF!,#REF!,#REF!)</f>
        <v>#REF!</v>
      </c>
      <c r="AV127" s="7" t="e">
        <f>AVERAGE(#REF!,#REF!,#REF!,#REF!,#REF!,#REF!,#REF!,#REF!,#REF!,#REF!,#REF!,#REF!,#REF!,#REF!,#REF!,#REF!)</f>
        <v>#REF!</v>
      </c>
      <c r="AW127" s="7" t="e">
        <f>MIN(#REF!,#REF!,#REF!,#REF!,#REF!,#REF!,#REF!,#REF!,#REF!,#REF!,#REF!,#REF!,#REF!,#REF!,#REF!,#REF!)</f>
        <v>#REF!</v>
      </c>
      <c r="AX127" s="7" t="e">
        <f>MAX(#REF!,#REF!,#REF!,#REF!,#REF!,#REF!,#REF!,#REF!,#REF!,#REF!,#REF!,#REF!,#REF!,#REF!,#REF!,#REF!)</f>
        <v>#REF!</v>
      </c>
      <c r="AY127" s="7" t="e">
        <f>AVERAGE(#REF!,#REF!,#REF!,#REF!,#REF!,#REF!,#REF!,#REF!,#REF!,#REF!,#REF!,#REF!,#REF!,#REF!,#REF!,#REF!)</f>
        <v>#REF!</v>
      </c>
      <c r="AZ127" s="7"/>
      <c r="BA127" s="7" t="e">
        <f>MIN(#REF!,#REF!,#REF!,#REF!,#REF!,#REF!,#REF!,#REF!,#REF!,#REF!,#REF!,#REF!,#REF!,#REF!,#REF!,#REF!)</f>
        <v>#REF!</v>
      </c>
      <c r="BB127" s="7" t="e">
        <f>MAX(#REF!,#REF!,#REF!,#REF!,#REF!,#REF!,#REF!,#REF!,#REF!,#REF!,#REF!,#REF!,#REF!,#REF!,#REF!,#REF!)</f>
        <v>#REF!</v>
      </c>
      <c r="BC127" s="7" t="e">
        <f>AVERAGE(#REF!,#REF!,#REF!,#REF!,#REF!,#REF!,#REF!,#REF!,#REF!,#REF!,#REF!,#REF!,#REF!,#REF!,#REF!,#REF!)</f>
        <v>#REF!</v>
      </c>
      <c r="BD127" s="7" t="e">
        <f>MIN(#REF!,#REF!,#REF!,#REF!,#REF!,#REF!,#REF!,#REF!,#REF!,#REF!,#REF!,#REF!,#REF!,#REF!,#REF!,#REF!)</f>
        <v>#REF!</v>
      </c>
      <c r="BE127" s="7" t="e">
        <f>MAX(#REF!,#REF!,#REF!,#REF!,#REF!,#REF!,#REF!,#REF!,#REF!,#REF!,#REF!,#REF!,#REF!,#REF!,#REF!,#REF!)</f>
        <v>#REF!</v>
      </c>
      <c r="BF127" s="7" t="e">
        <f>AVERAGE(#REF!,#REF!,#REF!,#REF!,#REF!,#REF!,#REF!,#REF!,#REF!,#REF!,#REF!,#REF!,#REF!,#REF!,#REF!,#REF!)</f>
        <v>#REF!</v>
      </c>
      <c r="BG127" s="7"/>
      <c r="BH127" s="23" t="e">
        <f>MIN(#REF!,#REF!,#REF!,#REF!,#REF!,#REF!,#REF!,#REF!,#REF!,#REF!,#REF!,#REF!,#REF!,#REF!,#REF!,#REF!)</f>
        <v>#REF!</v>
      </c>
      <c r="BI127" s="23" t="e">
        <f>MAX(#REF!,#REF!,#REF!,#REF!,#REF!,#REF!,#REF!,#REF!,#REF!,#REF!,#REF!,#REF!,#REF!,#REF!,#REF!,#REF!)</f>
        <v>#REF!</v>
      </c>
      <c r="BJ127" s="23" t="e">
        <f>AVERAGE(#REF!,#REF!,#REF!,#REF!,#REF!,#REF!,#REF!,#REF!,#REF!,#REF!,#REF!,#REF!,#REF!,#REF!,#REF!,#REF!)</f>
        <v>#REF!</v>
      </c>
      <c r="BK127" s="23" t="e">
        <f>MIN(#REF!,#REF!,#REF!,#REF!,#REF!,#REF!,#REF!,#REF!,#REF!,#REF!,#REF!,#REF!,#REF!,#REF!,#REF!,#REF!)</f>
        <v>#REF!</v>
      </c>
      <c r="BL127" s="23" t="e">
        <f>MAX(#REF!,#REF!,#REF!,#REF!,#REF!,#REF!,#REF!,#REF!,#REF!,#REF!,#REF!,#REF!,#REF!,#REF!,#REF!,#REF!)</f>
        <v>#REF!</v>
      </c>
      <c r="BM127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28" spans="1:65" ht="15" hidden="1" customHeight="1" x14ac:dyDescent="0.25">
      <c r="B128" s="7">
        <v>224</v>
      </c>
      <c r="C128" s="7"/>
      <c r="D128" s="7" t="e">
        <f>MIN(#REF!)</f>
        <v>#REF!</v>
      </c>
      <c r="E128" s="7" t="e">
        <f>MAX(#REF!)</f>
        <v>#REF!</v>
      </c>
      <c r="F128" s="7" t="e">
        <f>AVERAGE(#REF!)</f>
        <v>#REF!</v>
      </c>
      <c r="G128" s="7" t="e">
        <f>MIN(#REF!)</f>
        <v>#REF!</v>
      </c>
      <c r="H128" s="7" t="e">
        <f>MAX(#REF!)</f>
        <v>#REF!</v>
      </c>
      <c r="I128" s="7" t="e">
        <f>AVERAGE(#REF!)</f>
        <v>#REF!</v>
      </c>
      <c r="J128" s="7"/>
      <c r="K128" s="7" t="e">
        <f>MIN(#REF!,#REF!)</f>
        <v>#REF!</v>
      </c>
      <c r="L128" s="7" t="e">
        <f>MAX(#REF!,#REF!)</f>
        <v>#REF!</v>
      </c>
      <c r="M128" s="7" t="e">
        <f>AVERAGE(#REF!,#REF!)</f>
        <v>#REF!</v>
      </c>
      <c r="N128" s="7" t="e">
        <f>MIN(#REF!,#REF!)</f>
        <v>#REF!</v>
      </c>
      <c r="O128" s="7" t="e">
        <f>MAX(#REF!,#REF!)</f>
        <v>#REF!</v>
      </c>
      <c r="P128" s="7" t="e">
        <f>AVERAGE(#REF!,#REF!)</f>
        <v>#REF!</v>
      </c>
      <c r="Q128" s="7"/>
      <c r="R128" s="7" t="e">
        <f>MIN(#REF!,#REF!,#REF!)</f>
        <v>#REF!</v>
      </c>
      <c r="S128" s="7" t="e">
        <f>MAX(#REF!,#REF!,#REF!)</f>
        <v>#REF!</v>
      </c>
      <c r="T128" s="7" t="e">
        <f>AVERAGE(#REF!,#REF!,#REF!)</f>
        <v>#REF!</v>
      </c>
      <c r="U128" s="7" t="e">
        <f>MIN(#REF!,#REF!,#REF!)</f>
        <v>#REF!</v>
      </c>
      <c r="V128" s="7" t="e">
        <f>MAX(#REF!,#REF!,#REF!)</f>
        <v>#REF!</v>
      </c>
      <c r="W128" s="7" t="e">
        <f>AVERAGE(#REF!,#REF!,#REF!)</f>
        <v>#REF!</v>
      </c>
      <c r="X128" s="7"/>
      <c r="Y128" s="7" t="e">
        <f>MIN(#REF!,#REF!,#REF!,#REF!)</f>
        <v>#REF!</v>
      </c>
      <c r="Z128" s="7" t="e">
        <f>MAX(#REF!,#REF!,#REF!,#REF!)</f>
        <v>#REF!</v>
      </c>
      <c r="AA128" s="7" t="e">
        <f>AVERAGE(#REF!,#REF!,#REF!,#REF!)</f>
        <v>#REF!</v>
      </c>
      <c r="AB128" s="7" t="e">
        <f>MIN(#REF!,#REF!,#REF!,#REF!)</f>
        <v>#REF!</v>
      </c>
      <c r="AC128" s="7" t="e">
        <f>MAX(#REF!,#REF!,#REF!,#REF!)</f>
        <v>#REF!</v>
      </c>
      <c r="AD128" s="7" t="e">
        <f>AVERAGE(#REF!,#REF!,#REF!,#REF!)</f>
        <v>#REF!</v>
      </c>
      <c r="AE128" s="7"/>
      <c r="AF128" s="7" t="e">
        <f>MIN(#REF!,#REF!,#REF!,#REF!,#REF!,#REF!,#REF!,#REF!)</f>
        <v>#REF!</v>
      </c>
      <c r="AG128" s="7" t="e">
        <f>MAX(#REF!,#REF!,#REF!,#REF!,#REF!,#REF!,#REF!,#REF!)</f>
        <v>#REF!</v>
      </c>
      <c r="AH128" s="7" t="e">
        <f>AVERAGE(#REF!,#REF!,#REF!,#REF!,#REF!,#REF!,#REF!,#REF!)</f>
        <v>#REF!</v>
      </c>
      <c r="AI128" s="7" t="e">
        <f>MIN(#REF!,#REF!,#REF!,#REF!,#REF!,#REF!,#REF!,#REF!)</f>
        <v>#REF!</v>
      </c>
      <c r="AJ128" s="7" t="e">
        <f>MAX(#REF!,#REF!,#REF!,#REF!,#REF!,#REF!,#REF!,#REF!)</f>
        <v>#REF!</v>
      </c>
      <c r="AK128" s="7" t="e">
        <f>AVERAGE(#REF!,#REF!,#REF!,#REF!,#REF!,#REF!,#REF!,#REF!)</f>
        <v>#REF!</v>
      </c>
      <c r="AL128" s="7"/>
      <c r="AM128" s="7" t="e">
        <f>MIN(#REF!,#REF!,#REF!,#REF!,#REF!,#REF!,#REF!,#REF!,#REF!,#REF!,#REF!,#REF!)</f>
        <v>#REF!</v>
      </c>
      <c r="AN128" s="7" t="e">
        <f>MAX(#REF!,#REF!,#REF!,#REF!,#REF!,#REF!,#REF!,#REF!,#REF!,#REF!,#REF!,#REF!)</f>
        <v>#REF!</v>
      </c>
      <c r="AO128" s="7" t="e">
        <f>AVERAGE(#REF!,#REF!,#REF!,#REF!,#REF!,#REF!,#REF!,#REF!,#REF!,#REF!,#REF!,#REF!)</f>
        <v>#REF!</v>
      </c>
      <c r="AP128" s="7" t="e">
        <f>MIN(#REF!,#REF!,#REF!,#REF!,#REF!,#REF!,#REF!,#REF!,#REF!,#REF!,#REF!,#REF!)</f>
        <v>#REF!</v>
      </c>
      <c r="AQ128" s="7" t="e">
        <f>MAX(#REF!,#REF!,#REF!,#REF!,#REF!,#REF!,#REF!,#REF!,#REF!,#REF!,#REF!,#REF!)</f>
        <v>#REF!</v>
      </c>
      <c r="AR128" s="7" t="e">
        <f>AVERAGE(#REF!,#REF!,#REF!,#REF!,#REF!,#REF!,#REF!,#REF!,#REF!,#REF!,#REF!,#REF!)</f>
        <v>#REF!</v>
      </c>
      <c r="AS128" s="7"/>
      <c r="AT128" s="7" t="e">
        <f>MIN(#REF!,#REF!,#REF!,#REF!,#REF!,#REF!,#REF!,#REF!,#REF!,#REF!,#REF!,#REF!,#REF!,#REF!,#REF!,#REF!)</f>
        <v>#REF!</v>
      </c>
      <c r="AU128" s="7" t="e">
        <f>MAX(#REF!,#REF!,#REF!,#REF!,#REF!,#REF!,#REF!,#REF!,#REF!,#REF!,#REF!,#REF!,#REF!,#REF!,#REF!,#REF!)</f>
        <v>#REF!</v>
      </c>
      <c r="AV128" s="7" t="e">
        <f>AVERAGE(#REF!,#REF!,#REF!,#REF!,#REF!,#REF!,#REF!,#REF!,#REF!,#REF!,#REF!,#REF!,#REF!,#REF!,#REF!,#REF!)</f>
        <v>#REF!</v>
      </c>
      <c r="AW128" s="7" t="e">
        <f>MIN(#REF!,#REF!,#REF!,#REF!,#REF!,#REF!,#REF!,#REF!,#REF!,#REF!,#REF!,#REF!,#REF!,#REF!,#REF!,#REF!)</f>
        <v>#REF!</v>
      </c>
      <c r="AX128" s="7" t="e">
        <f>MAX(#REF!,#REF!,#REF!,#REF!,#REF!,#REF!,#REF!,#REF!,#REF!,#REF!,#REF!,#REF!,#REF!,#REF!,#REF!,#REF!)</f>
        <v>#REF!</v>
      </c>
      <c r="AY128" s="7" t="e">
        <f>AVERAGE(#REF!,#REF!,#REF!,#REF!,#REF!,#REF!,#REF!,#REF!,#REF!,#REF!,#REF!,#REF!,#REF!,#REF!,#REF!,#REF!)</f>
        <v>#REF!</v>
      </c>
      <c r="AZ128" s="7"/>
      <c r="BA128" s="7" t="e">
        <f>MIN(#REF!,#REF!,#REF!,#REF!,#REF!,#REF!,#REF!,#REF!,#REF!,#REF!,#REF!,#REF!,#REF!,#REF!,#REF!,#REF!)</f>
        <v>#REF!</v>
      </c>
      <c r="BB128" s="7" t="e">
        <f>MAX(#REF!,#REF!,#REF!,#REF!,#REF!,#REF!,#REF!,#REF!,#REF!,#REF!,#REF!,#REF!,#REF!,#REF!,#REF!,#REF!)</f>
        <v>#REF!</v>
      </c>
      <c r="BC128" s="7" t="e">
        <f>AVERAGE(#REF!,#REF!,#REF!,#REF!,#REF!,#REF!,#REF!,#REF!,#REF!,#REF!,#REF!,#REF!,#REF!,#REF!,#REF!,#REF!)</f>
        <v>#REF!</v>
      </c>
      <c r="BD128" s="7" t="e">
        <f>MIN(#REF!,#REF!,#REF!,#REF!,#REF!,#REF!,#REF!,#REF!,#REF!,#REF!,#REF!,#REF!,#REF!,#REF!,#REF!,#REF!)</f>
        <v>#REF!</v>
      </c>
      <c r="BE128" s="7" t="e">
        <f>MAX(#REF!,#REF!,#REF!,#REF!,#REF!,#REF!,#REF!,#REF!,#REF!,#REF!,#REF!,#REF!,#REF!,#REF!,#REF!,#REF!)</f>
        <v>#REF!</v>
      </c>
      <c r="BF128" s="7" t="e">
        <f>AVERAGE(#REF!,#REF!,#REF!,#REF!,#REF!,#REF!,#REF!,#REF!,#REF!,#REF!,#REF!,#REF!,#REF!,#REF!,#REF!,#REF!)</f>
        <v>#REF!</v>
      </c>
      <c r="BG128" s="7"/>
      <c r="BH128" s="23" t="e">
        <f>MIN(#REF!,#REF!,#REF!,#REF!,#REF!,#REF!,#REF!,#REF!,#REF!,#REF!,#REF!,#REF!,#REF!,#REF!,#REF!,#REF!)</f>
        <v>#REF!</v>
      </c>
      <c r="BI128" s="23" t="e">
        <f>MAX(#REF!,#REF!,#REF!,#REF!,#REF!,#REF!,#REF!,#REF!,#REF!,#REF!,#REF!,#REF!,#REF!,#REF!,#REF!,#REF!)</f>
        <v>#REF!</v>
      </c>
      <c r="BJ128" s="23" t="e">
        <f>AVERAGE(#REF!,#REF!,#REF!,#REF!,#REF!,#REF!,#REF!,#REF!,#REF!,#REF!,#REF!,#REF!,#REF!,#REF!,#REF!,#REF!)</f>
        <v>#REF!</v>
      </c>
      <c r="BK128" s="23" t="e">
        <f>MIN(#REF!,#REF!,#REF!,#REF!,#REF!,#REF!,#REF!,#REF!,#REF!,#REF!,#REF!,#REF!,#REF!,#REF!,#REF!,#REF!)</f>
        <v>#REF!</v>
      </c>
      <c r="BL128" s="23" t="e">
        <f>MAX(#REF!,#REF!,#REF!,#REF!,#REF!,#REF!,#REF!,#REF!,#REF!,#REF!,#REF!,#REF!,#REF!,#REF!,#REF!,#REF!)</f>
        <v>#REF!</v>
      </c>
      <c r="BM128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29" spans="2:65" ht="15" hidden="1" customHeight="1" x14ac:dyDescent="0.25">
      <c r="B129" s="7">
        <v>240</v>
      </c>
      <c r="C129" s="7"/>
      <c r="D129" s="7" t="e">
        <f>MIN(#REF!)</f>
        <v>#REF!</v>
      </c>
      <c r="E129" s="7" t="e">
        <f>MAX(#REF!)</f>
        <v>#REF!</v>
      </c>
      <c r="F129" s="7" t="e">
        <f>AVERAGE(#REF!)</f>
        <v>#REF!</v>
      </c>
      <c r="G129" s="7" t="e">
        <f>MIN(#REF!)</f>
        <v>#REF!</v>
      </c>
      <c r="H129" s="7" t="e">
        <f>MAX(#REF!)</f>
        <v>#REF!</v>
      </c>
      <c r="I129" s="7" t="e">
        <f>AVERAGE(#REF!)</f>
        <v>#REF!</v>
      </c>
      <c r="J129" s="7"/>
      <c r="K129" s="7" t="e">
        <f>MIN(#REF!,#REF!)</f>
        <v>#REF!</v>
      </c>
      <c r="L129" s="7" t="e">
        <f>MAX(#REF!,#REF!)</f>
        <v>#REF!</v>
      </c>
      <c r="M129" s="7" t="e">
        <f>AVERAGE(#REF!,#REF!)</f>
        <v>#REF!</v>
      </c>
      <c r="N129" s="7" t="e">
        <f>MIN(#REF!,#REF!)</f>
        <v>#REF!</v>
      </c>
      <c r="O129" s="7" t="e">
        <f>MAX(#REF!,#REF!)</f>
        <v>#REF!</v>
      </c>
      <c r="P129" s="7" t="e">
        <f>AVERAGE(#REF!,#REF!)</f>
        <v>#REF!</v>
      </c>
      <c r="Q129" s="7"/>
      <c r="R129" s="7" t="e">
        <f>MIN(#REF!,#REF!,#REF!)</f>
        <v>#REF!</v>
      </c>
      <c r="S129" s="7" t="e">
        <f>MAX(#REF!,#REF!,#REF!)</f>
        <v>#REF!</v>
      </c>
      <c r="T129" s="7" t="e">
        <f>AVERAGE(#REF!,#REF!,#REF!)</f>
        <v>#REF!</v>
      </c>
      <c r="U129" s="7" t="e">
        <f>MIN(#REF!,#REF!,#REF!)</f>
        <v>#REF!</v>
      </c>
      <c r="V129" s="7" t="e">
        <f>MAX(#REF!,#REF!,#REF!)</f>
        <v>#REF!</v>
      </c>
      <c r="W129" s="7" t="e">
        <f>AVERAGE(#REF!,#REF!,#REF!)</f>
        <v>#REF!</v>
      </c>
      <c r="X129" s="7"/>
      <c r="Y129" s="7" t="e">
        <f>MIN(#REF!,#REF!,#REF!,#REF!)</f>
        <v>#REF!</v>
      </c>
      <c r="Z129" s="7" t="e">
        <f>MAX(#REF!,#REF!,#REF!,#REF!)</f>
        <v>#REF!</v>
      </c>
      <c r="AA129" s="7" t="e">
        <f>AVERAGE(#REF!,#REF!,#REF!,#REF!)</f>
        <v>#REF!</v>
      </c>
      <c r="AB129" s="7" t="e">
        <f>MIN(#REF!,#REF!,#REF!,#REF!)</f>
        <v>#REF!</v>
      </c>
      <c r="AC129" s="7" t="e">
        <f>MAX(#REF!,#REF!,#REF!,#REF!)</f>
        <v>#REF!</v>
      </c>
      <c r="AD129" s="7" t="e">
        <f>AVERAGE(#REF!,#REF!,#REF!,#REF!)</f>
        <v>#REF!</v>
      </c>
      <c r="AE129" s="7"/>
      <c r="AF129" s="7" t="e">
        <f>MIN(#REF!,#REF!,#REF!,#REF!,#REF!,#REF!,#REF!,#REF!)</f>
        <v>#REF!</v>
      </c>
      <c r="AG129" s="7" t="e">
        <f>MAX(#REF!,#REF!,#REF!,#REF!,#REF!,#REF!,#REF!,#REF!)</f>
        <v>#REF!</v>
      </c>
      <c r="AH129" s="7" t="e">
        <f>AVERAGE(#REF!,#REF!,#REF!,#REF!,#REF!,#REF!,#REF!,#REF!)</f>
        <v>#REF!</v>
      </c>
      <c r="AI129" s="7" t="e">
        <f>MIN(#REF!,#REF!,#REF!,#REF!,#REF!,#REF!,#REF!,#REF!)</f>
        <v>#REF!</v>
      </c>
      <c r="AJ129" s="7" t="e">
        <f>MAX(#REF!,#REF!,#REF!,#REF!,#REF!,#REF!,#REF!,#REF!)</f>
        <v>#REF!</v>
      </c>
      <c r="AK129" s="7" t="e">
        <f>AVERAGE(#REF!,#REF!,#REF!,#REF!,#REF!,#REF!,#REF!,#REF!)</f>
        <v>#REF!</v>
      </c>
      <c r="AL129" s="7"/>
      <c r="AM129" s="7" t="e">
        <f>MIN(#REF!,#REF!,#REF!,#REF!,#REF!,#REF!,#REF!,#REF!,#REF!,#REF!,#REF!,#REF!)</f>
        <v>#REF!</v>
      </c>
      <c r="AN129" s="7" t="e">
        <f>MAX(#REF!,#REF!,#REF!,#REF!,#REF!,#REF!,#REF!,#REF!,#REF!,#REF!,#REF!,#REF!)</f>
        <v>#REF!</v>
      </c>
      <c r="AO129" s="7" t="e">
        <f>AVERAGE(#REF!,#REF!,#REF!,#REF!,#REF!,#REF!,#REF!,#REF!,#REF!,#REF!,#REF!,#REF!)</f>
        <v>#REF!</v>
      </c>
      <c r="AP129" s="7" t="e">
        <f>MIN(#REF!,#REF!,#REF!,#REF!,#REF!,#REF!,#REF!,#REF!,#REF!,#REF!,#REF!,#REF!)</f>
        <v>#REF!</v>
      </c>
      <c r="AQ129" s="7" t="e">
        <f>MAX(#REF!,#REF!,#REF!,#REF!,#REF!,#REF!,#REF!,#REF!,#REF!,#REF!,#REF!,#REF!)</f>
        <v>#REF!</v>
      </c>
      <c r="AR129" s="7" t="e">
        <f>AVERAGE(#REF!,#REF!,#REF!,#REF!,#REF!,#REF!,#REF!,#REF!,#REF!,#REF!,#REF!,#REF!)</f>
        <v>#REF!</v>
      </c>
      <c r="AS129" s="7"/>
      <c r="AT129" s="7" t="e">
        <f>MIN(#REF!,#REF!,#REF!,#REF!,#REF!,#REF!,#REF!,#REF!,#REF!,#REF!,#REF!,#REF!,#REF!,#REF!,#REF!,#REF!)</f>
        <v>#REF!</v>
      </c>
      <c r="AU129" s="7" t="e">
        <f>MAX(#REF!,#REF!,#REF!,#REF!,#REF!,#REF!,#REF!,#REF!,#REF!,#REF!,#REF!,#REF!,#REF!,#REF!,#REF!,#REF!)</f>
        <v>#REF!</v>
      </c>
      <c r="AV129" s="7" t="e">
        <f>AVERAGE(#REF!,#REF!,#REF!,#REF!,#REF!,#REF!,#REF!,#REF!,#REF!,#REF!,#REF!,#REF!,#REF!,#REF!,#REF!,#REF!)</f>
        <v>#REF!</v>
      </c>
      <c r="AW129" s="7" t="e">
        <f>MIN(#REF!,#REF!,#REF!,#REF!,#REF!,#REF!,#REF!,#REF!,#REF!,#REF!,#REF!,#REF!,#REF!,#REF!,#REF!,#REF!)</f>
        <v>#REF!</v>
      </c>
      <c r="AX129" s="7" t="e">
        <f>MAX(#REF!,#REF!,#REF!,#REF!,#REF!,#REF!,#REF!,#REF!,#REF!,#REF!,#REF!,#REF!,#REF!,#REF!,#REF!,#REF!)</f>
        <v>#REF!</v>
      </c>
      <c r="AY129" s="7" t="e">
        <f>AVERAGE(#REF!,#REF!,#REF!,#REF!,#REF!,#REF!,#REF!,#REF!,#REF!,#REF!,#REF!,#REF!,#REF!,#REF!,#REF!,#REF!)</f>
        <v>#REF!</v>
      </c>
      <c r="AZ129" s="7"/>
      <c r="BA129" s="7" t="e">
        <f>MIN(#REF!,#REF!,#REF!,#REF!,#REF!,#REF!,#REF!,#REF!,#REF!,#REF!,#REF!,#REF!,#REF!,#REF!,#REF!,#REF!)</f>
        <v>#REF!</v>
      </c>
      <c r="BB129" s="7" t="e">
        <f>MAX(#REF!,#REF!,#REF!,#REF!,#REF!,#REF!,#REF!,#REF!,#REF!,#REF!,#REF!,#REF!,#REF!,#REF!,#REF!,#REF!)</f>
        <v>#REF!</v>
      </c>
      <c r="BC129" s="7" t="e">
        <f>AVERAGE(#REF!,#REF!,#REF!,#REF!,#REF!,#REF!,#REF!,#REF!,#REF!,#REF!,#REF!,#REF!,#REF!,#REF!,#REF!,#REF!)</f>
        <v>#REF!</v>
      </c>
      <c r="BD129" s="7" t="e">
        <f>MIN(#REF!,#REF!,#REF!,#REF!,#REF!,#REF!,#REF!,#REF!,#REF!,#REF!,#REF!,#REF!,#REF!,#REF!,#REF!,#REF!)</f>
        <v>#REF!</v>
      </c>
      <c r="BE129" s="7" t="e">
        <f>MAX(#REF!,#REF!,#REF!,#REF!,#REF!,#REF!,#REF!,#REF!,#REF!,#REF!,#REF!,#REF!,#REF!,#REF!,#REF!,#REF!)</f>
        <v>#REF!</v>
      </c>
      <c r="BF129" s="7" t="e">
        <f>AVERAGE(#REF!,#REF!,#REF!,#REF!,#REF!,#REF!,#REF!,#REF!,#REF!,#REF!,#REF!,#REF!,#REF!,#REF!,#REF!,#REF!)</f>
        <v>#REF!</v>
      </c>
      <c r="BG129" s="7"/>
      <c r="BH129" s="23" t="e">
        <f>MIN(#REF!,#REF!,#REF!,#REF!,#REF!,#REF!,#REF!,#REF!,#REF!,#REF!,#REF!,#REF!,#REF!,#REF!,#REF!,#REF!)</f>
        <v>#REF!</v>
      </c>
      <c r="BI129" s="23" t="e">
        <f>MAX(#REF!,#REF!,#REF!,#REF!,#REF!,#REF!,#REF!,#REF!,#REF!,#REF!,#REF!,#REF!,#REF!,#REF!,#REF!,#REF!)</f>
        <v>#REF!</v>
      </c>
      <c r="BJ129" s="23" t="e">
        <f>AVERAGE(#REF!,#REF!,#REF!,#REF!,#REF!,#REF!,#REF!,#REF!,#REF!,#REF!,#REF!,#REF!,#REF!,#REF!,#REF!,#REF!)</f>
        <v>#REF!</v>
      </c>
      <c r="BK129" s="23" t="e">
        <f>MIN(#REF!,#REF!,#REF!,#REF!,#REF!,#REF!,#REF!,#REF!,#REF!,#REF!,#REF!,#REF!,#REF!,#REF!,#REF!,#REF!)</f>
        <v>#REF!</v>
      </c>
      <c r="BL129" s="23" t="e">
        <f>MAX(#REF!,#REF!,#REF!,#REF!,#REF!,#REF!,#REF!,#REF!,#REF!,#REF!,#REF!,#REF!,#REF!,#REF!,#REF!,#REF!)</f>
        <v>#REF!</v>
      </c>
      <c r="BM129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30" spans="2:65" ht="15" hidden="1" customHeight="1" x14ac:dyDescent="0.25">
      <c r="B130" s="7">
        <v>256</v>
      </c>
      <c r="C130" s="7"/>
      <c r="D130" s="7" t="e">
        <f>MIN(#REF!)</f>
        <v>#REF!</v>
      </c>
      <c r="E130" s="7" t="e">
        <f>MAX(#REF!)</f>
        <v>#REF!</v>
      </c>
      <c r="F130" s="7" t="e">
        <f>AVERAGE(#REF!)</f>
        <v>#REF!</v>
      </c>
      <c r="G130" s="7" t="e">
        <f>MIN(#REF!)</f>
        <v>#REF!</v>
      </c>
      <c r="H130" s="7" t="e">
        <f>MAX(#REF!)</f>
        <v>#REF!</v>
      </c>
      <c r="I130" s="7" t="e">
        <f>AVERAGE(#REF!)</f>
        <v>#REF!</v>
      </c>
      <c r="J130" s="7"/>
      <c r="K130" s="7" t="e">
        <f>MIN(#REF!,#REF!)</f>
        <v>#REF!</v>
      </c>
      <c r="L130" s="7" t="e">
        <f>MAX(#REF!,#REF!)</f>
        <v>#REF!</v>
      </c>
      <c r="M130" s="7" t="e">
        <f>AVERAGE(#REF!,#REF!)</f>
        <v>#REF!</v>
      </c>
      <c r="N130" s="7" t="e">
        <f>MIN(#REF!,#REF!)</f>
        <v>#REF!</v>
      </c>
      <c r="O130" s="7" t="e">
        <f>MAX(#REF!,#REF!)</f>
        <v>#REF!</v>
      </c>
      <c r="P130" s="7" t="e">
        <f>AVERAGE(#REF!,#REF!)</f>
        <v>#REF!</v>
      </c>
      <c r="Q130" s="7"/>
      <c r="R130" s="7" t="e">
        <f>MIN(#REF!,#REF!,#REF!)</f>
        <v>#REF!</v>
      </c>
      <c r="S130" s="7" t="e">
        <f>MAX(#REF!,#REF!,#REF!)</f>
        <v>#REF!</v>
      </c>
      <c r="T130" s="7" t="e">
        <f>AVERAGE(#REF!,#REF!,#REF!)</f>
        <v>#REF!</v>
      </c>
      <c r="U130" s="7" t="e">
        <f>MIN(#REF!,#REF!,#REF!)</f>
        <v>#REF!</v>
      </c>
      <c r="V130" s="7" t="e">
        <f>MAX(#REF!,#REF!,#REF!)</f>
        <v>#REF!</v>
      </c>
      <c r="W130" s="7" t="e">
        <f>AVERAGE(#REF!,#REF!,#REF!)</f>
        <v>#REF!</v>
      </c>
      <c r="X130" s="7"/>
      <c r="Y130" s="7" t="e">
        <f>MIN(#REF!,#REF!,#REF!,#REF!)</f>
        <v>#REF!</v>
      </c>
      <c r="Z130" s="7" t="e">
        <f>MAX(#REF!,#REF!,#REF!,#REF!)</f>
        <v>#REF!</v>
      </c>
      <c r="AA130" s="7" t="e">
        <f>AVERAGE(#REF!,#REF!,#REF!,#REF!)</f>
        <v>#REF!</v>
      </c>
      <c r="AB130" s="7" t="e">
        <f>MIN(#REF!,#REF!,#REF!,#REF!)</f>
        <v>#REF!</v>
      </c>
      <c r="AC130" s="7" t="e">
        <f>MAX(#REF!,#REF!,#REF!,#REF!)</f>
        <v>#REF!</v>
      </c>
      <c r="AD130" s="7" t="e">
        <f>AVERAGE(#REF!,#REF!,#REF!,#REF!)</f>
        <v>#REF!</v>
      </c>
      <c r="AE130" s="7"/>
      <c r="AF130" s="7" t="e">
        <f>MIN(#REF!,#REF!,#REF!,#REF!,#REF!,#REF!,#REF!,#REF!)</f>
        <v>#REF!</v>
      </c>
      <c r="AG130" s="7" t="e">
        <f>MAX(#REF!,#REF!,#REF!,#REF!,#REF!,#REF!,#REF!,#REF!)</f>
        <v>#REF!</v>
      </c>
      <c r="AH130" s="7" t="e">
        <f>AVERAGE(#REF!,#REF!,#REF!,#REF!,#REF!,#REF!,#REF!,#REF!)</f>
        <v>#REF!</v>
      </c>
      <c r="AI130" s="7" t="e">
        <f>MIN(#REF!,#REF!,#REF!,#REF!,#REF!,#REF!,#REF!,#REF!)</f>
        <v>#REF!</v>
      </c>
      <c r="AJ130" s="7" t="e">
        <f>MAX(#REF!,#REF!,#REF!,#REF!,#REF!,#REF!,#REF!,#REF!)</f>
        <v>#REF!</v>
      </c>
      <c r="AK130" s="7" t="e">
        <f>AVERAGE(#REF!,#REF!,#REF!,#REF!,#REF!,#REF!,#REF!,#REF!)</f>
        <v>#REF!</v>
      </c>
      <c r="AL130" s="7"/>
      <c r="AM130" s="7" t="e">
        <f>MIN(#REF!,#REF!,#REF!,#REF!,#REF!,#REF!,#REF!,#REF!,#REF!,#REF!,#REF!,#REF!)</f>
        <v>#REF!</v>
      </c>
      <c r="AN130" s="7" t="e">
        <f>MAX(#REF!,#REF!,#REF!,#REF!,#REF!,#REF!,#REF!,#REF!,#REF!,#REF!,#REF!,#REF!)</f>
        <v>#REF!</v>
      </c>
      <c r="AO130" s="7" t="e">
        <f>AVERAGE(#REF!,#REF!,#REF!,#REF!,#REF!,#REF!,#REF!,#REF!,#REF!,#REF!,#REF!,#REF!)</f>
        <v>#REF!</v>
      </c>
      <c r="AP130" s="7" t="e">
        <f>MIN(#REF!,#REF!,#REF!,#REF!,#REF!,#REF!,#REF!,#REF!,#REF!,#REF!,#REF!,#REF!)</f>
        <v>#REF!</v>
      </c>
      <c r="AQ130" s="7" t="e">
        <f>MAX(#REF!,#REF!,#REF!,#REF!,#REF!,#REF!,#REF!,#REF!,#REF!,#REF!,#REF!,#REF!)</f>
        <v>#REF!</v>
      </c>
      <c r="AR130" s="7" t="e">
        <f>AVERAGE(#REF!,#REF!,#REF!,#REF!,#REF!,#REF!,#REF!,#REF!,#REF!,#REF!,#REF!,#REF!)</f>
        <v>#REF!</v>
      </c>
      <c r="AS130" s="7"/>
      <c r="AT130" s="7" t="e">
        <f>MIN(#REF!,#REF!,#REF!,#REF!,#REF!,#REF!,#REF!,#REF!,#REF!,#REF!,#REF!,#REF!,#REF!,#REF!,#REF!,#REF!)</f>
        <v>#REF!</v>
      </c>
      <c r="AU130" s="7" t="e">
        <f>MAX(#REF!,#REF!,#REF!,#REF!,#REF!,#REF!,#REF!,#REF!,#REF!,#REF!,#REF!,#REF!,#REF!,#REF!,#REF!,#REF!)</f>
        <v>#REF!</v>
      </c>
      <c r="AV130" s="7" t="e">
        <f>AVERAGE(#REF!,#REF!,#REF!,#REF!,#REF!,#REF!,#REF!,#REF!,#REF!,#REF!,#REF!,#REF!,#REF!,#REF!,#REF!,#REF!)</f>
        <v>#REF!</v>
      </c>
      <c r="AW130" s="7" t="e">
        <f>MIN(#REF!,#REF!,#REF!,#REF!,#REF!,#REF!,#REF!,#REF!,#REF!,#REF!,#REF!,#REF!,#REF!,#REF!,#REF!,#REF!)</f>
        <v>#REF!</v>
      </c>
      <c r="AX130" s="7" t="e">
        <f>MAX(#REF!,#REF!,#REF!,#REF!,#REF!,#REF!,#REF!,#REF!,#REF!,#REF!,#REF!,#REF!,#REF!,#REF!,#REF!,#REF!)</f>
        <v>#REF!</v>
      </c>
      <c r="AY130" s="7" t="e">
        <f>AVERAGE(#REF!,#REF!,#REF!,#REF!,#REF!,#REF!,#REF!,#REF!,#REF!,#REF!,#REF!,#REF!,#REF!,#REF!,#REF!,#REF!)</f>
        <v>#REF!</v>
      </c>
      <c r="AZ130" s="7"/>
      <c r="BA130" s="7" t="e">
        <f>MIN(#REF!,#REF!,#REF!,#REF!,#REF!,#REF!,#REF!,#REF!,#REF!,#REF!,#REF!,#REF!,#REF!,#REF!,#REF!,#REF!)</f>
        <v>#REF!</v>
      </c>
      <c r="BB130" s="7" t="e">
        <f>MAX(#REF!,#REF!,#REF!,#REF!,#REF!,#REF!,#REF!,#REF!,#REF!,#REF!,#REF!,#REF!,#REF!,#REF!,#REF!,#REF!)</f>
        <v>#REF!</v>
      </c>
      <c r="BC130" s="7" t="e">
        <f>AVERAGE(#REF!,#REF!,#REF!,#REF!,#REF!,#REF!,#REF!,#REF!,#REF!,#REF!,#REF!,#REF!,#REF!,#REF!,#REF!,#REF!)</f>
        <v>#REF!</v>
      </c>
      <c r="BD130" s="7" t="e">
        <f>MIN(#REF!,#REF!,#REF!,#REF!,#REF!,#REF!,#REF!,#REF!,#REF!,#REF!,#REF!,#REF!,#REF!,#REF!,#REF!,#REF!)</f>
        <v>#REF!</v>
      </c>
      <c r="BE130" s="7" t="e">
        <f>MAX(#REF!,#REF!,#REF!,#REF!,#REF!,#REF!,#REF!,#REF!,#REF!,#REF!,#REF!,#REF!,#REF!,#REF!,#REF!,#REF!)</f>
        <v>#REF!</v>
      </c>
      <c r="BF130" s="7" t="e">
        <f>AVERAGE(#REF!,#REF!,#REF!,#REF!,#REF!,#REF!,#REF!,#REF!,#REF!,#REF!,#REF!,#REF!,#REF!,#REF!,#REF!,#REF!)</f>
        <v>#REF!</v>
      </c>
      <c r="BG130" s="7"/>
      <c r="BH130" s="23" t="e">
        <f>MIN(#REF!,#REF!,#REF!,#REF!,#REF!,#REF!,#REF!,#REF!,#REF!,#REF!,#REF!,#REF!,#REF!,#REF!,#REF!,#REF!)</f>
        <v>#REF!</v>
      </c>
      <c r="BI130" s="23" t="e">
        <f>MAX(#REF!,#REF!,#REF!,#REF!,#REF!,#REF!,#REF!,#REF!,#REF!,#REF!,#REF!,#REF!,#REF!,#REF!,#REF!,#REF!)</f>
        <v>#REF!</v>
      </c>
      <c r="BJ130" s="23" t="e">
        <f>AVERAGE(#REF!,#REF!,#REF!,#REF!,#REF!,#REF!,#REF!,#REF!,#REF!,#REF!,#REF!,#REF!,#REF!,#REF!,#REF!,#REF!)</f>
        <v>#REF!</v>
      </c>
      <c r="BK130" s="23" t="e">
        <f>MIN(#REF!,#REF!,#REF!,#REF!,#REF!,#REF!,#REF!,#REF!,#REF!,#REF!,#REF!,#REF!,#REF!,#REF!,#REF!,#REF!)</f>
        <v>#REF!</v>
      </c>
      <c r="BL130" s="23" t="e">
        <f>MAX(#REF!,#REF!,#REF!,#REF!,#REF!,#REF!,#REF!,#REF!,#REF!,#REF!,#REF!,#REF!,#REF!,#REF!,#REF!,#REF!)</f>
        <v>#REF!</v>
      </c>
      <c r="BM130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31" spans="2:65" ht="15" hidden="1" customHeight="1" x14ac:dyDescent="0.25">
      <c r="B131" s="7">
        <v>288</v>
      </c>
      <c r="C131" s="7"/>
      <c r="D131" s="7" t="e">
        <f>MIN(#REF!)</f>
        <v>#REF!</v>
      </c>
      <c r="E131" s="7" t="e">
        <f>MAX(#REF!)</f>
        <v>#REF!</v>
      </c>
      <c r="F131" s="7" t="e">
        <f>AVERAGE(#REF!)</f>
        <v>#REF!</v>
      </c>
      <c r="G131" s="7" t="e">
        <f>MIN(#REF!)</f>
        <v>#REF!</v>
      </c>
      <c r="H131" s="7" t="e">
        <f>MAX(#REF!)</f>
        <v>#REF!</v>
      </c>
      <c r="I131" s="7" t="e">
        <f>AVERAGE(#REF!)</f>
        <v>#REF!</v>
      </c>
      <c r="J131" s="7"/>
      <c r="K131" s="7" t="e">
        <f>MIN(#REF!,#REF!)</f>
        <v>#REF!</v>
      </c>
      <c r="L131" s="7" t="e">
        <f>MAX(#REF!,#REF!)</f>
        <v>#REF!</v>
      </c>
      <c r="M131" s="7" t="e">
        <f>AVERAGE(#REF!,#REF!)</f>
        <v>#REF!</v>
      </c>
      <c r="N131" s="7" t="e">
        <f>MIN(#REF!,#REF!)</f>
        <v>#REF!</v>
      </c>
      <c r="O131" s="7" t="e">
        <f>MAX(#REF!,#REF!)</f>
        <v>#REF!</v>
      </c>
      <c r="P131" s="7" t="e">
        <f>AVERAGE(#REF!,#REF!)</f>
        <v>#REF!</v>
      </c>
      <c r="Q131" s="7"/>
      <c r="R131" s="7" t="e">
        <f>MIN(#REF!,#REF!,#REF!)</f>
        <v>#REF!</v>
      </c>
      <c r="S131" s="7" t="e">
        <f>MAX(#REF!,#REF!,#REF!)</f>
        <v>#REF!</v>
      </c>
      <c r="T131" s="7" t="e">
        <f>AVERAGE(#REF!,#REF!,#REF!)</f>
        <v>#REF!</v>
      </c>
      <c r="U131" s="7" t="e">
        <f>MIN(#REF!,#REF!,#REF!)</f>
        <v>#REF!</v>
      </c>
      <c r="V131" s="7" t="e">
        <f>MAX(#REF!,#REF!,#REF!)</f>
        <v>#REF!</v>
      </c>
      <c r="W131" s="7" t="e">
        <f>AVERAGE(#REF!,#REF!,#REF!)</f>
        <v>#REF!</v>
      </c>
      <c r="X131" s="7"/>
      <c r="Y131" s="7" t="e">
        <f>MIN(#REF!,#REF!,#REF!,#REF!)</f>
        <v>#REF!</v>
      </c>
      <c r="Z131" s="7" t="e">
        <f>MAX(#REF!,#REF!,#REF!,#REF!)</f>
        <v>#REF!</v>
      </c>
      <c r="AA131" s="7" t="e">
        <f>AVERAGE(#REF!,#REF!,#REF!,#REF!)</f>
        <v>#REF!</v>
      </c>
      <c r="AB131" s="7" t="e">
        <f>MIN(#REF!,#REF!,#REF!,#REF!)</f>
        <v>#REF!</v>
      </c>
      <c r="AC131" s="7" t="e">
        <f>MAX(#REF!,#REF!,#REF!,#REF!)</f>
        <v>#REF!</v>
      </c>
      <c r="AD131" s="7" t="e">
        <f>AVERAGE(#REF!,#REF!,#REF!,#REF!)</f>
        <v>#REF!</v>
      </c>
      <c r="AE131" s="7"/>
      <c r="AF131" s="7" t="e">
        <f>MIN(#REF!,#REF!,#REF!,#REF!,#REF!,#REF!,#REF!,#REF!)</f>
        <v>#REF!</v>
      </c>
      <c r="AG131" s="7" t="e">
        <f>MAX(#REF!,#REF!,#REF!,#REF!,#REF!,#REF!,#REF!,#REF!)</f>
        <v>#REF!</v>
      </c>
      <c r="AH131" s="7" t="e">
        <f>AVERAGE(#REF!,#REF!,#REF!,#REF!,#REF!,#REF!,#REF!,#REF!)</f>
        <v>#REF!</v>
      </c>
      <c r="AI131" s="7" t="e">
        <f>MIN(#REF!,#REF!,#REF!,#REF!,#REF!,#REF!,#REF!,#REF!)</f>
        <v>#REF!</v>
      </c>
      <c r="AJ131" s="7" t="e">
        <f>MAX(#REF!,#REF!,#REF!,#REF!,#REF!,#REF!,#REF!,#REF!)</f>
        <v>#REF!</v>
      </c>
      <c r="AK131" s="7" t="e">
        <f>AVERAGE(#REF!,#REF!,#REF!,#REF!,#REF!,#REF!,#REF!,#REF!)</f>
        <v>#REF!</v>
      </c>
      <c r="AL131" s="7"/>
      <c r="AM131" s="7" t="e">
        <f>MIN(#REF!,#REF!,#REF!,#REF!,#REF!,#REF!,#REF!,#REF!,#REF!,#REF!,#REF!,#REF!)</f>
        <v>#REF!</v>
      </c>
      <c r="AN131" s="7" t="e">
        <f>MAX(#REF!,#REF!,#REF!,#REF!,#REF!,#REF!,#REF!,#REF!,#REF!,#REF!,#REF!,#REF!)</f>
        <v>#REF!</v>
      </c>
      <c r="AO131" s="7" t="e">
        <f>AVERAGE(#REF!,#REF!,#REF!,#REF!,#REF!,#REF!,#REF!,#REF!,#REF!,#REF!,#REF!,#REF!)</f>
        <v>#REF!</v>
      </c>
      <c r="AP131" s="7" t="e">
        <f>MIN(#REF!,#REF!,#REF!,#REF!,#REF!,#REF!,#REF!,#REF!,#REF!,#REF!,#REF!,#REF!)</f>
        <v>#REF!</v>
      </c>
      <c r="AQ131" s="7" t="e">
        <f>MAX(#REF!,#REF!,#REF!,#REF!,#REF!,#REF!,#REF!,#REF!,#REF!,#REF!,#REF!,#REF!)</f>
        <v>#REF!</v>
      </c>
      <c r="AR131" s="7" t="e">
        <f>AVERAGE(#REF!,#REF!,#REF!,#REF!,#REF!,#REF!,#REF!,#REF!,#REF!,#REF!,#REF!,#REF!)</f>
        <v>#REF!</v>
      </c>
      <c r="AS131" s="7"/>
      <c r="AT131" s="7" t="e">
        <f>MIN(#REF!,#REF!,#REF!,#REF!,#REF!,#REF!,#REF!,#REF!,#REF!,#REF!,#REF!,#REF!,#REF!,#REF!,#REF!,#REF!)</f>
        <v>#REF!</v>
      </c>
      <c r="AU131" s="7" t="e">
        <f>MAX(#REF!,#REF!,#REF!,#REF!,#REF!,#REF!,#REF!,#REF!,#REF!,#REF!,#REF!,#REF!,#REF!,#REF!,#REF!,#REF!)</f>
        <v>#REF!</v>
      </c>
      <c r="AV131" s="7" t="e">
        <f>AVERAGE(#REF!,#REF!,#REF!,#REF!,#REF!,#REF!,#REF!,#REF!,#REF!,#REF!,#REF!,#REF!,#REF!,#REF!,#REF!,#REF!)</f>
        <v>#REF!</v>
      </c>
      <c r="AW131" s="7" t="e">
        <f>MIN(#REF!,#REF!,#REF!,#REF!,#REF!,#REF!,#REF!,#REF!,#REF!,#REF!,#REF!,#REF!,#REF!,#REF!,#REF!,#REF!)</f>
        <v>#REF!</v>
      </c>
      <c r="AX131" s="7" t="e">
        <f>MAX(#REF!,#REF!,#REF!,#REF!,#REF!,#REF!,#REF!,#REF!,#REF!,#REF!,#REF!,#REF!,#REF!,#REF!,#REF!,#REF!)</f>
        <v>#REF!</v>
      </c>
      <c r="AY131" s="7" t="e">
        <f>AVERAGE(#REF!,#REF!,#REF!,#REF!,#REF!,#REF!,#REF!,#REF!,#REF!,#REF!,#REF!,#REF!,#REF!,#REF!,#REF!,#REF!)</f>
        <v>#REF!</v>
      </c>
      <c r="AZ131" s="7"/>
      <c r="BA131" s="7" t="e">
        <f>MIN(#REF!,#REF!,#REF!,#REF!,#REF!,#REF!,#REF!,#REF!,#REF!,#REF!,#REF!,#REF!,#REF!,#REF!,#REF!,#REF!)</f>
        <v>#REF!</v>
      </c>
      <c r="BB131" s="7" t="e">
        <f>MAX(#REF!,#REF!,#REF!,#REF!,#REF!,#REF!,#REF!,#REF!,#REF!,#REF!,#REF!,#REF!,#REF!,#REF!,#REF!,#REF!)</f>
        <v>#REF!</v>
      </c>
      <c r="BC131" s="7" t="e">
        <f>AVERAGE(#REF!,#REF!,#REF!,#REF!,#REF!,#REF!,#REF!,#REF!,#REF!,#REF!,#REF!,#REF!,#REF!,#REF!,#REF!,#REF!)</f>
        <v>#REF!</v>
      </c>
      <c r="BD131" s="7" t="e">
        <f>MIN(#REF!,#REF!,#REF!,#REF!,#REF!,#REF!,#REF!,#REF!,#REF!,#REF!,#REF!,#REF!,#REF!,#REF!,#REF!,#REF!)</f>
        <v>#REF!</v>
      </c>
      <c r="BE131" s="7" t="e">
        <f>MAX(#REF!,#REF!,#REF!,#REF!,#REF!,#REF!,#REF!,#REF!,#REF!,#REF!,#REF!,#REF!,#REF!,#REF!,#REF!,#REF!)</f>
        <v>#REF!</v>
      </c>
      <c r="BF131" s="7" t="e">
        <f>AVERAGE(#REF!,#REF!,#REF!,#REF!,#REF!,#REF!,#REF!,#REF!,#REF!,#REF!,#REF!,#REF!,#REF!,#REF!,#REF!,#REF!)</f>
        <v>#REF!</v>
      </c>
      <c r="BG131" s="7"/>
      <c r="BH131" s="23" t="e">
        <f>MIN(#REF!,#REF!,#REF!,#REF!,#REF!,#REF!,#REF!,#REF!,#REF!,#REF!,#REF!,#REF!,#REF!,#REF!,#REF!,#REF!)</f>
        <v>#REF!</v>
      </c>
      <c r="BI131" s="23" t="e">
        <f>MAX(#REF!,#REF!,#REF!,#REF!,#REF!,#REF!,#REF!,#REF!,#REF!,#REF!,#REF!,#REF!,#REF!,#REF!,#REF!,#REF!)</f>
        <v>#REF!</v>
      </c>
      <c r="BJ131" s="23" t="e">
        <f>AVERAGE(#REF!,#REF!,#REF!,#REF!,#REF!,#REF!,#REF!,#REF!,#REF!,#REF!,#REF!,#REF!,#REF!,#REF!,#REF!,#REF!)</f>
        <v>#REF!</v>
      </c>
      <c r="BK131" s="23" t="e">
        <f>MIN(#REF!,#REF!,#REF!,#REF!,#REF!,#REF!,#REF!,#REF!,#REF!,#REF!,#REF!,#REF!,#REF!,#REF!,#REF!,#REF!)</f>
        <v>#REF!</v>
      </c>
      <c r="BL131" s="23" t="e">
        <f>MAX(#REF!,#REF!,#REF!,#REF!,#REF!,#REF!,#REF!,#REF!,#REF!,#REF!,#REF!,#REF!,#REF!,#REF!,#REF!,#REF!)</f>
        <v>#REF!</v>
      </c>
      <c r="BM131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32" spans="2:65" ht="15" hidden="1" customHeight="1" x14ac:dyDescent="0.25">
      <c r="B132" s="7">
        <v>320</v>
      </c>
      <c r="C132" s="7"/>
      <c r="D132" s="7" t="e">
        <f>MIN(#REF!)</f>
        <v>#REF!</v>
      </c>
      <c r="E132" s="7" t="e">
        <f>MAX(#REF!)</f>
        <v>#REF!</v>
      </c>
      <c r="F132" s="7" t="e">
        <f>AVERAGE(#REF!)</f>
        <v>#REF!</v>
      </c>
      <c r="G132" s="7" t="e">
        <f>MIN(#REF!)</f>
        <v>#REF!</v>
      </c>
      <c r="H132" s="7" t="e">
        <f>MAX(#REF!)</f>
        <v>#REF!</v>
      </c>
      <c r="I132" s="7" t="e">
        <f>AVERAGE(#REF!)</f>
        <v>#REF!</v>
      </c>
      <c r="J132" s="7"/>
      <c r="K132" s="7" t="e">
        <f>MIN(#REF!,#REF!)</f>
        <v>#REF!</v>
      </c>
      <c r="L132" s="7" t="e">
        <f>MAX(#REF!,#REF!)</f>
        <v>#REF!</v>
      </c>
      <c r="M132" s="7" t="e">
        <f>AVERAGE(#REF!,#REF!)</f>
        <v>#REF!</v>
      </c>
      <c r="N132" s="7" t="e">
        <f>MIN(#REF!,#REF!)</f>
        <v>#REF!</v>
      </c>
      <c r="O132" s="7" t="e">
        <f>MAX(#REF!,#REF!)</f>
        <v>#REF!</v>
      </c>
      <c r="P132" s="7" t="e">
        <f>AVERAGE(#REF!,#REF!)</f>
        <v>#REF!</v>
      </c>
      <c r="Q132" s="7"/>
      <c r="R132" s="7" t="e">
        <f>MIN(#REF!,#REF!,#REF!)</f>
        <v>#REF!</v>
      </c>
      <c r="S132" s="7" t="e">
        <f>MAX(#REF!,#REF!,#REF!)</f>
        <v>#REF!</v>
      </c>
      <c r="T132" s="7" t="e">
        <f>AVERAGE(#REF!,#REF!,#REF!)</f>
        <v>#REF!</v>
      </c>
      <c r="U132" s="7" t="e">
        <f>MIN(#REF!,#REF!,#REF!)</f>
        <v>#REF!</v>
      </c>
      <c r="V132" s="7" t="e">
        <f>MAX(#REF!,#REF!,#REF!)</f>
        <v>#REF!</v>
      </c>
      <c r="W132" s="7" t="e">
        <f>AVERAGE(#REF!,#REF!,#REF!)</f>
        <v>#REF!</v>
      </c>
      <c r="X132" s="7"/>
      <c r="Y132" s="7" t="e">
        <f>MIN(#REF!,#REF!,#REF!,#REF!)</f>
        <v>#REF!</v>
      </c>
      <c r="Z132" s="7" t="e">
        <f>MAX(#REF!,#REF!,#REF!,#REF!)</f>
        <v>#REF!</v>
      </c>
      <c r="AA132" s="7" t="e">
        <f>AVERAGE(#REF!,#REF!,#REF!,#REF!)</f>
        <v>#REF!</v>
      </c>
      <c r="AB132" s="7" t="e">
        <f>MIN(#REF!,#REF!,#REF!,#REF!)</f>
        <v>#REF!</v>
      </c>
      <c r="AC132" s="7" t="e">
        <f>MAX(#REF!,#REF!,#REF!,#REF!)</f>
        <v>#REF!</v>
      </c>
      <c r="AD132" s="7" t="e">
        <f>AVERAGE(#REF!,#REF!,#REF!,#REF!)</f>
        <v>#REF!</v>
      </c>
      <c r="AE132" s="7"/>
      <c r="AF132" s="7" t="e">
        <f>MIN(#REF!,#REF!,#REF!,#REF!,#REF!,#REF!,#REF!,#REF!)</f>
        <v>#REF!</v>
      </c>
      <c r="AG132" s="7" t="e">
        <f>MAX(#REF!,#REF!,#REF!,#REF!,#REF!,#REF!,#REF!,#REF!)</f>
        <v>#REF!</v>
      </c>
      <c r="AH132" s="7" t="e">
        <f>AVERAGE(#REF!,#REF!,#REF!,#REF!,#REF!,#REF!,#REF!,#REF!)</f>
        <v>#REF!</v>
      </c>
      <c r="AI132" s="7" t="e">
        <f>MIN(#REF!,#REF!,#REF!,#REF!,#REF!,#REF!,#REF!,#REF!)</f>
        <v>#REF!</v>
      </c>
      <c r="AJ132" s="7" t="e">
        <f>MAX(#REF!,#REF!,#REF!,#REF!,#REF!,#REF!,#REF!,#REF!)</f>
        <v>#REF!</v>
      </c>
      <c r="AK132" s="7" t="e">
        <f>AVERAGE(#REF!,#REF!,#REF!,#REF!,#REF!,#REF!,#REF!,#REF!)</f>
        <v>#REF!</v>
      </c>
      <c r="AL132" s="7"/>
      <c r="AM132" s="7" t="e">
        <f>MIN(#REF!,#REF!,#REF!,#REF!,#REF!,#REF!,#REF!,#REF!,#REF!,#REF!,#REF!,#REF!)</f>
        <v>#REF!</v>
      </c>
      <c r="AN132" s="7" t="e">
        <f>MAX(#REF!,#REF!,#REF!,#REF!,#REF!,#REF!,#REF!,#REF!,#REF!,#REF!,#REF!,#REF!)</f>
        <v>#REF!</v>
      </c>
      <c r="AO132" s="7" t="e">
        <f>AVERAGE(#REF!,#REF!,#REF!,#REF!,#REF!,#REF!,#REF!,#REF!,#REF!,#REF!,#REF!,#REF!)</f>
        <v>#REF!</v>
      </c>
      <c r="AP132" s="7" t="e">
        <f>MIN(#REF!,#REF!,#REF!,#REF!,#REF!,#REF!,#REF!,#REF!,#REF!,#REF!,#REF!,#REF!)</f>
        <v>#REF!</v>
      </c>
      <c r="AQ132" s="7" t="e">
        <f>MAX(#REF!,#REF!,#REF!,#REF!,#REF!,#REF!,#REF!,#REF!,#REF!,#REF!,#REF!,#REF!)</f>
        <v>#REF!</v>
      </c>
      <c r="AR132" s="7" t="e">
        <f>AVERAGE(#REF!,#REF!,#REF!,#REF!,#REF!,#REF!,#REF!,#REF!,#REF!,#REF!,#REF!,#REF!)</f>
        <v>#REF!</v>
      </c>
      <c r="AS132" s="7"/>
      <c r="AT132" s="7" t="e">
        <f>MIN(#REF!,#REF!,#REF!,#REF!,#REF!,#REF!,#REF!,#REF!,#REF!,#REF!,#REF!,#REF!,#REF!,#REF!,#REF!,#REF!)</f>
        <v>#REF!</v>
      </c>
      <c r="AU132" s="7" t="e">
        <f>MAX(#REF!,#REF!,#REF!,#REF!,#REF!,#REF!,#REF!,#REF!,#REF!,#REF!,#REF!,#REF!,#REF!,#REF!,#REF!,#REF!)</f>
        <v>#REF!</v>
      </c>
      <c r="AV132" s="7" t="e">
        <f>AVERAGE(#REF!,#REF!,#REF!,#REF!,#REF!,#REF!,#REF!,#REF!,#REF!,#REF!,#REF!,#REF!,#REF!,#REF!,#REF!,#REF!)</f>
        <v>#REF!</v>
      </c>
      <c r="AW132" s="7" t="e">
        <f>MIN(#REF!,#REF!,#REF!,#REF!,#REF!,#REF!,#REF!,#REF!,#REF!,#REF!,#REF!,#REF!,#REF!,#REF!,#REF!,#REF!)</f>
        <v>#REF!</v>
      </c>
      <c r="AX132" s="7" t="e">
        <f>MAX(#REF!,#REF!,#REF!,#REF!,#REF!,#REF!,#REF!,#REF!,#REF!,#REF!,#REF!,#REF!,#REF!,#REF!,#REF!,#REF!)</f>
        <v>#REF!</v>
      </c>
      <c r="AY132" s="7" t="e">
        <f>AVERAGE(#REF!,#REF!,#REF!,#REF!,#REF!,#REF!,#REF!,#REF!,#REF!,#REF!,#REF!,#REF!,#REF!,#REF!,#REF!,#REF!)</f>
        <v>#REF!</v>
      </c>
      <c r="AZ132" s="7"/>
      <c r="BA132" s="7" t="e">
        <f>MIN(#REF!,#REF!,#REF!,#REF!,#REF!,#REF!,#REF!,#REF!,#REF!,#REF!,#REF!,#REF!,#REF!,#REF!,#REF!,#REF!)</f>
        <v>#REF!</v>
      </c>
      <c r="BB132" s="7" t="e">
        <f>MAX(#REF!,#REF!,#REF!,#REF!,#REF!,#REF!,#REF!,#REF!,#REF!,#REF!,#REF!,#REF!,#REF!,#REF!,#REF!,#REF!)</f>
        <v>#REF!</v>
      </c>
      <c r="BC132" s="7" t="e">
        <f>AVERAGE(#REF!,#REF!,#REF!,#REF!,#REF!,#REF!,#REF!,#REF!,#REF!,#REF!,#REF!,#REF!,#REF!,#REF!,#REF!,#REF!)</f>
        <v>#REF!</v>
      </c>
      <c r="BD132" s="7" t="e">
        <f>MIN(#REF!,#REF!,#REF!,#REF!,#REF!,#REF!,#REF!,#REF!,#REF!,#REF!,#REF!,#REF!,#REF!,#REF!,#REF!,#REF!)</f>
        <v>#REF!</v>
      </c>
      <c r="BE132" s="7" t="e">
        <f>MAX(#REF!,#REF!,#REF!,#REF!,#REF!,#REF!,#REF!,#REF!,#REF!,#REF!,#REF!,#REF!,#REF!,#REF!,#REF!,#REF!)</f>
        <v>#REF!</v>
      </c>
      <c r="BF132" s="7" t="e">
        <f>AVERAGE(#REF!,#REF!,#REF!,#REF!,#REF!,#REF!,#REF!,#REF!,#REF!,#REF!,#REF!,#REF!,#REF!,#REF!,#REF!,#REF!)</f>
        <v>#REF!</v>
      </c>
      <c r="BG132" s="7"/>
      <c r="BH132" s="23" t="e">
        <f>MIN(#REF!,#REF!,#REF!,#REF!,#REF!,#REF!,#REF!,#REF!,#REF!,#REF!,#REF!,#REF!,#REF!,#REF!,#REF!,#REF!)</f>
        <v>#REF!</v>
      </c>
      <c r="BI132" s="23" t="e">
        <f>MAX(#REF!,#REF!,#REF!,#REF!,#REF!,#REF!,#REF!,#REF!,#REF!,#REF!,#REF!,#REF!,#REF!,#REF!,#REF!,#REF!)</f>
        <v>#REF!</v>
      </c>
      <c r="BJ132" s="23" t="e">
        <f>AVERAGE(#REF!,#REF!,#REF!,#REF!,#REF!,#REF!,#REF!,#REF!,#REF!,#REF!,#REF!,#REF!,#REF!,#REF!,#REF!,#REF!)</f>
        <v>#REF!</v>
      </c>
      <c r="BK132" s="23" t="e">
        <f>MIN(#REF!,#REF!,#REF!,#REF!,#REF!,#REF!,#REF!,#REF!,#REF!,#REF!,#REF!,#REF!,#REF!,#REF!,#REF!,#REF!)</f>
        <v>#REF!</v>
      </c>
      <c r="BL132" s="23" t="e">
        <f>MAX(#REF!,#REF!,#REF!,#REF!,#REF!,#REF!,#REF!,#REF!,#REF!,#REF!,#REF!,#REF!,#REF!,#REF!,#REF!,#REF!)</f>
        <v>#REF!</v>
      </c>
      <c r="BM132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33" spans="2:65" ht="15" hidden="1" customHeight="1" x14ac:dyDescent="0.25">
      <c r="B133" s="7">
        <v>352</v>
      </c>
      <c r="C133" s="7"/>
      <c r="D133" s="7" t="e">
        <f>MIN(#REF!)</f>
        <v>#REF!</v>
      </c>
      <c r="E133" s="7" t="e">
        <f>MAX(#REF!)</f>
        <v>#REF!</v>
      </c>
      <c r="F133" s="7" t="e">
        <f>AVERAGE(#REF!)</f>
        <v>#REF!</v>
      </c>
      <c r="G133" s="7" t="e">
        <f>MIN(#REF!)</f>
        <v>#REF!</v>
      </c>
      <c r="H133" s="7" t="e">
        <f>MAX(#REF!)</f>
        <v>#REF!</v>
      </c>
      <c r="I133" s="7" t="e">
        <f>AVERAGE(#REF!)</f>
        <v>#REF!</v>
      </c>
      <c r="J133" s="7"/>
      <c r="K133" s="7" t="e">
        <f>MIN(#REF!,#REF!)</f>
        <v>#REF!</v>
      </c>
      <c r="L133" s="7" t="e">
        <f>MAX(#REF!,#REF!)</f>
        <v>#REF!</v>
      </c>
      <c r="M133" s="7" t="e">
        <f>AVERAGE(#REF!,#REF!)</f>
        <v>#REF!</v>
      </c>
      <c r="N133" s="7" t="e">
        <f>MIN(#REF!,#REF!)</f>
        <v>#REF!</v>
      </c>
      <c r="O133" s="7" t="e">
        <f>MAX(#REF!,#REF!)</f>
        <v>#REF!</v>
      </c>
      <c r="P133" s="7" t="e">
        <f>AVERAGE(#REF!,#REF!)</f>
        <v>#REF!</v>
      </c>
      <c r="Q133" s="7"/>
      <c r="R133" s="7" t="e">
        <f>MIN(#REF!,#REF!,#REF!)</f>
        <v>#REF!</v>
      </c>
      <c r="S133" s="7" t="e">
        <f>MAX(#REF!,#REF!,#REF!)</f>
        <v>#REF!</v>
      </c>
      <c r="T133" s="7" t="e">
        <f>AVERAGE(#REF!,#REF!,#REF!)</f>
        <v>#REF!</v>
      </c>
      <c r="U133" s="7" t="e">
        <f>MIN(#REF!,#REF!,#REF!)</f>
        <v>#REF!</v>
      </c>
      <c r="V133" s="7" t="e">
        <f>MAX(#REF!,#REF!,#REF!)</f>
        <v>#REF!</v>
      </c>
      <c r="W133" s="7" t="e">
        <f>AVERAGE(#REF!,#REF!,#REF!)</f>
        <v>#REF!</v>
      </c>
      <c r="X133" s="7"/>
      <c r="Y133" s="7" t="e">
        <f>MIN(#REF!,#REF!,#REF!,#REF!)</f>
        <v>#REF!</v>
      </c>
      <c r="Z133" s="7" t="e">
        <f>MAX(#REF!,#REF!,#REF!,#REF!)</f>
        <v>#REF!</v>
      </c>
      <c r="AA133" s="7" t="e">
        <f>AVERAGE(#REF!,#REF!,#REF!,#REF!)</f>
        <v>#REF!</v>
      </c>
      <c r="AB133" s="7" t="e">
        <f>MIN(#REF!,#REF!,#REF!,#REF!)</f>
        <v>#REF!</v>
      </c>
      <c r="AC133" s="7" t="e">
        <f>MAX(#REF!,#REF!,#REF!,#REF!)</f>
        <v>#REF!</v>
      </c>
      <c r="AD133" s="7" t="e">
        <f>AVERAGE(#REF!,#REF!,#REF!,#REF!)</f>
        <v>#REF!</v>
      </c>
      <c r="AE133" s="7"/>
      <c r="AF133" s="7" t="e">
        <f>MIN(#REF!,#REF!,#REF!,#REF!,#REF!,#REF!,#REF!,#REF!)</f>
        <v>#REF!</v>
      </c>
      <c r="AG133" s="7" t="e">
        <f>MAX(#REF!,#REF!,#REF!,#REF!,#REF!,#REF!,#REF!,#REF!)</f>
        <v>#REF!</v>
      </c>
      <c r="AH133" s="7" t="e">
        <f>AVERAGE(#REF!,#REF!,#REF!,#REF!,#REF!,#REF!,#REF!,#REF!)</f>
        <v>#REF!</v>
      </c>
      <c r="AI133" s="7" t="e">
        <f>MIN(#REF!,#REF!,#REF!,#REF!,#REF!,#REF!,#REF!,#REF!)</f>
        <v>#REF!</v>
      </c>
      <c r="AJ133" s="7" t="e">
        <f>MAX(#REF!,#REF!,#REF!,#REF!,#REF!,#REF!,#REF!,#REF!)</f>
        <v>#REF!</v>
      </c>
      <c r="AK133" s="7" t="e">
        <f>AVERAGE(#REF!,#REF!,#REF!,#REF!,#REF!,#REF!,#REF!,#REF!)</f>
        <v>#REF!</v>
      </c>
      <c r="AL133" s="7"/>
      <c r="AM133" s="7" t="e">
        <f>MIN(#REF!,#REF!,#REF!,#REF!,#REF!,#REF!,#REF!,#REF!,#REF!,#REF!,#REF!,#REF!)</f>
        <v>#REF!</v>
      </c>
      <c r="AN133" s="7" t="e">
        <f>MAX(#REF!,#REF!,#REF!,#REF!,#REF!,#REF!,#REF!,#REF!,#REF!,#REF!,#REF!,#REF!)</f>
        <v>#REF!</v>
      </c>
      <c r="AO133" s="7" t="e">
        <f>AVERAGE(#REF!,#REF!,#REF!,#REF!,#REF!,#REF!,#REF!,#REF!,#REF!,#REF!,#REF!,#REF!)</f>
        <v>#REF!</v>
      </c>
      <c r="AP133" s="7" t="e">
        <f>MIN(#REF!,#REF!,#REF!,#REF!,#REF!,#REF!,#REF!,#REF!,#REF!,#REF!,#REF!,#REF!)</f>
        <v>#REF!</v>
      </c>
      <c r="AQ133" s="7" t="e">
        <f>MAX(#REF!,#REF!,#REF!,#REF!,#REF!,#REF!,#REF!,#REF!,#REF!,#REF!,#REF!,#REF!)</f>
        <v>#REF!</v>
      </c>
      <c r="AR133" s="7" t="e">
        <f>AVERAGE(#REF!,#REF!,#REF!,#REF!,#REF!,#REF!,#REF!,#REF!,#REF!,#REF!,#REF!,#REF!)</f>
        <v>#REF!</v>
      </c>
      <c r="AS133" s="7"/>
      <c r="AT133" s="7" t="e">
        <f>MIN(#REF!,#REF!,#REF!,#REF!,#REF!,#REF!,#REF!,#REF!,#REF!,#REF!,#REF!,#REF!,#REF!,#REF!,#REF!,#REF!)</f>
        <v>#REF!</v>
      </c>
      <c r="AU133" s="7" t="e">
        <f>MAX(#REF!,#REF!,#REF!,#REF!,#REF!,#REF!,#REF!,#REF!,#REF!,#REF!,#REF!,#REF!,#REF!,#REF!,#REF!,#REF!)</f>
        <v>#REF!</v>
      </c>
      <c r="AV133" s="7" t="e">
        <f>AVERAGE(#REF!,#REF!,#REF!,#REF!,#REF!,#REF!,#REF!,#REF!,#REF!,#REF!,#REF!,#REF!,#REF!,#REF!,#REF!,#REF!)</f>
        <v>#REF!</v>
      </c>
      <c r="AW133" s="7" t="e">
        <f>MIN(#REF!,#REF!,#REF!,#REF!,#REF!,#REF!,#REF!,#REF!,#REF!,#REF!,#REF!,#REF!,#REF!,#REF!,#REF!,#REF!)</f>
        <v>#REF!</v>
      </c>
      <c r="AX133" s="7" t="e">
        <f>MAX(#REF!,#REF!,#REF!,#REF!,#REF!,#REF!,#REF!,#REF!,#REF!,#REF!,#REF!,#REF!,#REF!,#REF!,#REF!,#REF!)</f>
        <v>#REF!</v>
      </c>
      <c r="AY133" s="7" t="e">
        <f>AVERAGE(#REF!,#REF!,#REF!,#REF!,#REF!,#REF!,#REF!,#REF!,#REF!,#REF!,#REF!,#REF!,#REF!,#REF!,#REF!,#REF!)</f>
        <v>#REF!</v>
      </c>
      <c r="AZ133" s="7"/>
      <c r="BA133" s="7" t="e">
        <f>MIN(#REF!,#REF!,#REF!,#REF!,#REF!,#REF!,#REF!,#REF!,#REF!,#REF!,#REF!,#REF!,#REF!,#REF!,#REF!,#REF!)</f>
        <v>#REF!</v>
      </c>
      <c r="BB133" s="7" t="e">
        <f>MAX(#REF!,#REF!,#REF!,#REF!,#REF!,#REF!,#REF!,#REF!,#REF!,#REF!,#REF!,#REF!,#REF!,#REF!,#REF!,#REF!)</f>
        <v>#REF!</v>
      </c>
      <c r="BC133" s="7" t="e">
        <f>AVERAGE(#REF!,#REF!,#REF!,#REF!,#REF!,#REF!,#REF!,#REF!,#REF!,#REF!,#REF!,#REF!,#REF!,#REF!,#REF!,#REF!)</f>
        <v>#REF!</v>
      </c>
      <c r="BD133" s="7" t="e">
        <f>MIN(#REF!,#REF!,#REF!,#REF!,#REF!,#REF!,#REF!,#REF!,#REF!,#REF!,#REF!,#REF!,#REF!,#REF!,#REF!,#REF!)</f>
        <v>#REF!</v>
      </c>
      <c r="BE133" s="7" t="e">
        <f>MAX(#REF!,#REF!,#REF!,#REF!,#REF!,#REF!,#REF!,#REF!,#REF!,#REF!,#REF!,#REF!,#REF!,#REF!,#REF!,#REF!)</f>
        <v>#REF!</v>
      </c>
      <c r="BF133" s="7" t="e">
        <f>AVERAGE(#REF!,#REF!,#REF!,#REF!,#REF!,#REF!,#REF!,#REF!,#REF!,#REF!,#REF!,#REF!,#REF!,#REF!,#REF!,#REF!)</f>
        <v>#REF!</v>
      </c>
      <c r="BG133" s="7"/>
      <c r="BH133" s="23" t="e">
        <f>MIN(#REF!,#REF!,#REF!,#REF!,#REF!,#REF!,#REF!,#REF!,#REF!,#REF!,#REF!,#REF!,#REF!,#REF!,#REF!,#REF!)</f>
        <v>#REF!</v>
      </c>
      <c r="BI133" s="23" t="e">
        <f>MAX(#REF!,#REF!,#REF!,#REF!,#REF!,#REF!,#REF!,#REF!,#REF!,#REF!,#REF!,#REF!,#REF!,#REF!,#REF!,#REF!)</f>
        <v>#REF!</v>
      </c>
      <c r="BJ133" s="23" t="e">
        <f>AVERAGE(#REF!,#REF!,#REF!,#REF!,#REF!,#REF!,#REF!,#REF!,#REF!,#REF!,#REF!,#REF!,#REF!,#REF!,#REF!,#REF!)</f>
        <v>#REF!</v>
      </c>
      <c r="BK133" s="23" t="e">
        <f>MIN(#REF!,#REF!,#REF!,#REF!,#REF!,#REF!,#REF!,#REF!,#REF!,#REF!,#REF!,#REF!,#REF!,#REF!,#REF!,#REF!)</f>
        <v>#REF!</v>
      </c>
      <c r="BL133" s="23" t="e">
        <f>MAX(#REF!,#REF!,#REF!,#REF!,#REF!,#REF!,#REF!,#REF!,#REF!,#REF!,#REF!,#REF!,#REF!,#REF!,#REF!,#REF!)</f>
        <v>#REF!</v>
      </c>
      <c r="BM133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34" spans="2:65" ht="15" hidden="1" customHeight="1" x14ac:dyDescent="0.25">
      <c r="B134" s="7">
        <v>384</v>
      </c>
      <c r="C134" s="7"/>
      <c r="D134" s="7" t="e">
        <f>MIN(#REF!)</f>
        <v>#REF!</v>
      </c>
      <c r="E134" s="7" t="e">
        <f>MAX(#REF!)</f>
        <v>#REF!</v>
      </c>
      <c r="F134" s="7" t="e">
        <f>AVERAGE(#REF!)</f>
        <v>#REF!</v>
      </c>
      <c r="G134" s="7" t="e">
        <f>MIN(#REF!)</f>
        <v>#REF!</v>
      </c>
      <c r="H134" s="7" t="e">
        <f>MAX(#REF!)</f>
        <v>#REF!</v>
      </c>
      <c r="I134" s="7" t="e">
        <f>AVERAGE(#REF!)</f>
        <v>#REF!</v>
      </c>
      <c r="J134" s="7"/>
      <c r="K134" s="7" t="e">
        <f>MIN(#REF!,#REF!)</f>
        <v>#REF!</v>
      </c>
      <c r="L134" s="7" t="e">
        <f>MAX(#REF!,#REF!)</f>
        <v>#REF!</v>
      </c>
      <c r="M134" s="7" t="e">
        <f>AVERAGE(#REF!,#REF!)</f>
        <v>#REF!</v>
      </c>
      <c r="N134" s="7" t="e">
        <f>MIN(#REF!,#REF!)</f>
        <v>#REF!</v>
      </c>
      <c r="O134" s="7" t="e">
        <f>MAX(#REF!,#REF!)</f>
        <v>#REF!</v>
      </c>
      <c r="P134" s="7" t="e">
        <f>AVERAGE(#REF!,#REF!)</f>
        <v>#REF!</v>
      </c>
      <c r="Q134" s="7"/>
      <c r="R134" s="7" t="e">
        <f>MIN(#REF!,#REF!,#REF!)</f>
        <v>#REF!</v>
      </c>
      <c r="S134" s="7" t="e">
        <f>MAX(#REF!,#REF!,#REF!)</f>
        <v>#REF!</v>
      </c>
      <c r="T134" s="7" t="e">
        <f>AVERAGE(#REF!,#REF!,#REF!)</f>
        <v>#REF!</v>
      </c>
      <c r="U134" s="7" t="e">
        <f>MIN(#REF!,#REF!,#REF!)</f>
        <v>#REF!</v>
      </c>
      <c r="V134" s="7" t="e">
        <f>MAX(#REF!,#REF!,#REF!)</f>
        <v>#REF!</v>
      </c>
      <c r="W134" s="7" t="e">
        <f>AVERAGE(#REF!,#REF!,#REF!)</f>
        <v>#REF!</v>
      </c>
      <c r="X134" s="7"/>
      <c r="Y134" s="7" t="e">
        <f>MIN(#REF!,#REF!,#REF!,#REF!)</f>
        <v>#REF!</v>
      </c>
      <c r="Z134" s="7" t="e">
        <f>MAX(#REF!,#REF!,#REF!,#REF!)</f>
        <v>#REF!</v>
      </c>
      <c r="AA134" s="7" t="e">
        <f>AVERAGE(#REF!,#REF!,#REF!,#REF!)</f>
        <v>#REF!</v>
      </c>
      <c r="AB134" s="7" t="e">
        <f>MIN(#REF!,#REF!,#REF!,#REF!)</f>
        <v>#REF!</v>
      </c>
      <c r="AC134" s="7" t="e">
        <f>MAX(#REF!,#REF!,#REF!,#REF!)</f>
        <v>#REF!</v>
      </c>
      <c r="AD134" s="7" t="e">
        <f>AVERAGE(#REF!,#REF!,#REF!,#REF!)</f>
        <v>#REF!</v>
      </c>
      <c r="AE134" s="7"/>
      <c r="AF134" s="7" t="e">
        <f>MIN(#REF!,#REF!,#REF!,#REF!,#REF!,#REF!,#REF!,#REF!)</f>
        <v>#REF!</v>
      </c>
      <c r="AG134" s="7" t="e">
        <f>MAX(#REF!,#REF!,#REF!,#REF!,#REF!,#REF!,#REF!,#REF!)</f>
        <v>#REF!</v>
      </c>
      <c r="AH134" s="7" t="e">
        <f>AVERAGE(#REF!,#REF!,#REF!,#REF!,#REF!,#REF!,#REF!,#REF!)</f>
        <v>#REF!</v>
      </c>
      <c r="AI134" s="7" t="e">
        <f>MIN(#REF!,#REF!,#REF!,#REF!,#REF!,#REF!,#REF!,#REF!)</f>
        <v>#REF!</v>
      </c>
      <c r="AJ134" s="7" t="e">
        <f>MAX(#REF!,#REF!,#REF!,#REF!,#REF!,#REF!,#REF!,#REF!)</f>
        <v>#REF!</v>
      </c>
      <c r="AK134" s="7" t="e">
        <f>AVERAGE(#REF!,#REF!,#REF!,#REF!,#REF!,#REF!,#REF!,#REF!)</f>
        <v>#REF!</v>
      </c>
      <c r="AL134" s="7"/>
      <c r="AM134" s="7" t="e">
        <f>MIN(#REF!,#REF!,#REF!,#REF!,#REF!,#REF!,#REF!,#REF!,#REF!,#REF!,#REF!,#REF!)</f>
        <v>#REF!</v>
      </c>
      <c r="AN134" s="7" t="e">
        <f>MAX(#REF!,#REF!,#REF!,#REF!,#REF!,#REF!,#REF!,#REF!,#REF!,#REF!,#REF!,#REF!)</f>
        <v>#REF!</v>
      </c>
      <c r="AO134" s="7" t="e">
        <f>AVERAGE(#REF!,#REF!,#REF!,#REF!,#REF!,#REF!,#REF!,#REF!,#REF!,#REF!,#REF!,#REF!)</f>
        <v>#REF!</v>
      </c>
      <c r="AP134" s="7" t="e">
        <f>MIN(#REF!,#REF!,#REF!,#REF!,#REF!,#REF!,#REF!,#REF!,#REF!,#REF!,#REF!,#REF!)</f>
        <v>#REF!</v>
      </c>
      <c r="AQ134" s="7" t="e">
        <f>MAX(#REF!,#REF!,#REF!,#REF!,#REF!,#REF!,#REF!,#REF!,#REF!,#REF!,#REF!,#REF!)</f>
        <v>#REF!</v>
      </c>
      <c r="AR134" s="7" t="e">
        <f>AVERAGE(#REF!,#REF!,#REF!,#REF!,#REF!,#REF!,#REF!,#REF!,#REF!,#REF!,#REF!,#REF!)</f>
        <v>#REF!</v>
      </c>
      <c r="AS134" s="7"/>
      <c r="AT134" s="7" t="e">
        <f>MIN(#REF!,#REF!,#REF!,#REF!,#REF!,#REF!,#REF!,#REF!,#REF!,#REF!,#REF!,#REF!,#REF!,#REF!,#REF!,#REF!)</f>
        <v>#REF!</v>
      </c>
      <c r="AU134" s="7" t="e">
        <f>MAX(#REF!,#REF!,#REF!,#REF!,#REF!,#REF!,#REF!,#REF!,#REF!,#REF!,#REF!,#REF!,#REF!,#REF!,#REF!,#REF!)</f>
        <v>#REF!</v>
      </c>
      <c r="AV134" s="7" t="e">
        <f>AVERAGE(#REF!,#REF!,#REF!,#REF!,#REF!,#REF!,#REF!,#REF!,#REF!,#REF!,#REF!,#REF!,#REF!,#REF!,#REF!,#REF!)</f>
        <v>#REF!</v>
      </c>
      <c r="AW134" s="7" t="e">
        <f>MIN(#REF!,#REF!,#REF!,#REF!,#REF!,#REF!,#REF!,#REF!,#REF!,#REF!,#REF!,#REF!,#REF!,#REF!,#REF!,#REF!)</f>
        <v>#REF!</v>
      </c>
      <c r="AX134" s="7" t="e">
        <f>MAX(#REF!,#REF!,#REF!,#REF!,#REF!,#REF!,#REF!,#REF!,#REF!,#REF!,#REF!,#REF!,#REF!,#REF!,#REF!,#REF!)</f>
        <v>#REF!</v>
      </c>
      <c r="AY134" s="7" t="e">
        <f>AVERAGE(#REF!,#REF!,#REF!,#REF!,#REF!,#REF!,#REF!,#REF!,#REF!,#REF!,#REF!,#REF!,#REF!,#REF!,#REF!,#REF!)</f>
        <v>#REF!</v>
      </c>
      <c r="AZ134" s="7"/>
      <c r="BA134" s="7" t="e">
        <f>MIN(#REF!,#REF!,#REF!,#REF!,#REF!,#REF!,#REF!,#REF!,#REF!,#REF!,#REF!,#REF!,#REF!,#REF!,#REF!,#REF!)</f>
        <v>#REF!</v>
      </c>
      <c r="BB134" s="7" t="e">
        <f>MAX(#REF!,#REF!,#REF!,#REF!,#REF!,#REF!,#REF!,#REF!,#REF!,#REF!,#REF!,#REF!,#REF!,#REF!,#REF!,#REF!)</f>
        <v>#REF!</v>
      </c>
      <c r="BC134" s="7" t="e">
        <f>AVERAGE(#REF!,#REF!,#REF!,#REF!,#REF!,#REF!,#REF!,#REF!,#REF!,#REF!,#REF!,#REF!,#REF!,#REF!,#REF!,#REF!)</f>
        <v>#REF!</v>
      </c>
      <c r="BD134" s="7" t="e">
        <f>MIN(#REF!,#REF!,#REF!,#REF!,#REF!,#REF!,#REF!,#REF!,#REF!,#REF!,#REF!,#REF!,#REF!,#REF!,#REF!,#REF!)</f>
        <v>#REF!</v>
      </c>
      <c r="BE134" s="7" t="e">
        <f>MAX(#REF!,#REF!,#REF!,#REF!,#REF!,#REF!,#REF!,#REF!,#REF!,#REF!,#REF!,#REF!,#REF!,#REF!,#REF!,#REF!)</f>
        <v>#REF!</v>
      </c>
      <c r="BF134" s="7" t="e">
        <f>AVERAGE(#REF!,#REF!,#REF!,#REF!,#REF!,#REF!,#REF!,#REF!,#REF!,#REF!,#REF!,#REF!,#REF!,#REF!,#REF!,#REF!)</f>
        <v>#REF!</v>
      </c>
      <c r="BG134" s="7"/>
      <c r="BH134" s="23" t="e">
        <f>MIN(#REF!,#REF!,#REF!,#REF!,#REF!,#REF!,#REF!,#REF!,#REF!,#REF!,#REF!,#REF!,#REF!,#REF!,#REF!,#REF!)</f>
        <v>#REF!</v>
      </c>
      <c r="BI134" s="23" t="e">
        <f>MAX(#REF!,#REF!,#REF!,#REF!,#REF!,#REF!,#REF!,#REF!,#REF!,#REF!,#REF!,#REF!,#REF!,#REF!,#REF!,#REF!)</f>
        <v>#REF!</v>
      </c>
      <c r="BJ134" s="23" t="e">
        <f>AVERAGE(#REF!,#REF!,#REF!,#REF!,#REF!,#REF!,#REF!,#REF!,#REF!,#REF!,#REF!,#REF!,#REF!,#REF!,#REF!,#REF!)</f>
        <v>#REF!</v>
      </c>
      <c r="BK134" s="23" t="e">
        <f>MIN(#REF!,#REF!,#REF!,#REF!,#REF!,#REF!,#REF!,#REF!,#REF!,#REF!,#REF!,#REF!,#REF!,#REF!,#REF!,#REF!)</f>
        <v>#REF!</v>
      </c>
      <c r="BL134" s="23" t="e">
        <f>MAX(#REF!,#REF!,#REF!,#REF!,#REF!,#REF!,#REF!,#REF!,#REF!,#REF!,#REF!,#REF!,#REF!,#REF!,#REF!,#REF!)</f>
        <v>#REF!</v>
      </c>
      <c r="BM134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35" spans="2:65" ht="15" hidden="1" customHeight="1" x14ac:dyDescent="0.25">
      <c r="B135" s="7">
        <v>416</v>
      </c>
      <c r="C135" s="7"/>
      <c r="D135" s="7" t="e">
        <f>MIN(#REF!)</f>
        <v>#REF!</v>
      </c>
      <c r="E135" s="7" t="e">
        <f>MAX(#REF!)</f>
        <v>#REF!</v>
      </c>
      <c r="F135" s="7" t="e">
        <f>AVERAGE(#REF!)</f>
        <v>#REF!</v>
      </c>
      <c r="G135" s="7" t="e">
        <f>MIN(#REF!)</f>
        <v>#REF!</v>
      </c>
      <c r="H135" s="7" t="e">
        <f>MAX(#REF!)</f>
        <v>#REF!</v>
      </c>
      <c r="I135" s="7" t="e">
        <f>AVERAGE(#REF!)</f>
        <v>#REF!</v>
      </c>
      <c r="J135" s="7"/>
      <c r="K135" s="7" t="e">
        <f>MIN(#REF!,#REF!)</f>
        <v>#REF!</v>
      </c>
      <c r="L135" s="7" t="e">
        <f>MAX(#REF!,#REF!)</f>
        <v>#REF!</v>
      </c>
      <c r="M135" s="7" t="e">
        <f>AVERAGE(#REF!,#REF!)</f>
        <v>#REF!</v>
      </c>
      <c r="N135" s="7" t="e">
        <f>MIN(#REF!,#REF!)</f>
        <v>#REF!</v>
      </c>
      <c r="O135" s="7" t="e">
        <f>MAX(#REF!,#REF!)</f>
        <v>#REF!</v>
      </c>
      <c r="P135" s="7" t="e">
        <f>AVERAGE(#REF!,#REF!)</f>
        <v>#REF!</v>
      </c>
      <c r="Q135" s="7"/>
      <c r="R135" s="7" t="e">
        <f>MIN(#REF!,#REF!,#REF!)</f>
        <v>#REF!</v>
      </c>
      <c r="S135" s="7" t="e">
        <f>MAX(#REF!,#REF!,#REF!)</f>
        <v>#REF!</v>
      </c>
      <c r="T135" s="7" t="e">
        <f>AVERAGE(#REF!,#REF!,#REF!)</f>
        <v>#REF!</v>
      </c>
      <c r="U135" s="7" t="e">
        <f>MIN(#REF!,#REF!,#REF!)</f>
        <v>#REF!</v>
      </c>
      <c r="V135" s="7" t="e">
        <f>MAX(#REF!,#REF!,#REF!)</f>
        <v>#REF!</v>
      </c>
      <c r="W135" s="7" t="e">
        <f>AVERAGE(#REF!,#REF!,#REF!)</f>
        <v>#REF!</v>
      </c>
      <c r="X135" s="7"/>
      <c r="Y135" s="7" t="e">
        <f>MIN(#REF!,#REF!,#REF!,#REF!)</f>
        <v>#REF!</v>
      </c>
      <c r="Z135" s="7" t="e">
        <f>MAX(#REF!,#REF!,#REF!,#REF!)</f>
        <v>#REF!</v>
      </c>
      <c r="AA135" s="7" t="e">
        <f>AVERAGE(#REF!,#REF!,#REF!,#REF!)</f>
        <v>#REF!</v>
      </c>
      <c r="AB135" s="7" t="e">
        <f>MIN(#REF!,#REF!,#REF!,#REF!)</f>
        <v>#REF!</v>
      </c>
      <c r="AC135" s="7" t="e">
        <f>MAX(#REF!,#REF!,#REF!,#REF!)</f>
        <v>#REF!</v>
      </c>
      <c r="AD135" s="7" t="e">
        <f>AVERAGE(#REF!,#REF!,#REF!,#REF!)</f>
        <v>#REF!</v>
      </c>
      <c r="AE135" s="7"/>
      <c r="AF135" s="7" t="e">
        <f>MIN(#REF!,#REF!,#REF!,#REF!,#REF!,#REF!,#REF!,#REF!)</f>
        <v>#REF!</v>
      </c>
      <c r="AG135" s="7" t="e">
        <f>MAX(#REF!,#REF!,#REF!,#REF!,#REF!,#REF!,#REF!,#REF!)</f>
        <v>#REF!</v>
      </c>
      <c r="AH135" s="7" t="e">
        <f>AVERAGE(#REF!,#REF!,#REF!,#REF!,#REF!,#REF!,#REF!,#REF!)</f>
        <v>#REF!</v>
      </c>
      <c r="AI135" s="7" t="e">
        <f>MIN(#REF!,#REF!,#REF!,#REF!,#REF!,#REF!,#REF!,#REF!)</f>
        <v>#REF!</v>
      </c>
      <c r="AJ135" s="7" t="e">
        <f>MAX(#REF!,#REF!,#REF!,#REF!,#REF!,#REF!,#REF!,#REF!)</f>
        <v>#REF!</v>
      </c>
      <c r="AK135" s="7" t="e">
        <f>AVERAGE(#REF!,#REF!,#REF!,#REF!,#REF!,#REF!,#REF!,#REF!)</f>
        <v>#REF!</v>
      </c>
      <c r="AL135" s="7"/>
      <c r="AM135" s="7" t="e">
        <f>MIN(#REF!,#REF!,#REF!,#REF!,#REF!,#REF!,#REF!,#REF!,#REF!,#REF!,#REF!,#REF!)</f>
        <v>#REF!</v>
      </c>
      <c r="AN135" s="7" t="e">
        <f>MAX(#REF!,#REF!,#REF!,#REF!,#REF!,#REF!,#REF!,#REF!,#REF!,#REF!,#REF!,#REF!)</f>
        <v>#REF!</v>
      </c>
      <c r="AO135" s="7" t="e">
        <f>AVERAGE(#REF!,#REF!,#REF!,#REF!,#REF!,#REF!,#REF!,#REF!,#REF!,#REF!,#REF!,#REF!)</f>
        <v>#REF!</v>
      </c>
      <c r="AP135" s="7" t="e">
        <f>MIN(#REF!,#REF!,#REF!,#REF!,#REF!,#REF!,#REF!,#REF!,#REF!,#REF!,#REF!,#REF!)</f>
        <v>#REF!</v>
      </c>
      <c r="AQ135" s="7" t="e">
        <f>MAX(#REF!,#REF!,#REF!,#REF!,#REF!,#REF!,#REF!,#REF!,#REF!,#REF!,#REF!,#REF!)</f>
        <v>#REF!</v>
      </c>
      <c r="AR135" s="7" t="e">
        <f>AVERAGE(#REF!,#REF!,#REF!,#REF!,#REF!,#REF!,#REF!,#REF!,#REF!,#REF!,#REF!,#REF!)</f>
        <v>#REF!</v>
      </c>
      <c r="AS135" s="7"/>
      <c r="AT135" s="7" t="e">
        <f>MIN(#REF!,#REF!,#REF!,#REF!,#REF!,#REF!,#REF!,#REF!,#REF!,#REF!,#REF!,#REF!,#REF!,#REF!,#REF!,#REF!)</f>
        <v>#REF!</v>
      </c>
      <c r="AU135" s="7" t="e">
        <f>MAX(#REF!,#REF!,#REF!,#REF!,#REF!,#REF!,#REF!,#REF!,#REF!,#REF!,#REF!,#REF!,#REF!,#REF!,#REF!,#REF!)</f>
        <v>#REF!</v>
      </c>
      <c r="AV135" s="7" t="e">
        <f>AVERAGE(#REF!,#REF!,#REF!,#REF!,#REF!,#REF!,#REF!,#REF!,#REF!,#REF!,#REF!,#REF!,#REF!,#REF!,#REF!,#REF!)</f>
        <v>#REF!</v>
      </c>
      <c r="AW135" s="7" t="e">
        <f>MIN(#REF!,#REF!,#REF!,#REF!,#REF!,#REF!,#REF!,#REF!,#REF!,#REF!,#REF!,#REF!,#REF!,#REF!,#REF!,#REF!)</f>
        <v>#REF!</v>
      </c>
      <c r="AX135" s="7" t="e">
        <f>MAX(#REF!,#REF!,#REF!,#REF!,#REF!,#REF!,#REF!,#REF!,#REF!,#REF!,#REF!,#REF!,#REF!,#REF!,#REF!,#REF!)</f>
        <v>#REF!</v>
      </c>
      <c r="AY135" s="7" t="e">
        <f>AVERAGE(#REF!,#REF!,#REF!,#REF!,#REF!,#REF!,#REF!,#REF!,#REF!,#REF!,#REF!,#REF!,#REF!,#REF!,#REF!,#REF!)</f>
        <v>#REF!</v>
      </c>
      <c r="AZ135" s="7"/>
      <c r="BA135" s="7" t="e">
        <f>MIN(#REF!,#REF!,#REF!,#REF!,#REF!,#REF!,#REF!,#REF!,#REF!,#REF!,#REF!,#REF!,#REF!,#REF!,#REF!,#REF!)</f>
        <v>#REF!</v>
      </c>
      <c r="BB135" s="7" t="e">
        <f>MAX(#REF!,#REF!,#REF!,#REF!,#REF!,#REF!,#REF!,#REF!,#REF!,#REF!,#REF!,#REF!,#REF!,#REF!,#REF!,#REF!)</f>
        <v>#REF!</v>
      </c>
      <c r="BC135" s="7" t="e">
        <f>AVERAGE(#REF!,#REF!,#REF!,#REF!,#REF!,#REF!,#REF!,#REF!,#REF!,#REF!,#REF!,#REF!,#REF!,#REF!,#REF!,#REF!)</f>
        <v>#REF!</v>
      </c>
      <c r="BD135" s="7" t="e">
        <f>MIN(#REF!,#REF!,#REF!,#REF!,#REF!,#REF!,#REF!,#REF!,#REF!,#REF!,#REF!,#REF!,#REF!,#REF!,#REF!,#REF!)</f>
        <v>#REF!</v>
      </c>
      <c r="BE135" s="7" t="e">
        <f>MAX(#REF!,#REF!,#REF!,#REF!,#REF!,#REF!,#REF!,#REF!,#REF!,#REF!,#REF!,#REF!,#REF!,#REF!,#REF!,#REF!)</f>
        <v>#REF!</v>
      </c>
      <c r="BF135" s="7" t="e">
        <f>AVERAGE(#REF!,#REF!,#REF!,#REF!,#REF!,#REF!,#REF!,#REF!,#REF!,#REF!,#REF!,#REF!,#REF!,#REF!,#REF!,#REF!)</f>
        <v>#REF!</v>
      </c>
      <c r="BG135" s="7"/>
      <c r="BH135" s="23" t="e">
        <f>MIN(#REF!,#REF!,#REF!,#REF!,#REF!,#REF!,#REF!,#REF!,#REF!,#REF!,#REF!,#REF!,#REF!,#REF!,#REF!,#REF!)</f>
        <v>#REF!</v>
      </c>
      <c r="BI135" s="23" t="e">
        <f>MAX(#REF!,#REF!,#REF!,#REF!,#REF!,#REF!,#REF!,#REF!,#REF!,#REF!,#REF!,#REF!,#REF!,#REF!,#REF!,#REF!)</f>
        <v>#REF!</v>
      </c>
      <c r="BJ135" s="23" t="e">
        <f>AVERAGE(#REF!,#REF!,#REF!,#REF!,#REF!,#REF!,#REF!,#REF!,#REF!,#REF!,#REF!,#REF!,#REF!,#REF!,#REF!,#REF!)</f>
        <v>#REF!</v>
      </c>
      <c r="BK135" s="23" t="e">
        <f>MIN(#REF!,#REF!,#REF!,#REF!,#REF!,#REF!,#REF!,#REF!,#REF!,#REF!,#REF!,#REF!,#REF!,#REF!,#REF!,#REF!)</f>
        <v>#REF!</v>
      </c>
      <c r="BL135" s="23" t="e">
        <f>MAX(#REF!,#REF!,#REF!,#REF!,#REF!,#REF!,#REF!,#REF!,#REF!,#REF!,#REF!,#REF!,#REF!,#REF!,#REF!,#REF!)</f>
        <v>#REF!</v>
      </c>
      <c r="BM135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36" spans="2:65" ht="15" hidden="1" customHeight="1" x14ac:dyDescent="0.25">
      <c r="B136" s="7">
        <v>448</v>
      </c>
      <c r="C136" s="7"/>
      <c r="D136" s="7" t="e">
        <f>MIN(#REF!)</f>
        <v>#REF!</v>
      </c>
      <c r="E136" s="7" t="e">
        <f>MAX(#REF!)</f>
        <v>#REF!</v>
      </c>
      <c r="F136" s="7" t="e">
        <f>AVERAGE(#REF!)</f>
        <v>#REF!</v>
      </c>
      <c r="G136" s="7" t="e">
        <f>MIN(#REF!)</f>
        <v>#REF!</v>
      </c>
      <c r="H136" s="7" t="e">
        <f>MAX(#REF!)</f>
        <v>#REF!</v>
      </c>
      <c r="I136" s="7" t="e">
        <f>AVERAGE(#REF!)</f>
        <v>#REF!</v>
      </c>
      <c r="J136" s="7"/>
      <c r="K136" s="7" t="e">
        <f>MIN(#REF!,#REF!)</f>
        <v>#REF!</v>
      </c>
      <c r="L136" s="7" t="e">
        <f>MAX(#REF!,#REF!)</f>
        <v>#REF!</v>
      </c>
      <c r="M136" s="7" t="e">
        <f>AVERAGE(#REF!,#REF!)</f>
        <v>#REF!</v>
      </c>
      <c r="N136" s="7" t="e">
        <f>MIN(#REF!,#REF!)</f>
        <v>#REF!</v>
      </c>
      <c r="O136" s="7" t="e">
        <f>MAX(#REF!,#REF!)</f>
        <v>#REF!</v>
      </c>
      <c r="P136" s="7" t="e">
        <f>AVERAGE(#REF!,#REF!)</f>
        <v>#REF!</v>
      </c>
      <c r="Q136" s="7"/>
      <c r="R136" s="7" t="e">
        <f>MIN(#REF!,#REF!,#REF!)</f>
        <v>#REF!</v>
      </c>
      <c r="S136" s="7" t="e">
        <f>MAX(#REF!,#REF!,#REF!)</f>
        <v>#REF!</v>
      </c>
      <c r="T136" s="7" t="e">
        <f>AVERAGE(#REF!,#REF!,#REF!)</f>
        <v>#REF!</v>
      </c>
      <c r="U136" s="7" t="e">
        <f>MIN(#REF!,#REF!,#REF!)</f>
        <v>#REF!</v>
      </c>
      <c r="V136" s="7" t="e">
        <f>MAX(#REF!,#REF!,#REF!)</f>
        <v>#REF!</v>
      </c>
      <c r="W136" s="7" t="e">
        <f>AVERAGE(#REF!,#REF!,#REF!)</f>
        <v>#REF!</v>
      </c>
      <c r="X136" s="7"/>
      <c r="Y136" s="7" t="e">
        <f>MIN(#REF!,#REF!,#REF!,#REF!)</f>
        <v>#REF!</v>
      </c>
      <c r="Z136" s="7" t="e">
        <f>MAX(#REF!,#REF!,#REF!,#REF!)</f>
        <v>#REF!</v>
      </c>
      <c r="AA136" s="7" t="e">
        <f>AVERAGE(#REF!,#REF!,#REF!,#REF!)</f>
        <v>#REF!</v>
      </c>
      <c r="AB136" s="7" t="e">
        <f>MIN(#REF!,#REF!,#REF!,#REF!)</f>
        <v>#REF!</v>
      </c>
      <c r="AC136" s="7" t="e">
        <f>MAX(#REF!,#REF!,#REF!,#REF!)</f>
        <v>#REF!</v>
      </c>
      <c r="AD136" s="7" t="e">
        <f>AVERAGE(#REF!,#REF!,#REF!,#REF!)</f>
        <v>#REF!</v>
      </c>
      <c r="AE136" s="7"/>
      <c r="AF136" s="7" t="e">
        <f>MIN(#REF!,#REF!,#REF!,#REF!,#REF!,#REF!,#REF!,#REF!)</f>
        <v>#REF!</v>
      </c>
      <c r="AG136" s="7" t="e">
        <f>MAX(#REF!,#REF!,#REF!,#REF!,#REF!,#REF!,#REF!,#REF!)</f>
        <v>#REF!</v>
      </c>
      <c r="AH136" s="7" t="e">
        <f>AVERAGE(#REF!,#REF!,#REF!,#REF!,#REF!,#REF!,#REF!,#REF!)</f>
        <v>#REF!</v>
      </c>
      <c r="AI136" s="7" t="e">
        <f>MIN(#REF!,#REF!,#REF!,#REF!,#REF!,#REF!,#REF!,#REF!)</f>
        <v>#REF!</v>
      </c>
      <c r="AJ136" s="7" t="e">
        <f>MAX(#REF!,#REF!,#REF!,#REF!,#REF!,#REF!,#REF!,#REF!)</f>
        <v>#REF!</v>
      </c>
      <c r="AK136" s="7" t="e">
        <f>AVERAGE(#REF!,#REF!,#REF!,#REF!,#REF!,#REF!,#REF!,#REF!)</f>
        <v>#REF!</v>
      </c>
      <c r="AL136" s="7"/>
      <c r="AM136" s="7" t="e">
        <f>MIN(#REF!,#REF!,#REF!,#REF!,#REF!,#REF!,#REF!,#REF!,#REF!,#REF!,#REF!,#REF!)</f>
        <v>#REF!</v>
      </c>
      <c r="AN136" s="7" t="e">
        <f>MAX(#REF!,#REF!,#REF!,#REF!,#REF!,#REF!,#REF!,#REF!,#REF!,#REF!,#REF!,#REF!)</f>
        <v>#REF!</v>
      </c>
      <c r="AO136" s="7" t="e">
        <f>AVERAGE(#REF!,#REF!,#REF!,#REF!,#REF!,#REF!,#REF!,#REF!,#REF!,#REF!,#REF!,#REF!)</f>
        <v>#REF!</v>
      </c>
      <c r="AP136" s="7" t="e">
        <f>MIN(#REF!,#REF!,#REF!,#REF!,#REF!,#REF!,#REF!,#REF!,#REF!,#REF!,#REF!,#REF!)</f>
        <v>#REF!</v>
      </c>
      <c r="AQ136" s="7" t="e">
        <f>MAX(#REF!,#REF!,#REF!,#REF!,#REF!,#REF!,#REF!,#REF!,#REF!,#REF!,#REF!,#REF!)</f>
        <v>#REF!</v>
      </c>
      <c r="AR136" s="7" t="e">
        <f>AVERAGE(#REF!,#REF!,#REF!,#REF!,#REF!,#REF!,#REF!,#REF!,#REF!,#REF!,#REF!,#REF!)</f>
        <v>#REF!</v>
      </c>
      <c r="AS136" s="7"/>
      <c r="AT136" s="7" t="e">
        <f>MIN(#REF!,#REF!,#REF!,#REF!,#REF!,#REF!,#REF!,#REF!,#REF!,#REF!,#REF!,#REF!,#REF!,#REF!,#REF!,#REF!)</f>
        <v>#REF!</v>
      </c>
      <c r="AU136" s="7" t="e">
        <f>MAX(#REF!,#REF!,#REF!,#REF!,#REF!,#REF!,#REF!,#REF!,#REF!,#REF!,#REF!,#REF!,#REF!,#REF!,#REF!,#REF!)</f>
        <v>#REF!</v>
      </c>
      <c r="AV136" s="7" t="e">
        <f>AVERAGE(#REF!,#REF!,#REF!,#REF!,#REF!,#REF!,#REF!,#REF!,#REF!,#REF!,#REF!,#REF!,#REF!,#REF!,#REF!,#REF!)</f>
        <v>#REF!</v>
      </c>
      <c r="AW136" s="7" t="e">
        <f>MIN(#REF!,#REF!,#REF!,#REF!,#REF!,#REF!,#REF!,#REF!,#REF!,#REF!,#REF!,#REF!,#REF!,#REF!,#REF!,#REF!)</f>
        <v>#REF!</v>
      </c>
      <c r="AX136" s="7" t="e">
        <f>MAX(#REF!,#REF!,#REF!,#REF!,#REF!,#REF!,#REF!,#REF!,#REF!,#REF!,#REF!,#REF!,#REF!,#REF!,#REF!,#REF!)</f>
        <v>#REF!</v>
      </c>
      <c r="AY136" s="7" t="e">
        <f>AVERAGE(#REF!,#REF!,#REF!,#REF!,#REF!,#REF!,#REF!,#REF!,#REF!,#REF!,#REF!,#REF!,#REF!,#REF!,#REF!,#REF!)</f>
        <v>#REF!</v>
      </c>
      <c r="AZ136" s="7"/>
      <c r="BA136" s="7" t="e">
        <f>MIN(#REF!,#REF!,#REF!,#REF!,#REF!,#REF!,#REF!,#REF!,#REF!,#REF!,#REF!,#REF!,#REF!,#REF!,#REF!,#REF!)</f>
        <v>#REF!</v>
      </c>
      <c r="BB136" s="7" t="e">
        <f>MAX(#REF!,#REF!,#REF!,#REF!,#REF!,#REF!,#REF!,#REF!,#REF!,#REF!,#REF!,#REF!,#REF!,#REF!,#REF!,#REF!)</f>
        <v>#REF!</v>
      </c>
      <c r="BC136" s="7" t="e">
        <f>AVERAGE(#REF!,#REF!,#REF!,#REF!,#REF!,#REF!,#REF!,#REF!,#REF!,#REF!,#REF!,#REF!,#REF!,#REF!,#REF!,#REF!)</f>
        <v>#REF!</v>
      </c>
      <c r="BD136" s="7" t="e">
        <f>MIN(#REF!,#REF!,#REF!,#REF!,#REF!,#REF!,#REF!,#REF!,#REF!,#REF!,#REF!,#REF!,#REF!,#REF!,#REF!,#REF!)</f>
        <v>#REF!</v>
      </c>
      <c r="BE136" s="7" t="e">
        <f>MAX(#REF!,#REF!,#REF!,#REF!,#REF!,#REF!,#REF!,#REF!,#REF!,#REF!,#REF!,#REF!,#REF!,#REF!,#REF!,#REF!)</f>
        <v>#REF!</v>
      </c>
      <c r="BF136" s="7" t="e">
        <f>AVERAGE(#REF!,#REF!,#REF!,#REF!,#REF!,#REF!,#REF!,#REF!,#REF!,#REF!,#REF!,#REF!,#REF!,#REF!,#REF!,#REF!)</f>
        <v>#REF!</v>
      </c>
      <c r="BG136" s="7"/>
      <c r="BH136" s="23" t="e">
        <f>MIN(#REF!,#REF!,#REF!,#REF!,#REF!,#REF!,#REF!,#REF!,#REF!,#REF!,#REF!,#REF!,#REF!,#REF!,#REF!,#REF!)</f>
        <v>#REF!</v>
      </c>
      <c r="BI136" s="23" t="e">
        <f>MAX(#REF!,#REF!,#REF!,#REF!,#REF!,#REF!,#REF!,#REF!,#REF!,#REF!,#REF!,#REF!,#REF!,#REF!,#REF!,#REF!)</f>
        <v>#REF!</v>
      </c>
      <c r="BJ136" s="23" t="e">
        <f>AVERAGE(#REF!,#REF!,#REF!,#REF!,#REF!,#REF!,#REF!,#REF!,#REF!,#REF!,#REF!,#REF!,#REF!,#REF!,#REF!,#REF!)</f>
        <v>#REF!</v>
      </c>
      <c r="BK136" s="23" t="e">
        <f>MIN(#REF!,#REF!,#REF!,#REF!,#REF!,#REF!,#REF!,#REF!,#REF!,#REF!,#REF!,#REF!,#REF!,#REF!,#REF!,#REF!)</f>
        <v>#REF!</v>
      </c>
      <c r="BL136" s="23" t="e">
        <f>MAX(#REF!,#REF!,#REF!,#REF!,#REF!,#REF!,#REF!,#REF!,#REF!,#REF!,#REF!,#REF!,#REF!,#REF!,#REF!,#REF!)</f>
        <v>#REF!</v>
      </c>
      <c r="BM136" s="23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37" spans="2:65" ht="15" hidden="1" customHeight="1" x14ac:dyDescent="0.25">
      <c r="B137" s="7">
        <v>480</v>
      </c>
      <c r="C137" s="7"/>
      <c r="D137" s="7" t="e">
        <f>MIN(#REF!)</f>
        <v>#REF!</v>
      </c>
      <c r="E137" s="7" t="e">
        <f>MAX(#REF!)</f>
        <v>#REF!</v>
      </c>
      <c r="F137" s="7" t="e">
        <f>AVERAGE(#REF!)</f>
        <v>#REF!</v>
      </c>
      <c r="G137" s="7" t="e">
        <f>MIN(#REF!)</f>
        <v>#REF!</v>
      </c>
      <c r="H137" s="7" t="e">
        <f>MAX(#REF!)</f>
        <v>#REF!</v>
      </c>
      <c r="I137" s="7" t="e">
        <f>AVERAGE(#REF!)</f>
        <v>#REF!</v>
      </c>
      <c r="J137" s="7"/>
      <c r="K137" s="7" t="e">
        <f>MIN(#REF!,#REF!)</f>
        <v>#REF!</v>
      </c>
      <c r="L137" s="7" t="e">
        <f>MAX(#REF!,#REF!)</f>
        <v>#REF!</v>
      </c>
      <c r="M137" s="7" t="e">
        <f>AVERAGE(#REF!,#REF!)</f>
        <v>#REF!</v>
      </c>
      <c r="N137" s="7" t="e">
        <f>MIN(#REF!,#REF!)</f>
        <v>#REF!</v>
      </c>
      <c r="O137" s="7" t="e">
        <f>MAX(#REF!,#REF!)</f>
        <v>#REF!</v>
      </c>
      <c r="P137" s="7" t="e">
        <f>AVERAGE(#REF!,#REF!)</f>
        <v>#REF!</v>
      </c>
      <c r="Q137" s="7"/>
      <c r="R137" s="7" t="e">
        <f>MIN(#REF!,#REF!,#REF!)</f>
        <v>#REF!</v>
      </c>
      <c r="S137" s="7" t="e">
        <f>MAX(#REF!,#REF!,#REF!)</f>
        <v>#REF!</v>
      </c>
      <c r="T137" s="7" t="e">
        <f>AVERAGE(#REF!,#REF!,#REF!)</f>
        <v>#REF!</v>
      </c>
      <c r="U137" s="7" t="e">
        <f>MIN(#REF!,#REF!,#REF!)</f>
        <v>#REF!</v>
      </c>
      <c r="V137" s="7" t="e">
        <f>MAX(#REF!,#REF!,#REF!)</f>
        <v>#REF!</v>
      </c>
      <c r="W137" s="7" t="e">
        <f>AVERAGE(#REF!,#REF!,#REF!)</f>
        <v>#REF!</v>
      </c>
      <c r="X137" s="7"/>
      <c r="Y137" s="7" t="e">
        <f>MIN(#REF!,#REF!,#REF!,#REF!)</f>
        <v>#REF!</v>
      </c>
      <c r="Z137" s="7" t="e">
        <f>MAX(#REF!,#REF!,#REF!,#REF!)</f>
        <v>#REF!</v>
      </c>
      <c r="AA137" s="7" t="e">
        <f>AVERAGE(#REF!,#REF!,#REF!,#REF!)</f>
        <v>#REF!</v>
      </c>
      <c r="AB137" s="7" t="e">
        <f>MIN(#REF!,#REF!,#REF!,#REF!)</f>
        <v>#REF!</v>
      </c>
      <c r="AC137" s="7" t="e">
        <f>MAX(#REF!,#REF!,#REF!,#REF!)</f>
        <v>#REF!</v>
      </c>
      <c r="AD137" s="7" t="e">
        <f>AVERAGE(#REF!,#REF!,#REF!,#REF!)</f>
        <v>#REF!</v>
      </c>
      <c r="AE137" s="7"/>
      <c r="AF137" s="7" t="e">
        <f>MIN(#REF!,#REF!,#REF!,#REF!,#REF!,#REF!,#REF!,#REF!)</f>
        <v>#REF!</v>
      </c>
      <c r="AG137" s="7" t="e">
        <f>MAX(#REF!,#REF!,#REF!,#REF!,#REF!,#REF!,#REF!,#REF!)</f>
        <v>#REF!</v>
      </c>
      <c r="AH137" s="7" t="e">
        <f>AVERAGE(#REF!,#REF!,#REF!,#REF!,#REF!,#REF!,#REF!,#REF!)</f>
        <v>#REF!</v>
      </c>
      <c r="AI137" s="7" t="e">
        <f>MIN(#REF!,#REF!,#REF!,#REF!,#REF!,#REF!,#REF!,#REF!)</f>
        <v>#REF!</v>
      </c>
      <c r="AJ137" s="7" t="e">
        <f>MAX(#REF!,#REF!,#REF!,#REF!,#REF!,#REF!,#REF!,#REF!)</f>
        <v>#REF!</v>
      </c>
      <c r="AK137" s="7" t="e">
        <f>AVERAGE(#REF!,#REF!,#REF!,#REF!,#REF!,#REF!,#REF!,#REF!)</f>
        <v>#REF!</v>
      </c>
      <c r="AL137" s="7"/>
      <c r="AM137" s="7" t="e">
        <f>MIN(#REF!,#REF!,#REF!,#REF!,#REF!,#REF!,#REF!,#REF!,#REF!,#REF!,#REF!,#REF!)</f>
        <v>#REF!</v>
      </c>
      <c r="AN137" s="7" t="e">
        <f>MAX(#REF!,#REF!,#REF!,#REF!,#REF!,#REF!,#REF!,#REF!,#REF!,#REF!,#REF!,#REF!)</f>
        <v>#REF!</v>
      </c>
      <c r="AO137" s="7" t="e">
        <f>AVERAGE(#REF!,#REF!,#REF!,#REF!,#REF!,#REF!,#REF!,#REF!,#REF!,#REF!,#REF!,#REF!)</f>
        <v>#REF!</v>
      </c>
      <c r="AP137" s="7" t="e">
        <f>MIN(#REF!,#REF!,#REF!,#REF!,#REF!,#REF!,#REF!,#REF!,#REF!,#REF!,#REF!,#REF!)</f>
        <v>#REF!</v>
      </c>
      <c r="AQ137" s="7" t="e">
        <f>MAX(#REF!,#REF!,#REF!,#REF!,#REF!,#REF!,#REF!,#REF!,#REF!,#REF!,#REF!,#REF!)</f>
        <v>#REF!</v>
      </c>
      <c r="AR137" s="7" t="e">
        <f>AVERAGE(#REF!,#REF!,#REF!,#REF!,#REF!,#REF!,#REF!,#REF!,#REF!,#REF!,#REF!,#REF!)</f>
        <v>#REF!</v>
      </c>
      <c r="AS137" s="7"/>
      <c r="AT137" s="7" t="e">
        <f>MIN(#REF!,#REF!,#REF!,#REF!,#REF!,#REF!,#REF!,#REF!,#REF!,#REF!,#REF!,#REF!,#REF!,#REF!,#REF!,#REF!)</f>
        <v>#REF!</v>
      </c>
      <c r="AU137" s="7" t="e">
        <f>MAX(#REF!,#REF!,#REF!,#REF!,#REF!,#REF!,#REF!,#REF!,#REF!,#REF!,#REF!,#REF!,#REF!,#REF!,#REF!,#REF!)</f>
        <v>#REF!</v>
      </c>
      <c r="AV137" s="7" t="e">
        <f>AVERAGE(#REF!,#REF!,#REF!,#REF!,#REF!,#REF!,#REF!,#REF!,#REF!,#REF!,#REF!,#REF!,#REF!,#REF!,#REF!,#REF!)</f>
        <v>#REF!</v>
      </c>
      <c r="AW137" s="7" t="e">
        <f>MIN(#REF!,#REF!,#REF!,#REF!,#REF!,#REF!,#REF!,#REF!,#REF!,#REF!,#REF!,#REF!,#REF!,#REF!,#REF!,#REF!)</f>
        <v>#REF!</v>
      </c>
      <c r="AX137" s="7" t="e">
        <f>MAX(#REF!,#REF!,#REF!,#REF!,#REF!,#REF!,#REF!,#REF!,#REF!,#REF!,#REF!,#REF!,#REF!,#REF!,#REF!,#REF!)</f>
        <v>#REF!</v>
      </c>
      <c r="AY137" s="7" t="e">
        <f>AVERAGE(#REF!,#REF!,#REF!,#REF!,#REF!,#REF!,#REF!,#REF!,#REF!,#REF!,#REF!,#REF!,#REF!,#REF!,#REF!,#REF!)</f>
        <v>#REF!</v>
      </c>
      <c r="AZ137" s="7"/>
      <c r="BA137" s="7" t="e">
        <f>MIN(#REF!,#REF!,#REF!,#REF!,#REF!,#REF!,#REF!,#REF!,#REF!,#REF!,#REF!,#REF!,#REF!,#REF!,#REF!,#REF!)</f>
        <v>#REF!</v>
      </c>
      <c r="BB137" s="7" t="e">
        <f>MAX(#REF!,#REF!,#REF!,#REF!,#REF!,#REF!,#REF!,#REF!,#REF!,#REF!,#REF!,#REF!,#REF!,#REF!,#REF!,#REF!)</f>
        <v>#REF!</v>
      </c>
      <c r="BC137" s="7" t="e">
        <f>AVERAGE(#REF!,#REF!,#REF!,#REF!,#REF!,#REF!,#REF!,#REF!,#REF!,#REF!,#REF!,#REF!,#REF!,#REF!,#REF!,#REF!)</f>
        <v>#REF!</v>
      </c>
      <c r="BD137" s="7" t="e">
        <f>MIN(#REF!,#REF!,#REF!,#REF!,#REF!,#REF!,#REF!,#REF!,#REF!,#REF!,#REF!,#REF!,#REF!,#REF!,#REF!,#REF!)</f>
        <v>#REF!</v>
      </c>
      <c r="BE137" s="7" t="e">
        <f>MAX(#REF!,#REF!,#REF!,#REF!,#REF!,#REF!,#REF!,#REF!,#REF!,#REF!,#REF!,#REF!,#REF!,#REF!,#REF!,#REF!)</f>
        <v>#REF!</v>
      </c>
      <c r="BF137" s="7" t="e">
        <f>AVERAGE(#REF!,#REF!,#REF!,#REF!,#REF!,#REF!,#REF!,#REF!,#REF!,#REF!,#REF!,#REF!,#REF!,#REF!,#REF!,#REF!)</f>
        <v>#REF!</v>
      </c>
      <c r="BG137" s="7"/>
      <c r="BH137" s="7" t="e">
        <f>MIN(#REF!,#REF!,#REF!,#REF!,#REF!,#REF!,#REF!,#REF!,#REF!,#REF!,#REF!,#REF!,#REF!,#REF!,#REF!,#REF!)</f>
        <v>#REF!</v>
      </c>
      <c r="BI137" s="7" t="e">
        <f>MAX(#REF!,#REF!,#REF!,#REF!,#REF!,#REF!,#REF!,#REF!,#REF!,#REF!,#REF!,#REF!,#REF!,#REF!,#REF!,#REF!)</f>
        <v>#REF!</v>
      </c>
      <c r="BJ137" s="7" t="e">
        <f>AVERAGE(#REF!,#REF!,#REF!,#REF!,#REF!,#REF!,#REF!,#REF!,#REF!,#REF!,#REF!,#REF!,#REF!,#REF!,#REF!,#REF!)</f>
        <v>#REF!</v>
      </c>
      <c r="BK137" s="7" t="e">
        <f>MIN(#REF!,#REF!,#REF!,#REF!,#REF!,#REF!,#REF!,#REF!,#REF!,#REF!,#REF!,#REF!,#REF!,#REF!,#REF!,#REF!)</f>
        <v>#REF!</v>
      </c>
      <c r="BL137" s="7" t="e">
        <f>MAX(#REF!,#REF!,#REF!,#REF!,#REF!,#REF!,#REF!,#REF!,#REF!,#REF!,#REF!,#REF!,#REF!,#REF!,#REF!,#REF!)</f>
        <v>#REF!</v>
      </c>
      <c r="BM137" s="12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38" spans="2:65" ht="15" hidden="1" customHeight="1" x14ac:dyDescent="0.25">
      <c r="B138" s="7">
        <v>512</v>
      </c>
      <c r="C138" s="7"/>
      <c r="D138" s="7" t="e">
        <f>MIN(#REF!)</f>
        <v>#REF!</v>
      </c>
      <c r="E138" s="7" t="e">
        <f>MAX(#REF!)</f>
        <v>#REF!</v>
      </c>
      <c r="F138" s="7" t="e">
        <f>AVERAGE(#REF!)</f>
        <v>#REF!</v>
      </c>
      <c r="G138" s="7" t="e">
        <f>MIN(#REF!)</f>
        <v>#REF!</v>
      </c>
      <c r="H138" s="7" t="e">
        <f>MAX(#REF!)</f>
        <v>#REF!</v>
      </c>
      <c r="I138" s="7" t="e">
        <f>AVERAGE(#REF!)</f>
        <v>#REF!</v>
      </c>
      <c r="J138" s="7"/>
      <c r="K138" s="7" t="e">
        <f>MIN(#REF!,#REF!)</f>
        <v>#REF!</v>
      </c>
      <c r="L138" s="7" t="e">
        <f>MAX(#REF!,#REF!)</f>
        <v>#REF!</v>
      </c>
      <c r="M138" s="7" t="e">
        <f>AVERAGE(#REF!,#REF!)</f>
        <v>#REF!</v>
      </c>
      <c r="N138" s="7" t="e">
        <f>MIN(#REF!,#REF!)</f>
        <v>#REF!</v>
      </c>
      <c r="O138" s="7" t="e">
        <f>MAX(#REF!,#REF!)</f>
        <v>#REF!</v>
      </c>
      <c r="P138" s="7" t="e">
        <f>AVERAGE(#REF!,#REF!)</f>
        <v>#REF!</v>
      </c>
      <c r="Q138" s="7"/>
      <c r="R138" s="7" t="e">
        <f>MIN(#REF!,#REF!,#REF!)</f>
        <v>#REF!</v>
      </c>
      <c r="S138" s="7" t="e">
        <f>MAX(#REF!,#REF!,#REF!)</f>
        <v>#REF!</v>
      </c>
      <c r="T138" s="7" t="e">
        <f>AVERAGE(#REF!,#REF!,#REF!)</f>
        <v>#REF!</v>
      </c>
      <c r="U138" s="7" t="e">
        <f>MIN(#REF!,#REF!,#REF!)</f>
        <v>#REF!</v>
      </c>
      <c r="V138" s="7" t="e">
        <f>MAX(#REF!,#REF!,#REF!)</f>
        <v>#REF!</v>
      </c>
      <c r="W138" s="7" t="e">
        <f>AVERAGE(#REF!,#REF!,#REF!)</f>
        <v>#REF!</v>
      </c>
      <c r="X138" s="7"/>
      <c r="Y138" s="7" t="e">
        <f>MIN(#REF!,#REF!,#REF!,#REF!)</f>
        <v>#REF!</v>
      </c>
      <c r="Z138" s="7" t="e">
        <f>MAX(#REF!,#REF!,#REF!,#REF!)</f>
        <v>#REF!</v>
      </c>
      <c r="AA138" s="7" t="e">
        <f>AVERAGE(#REF!,#REF!,#REF!,#REF!)</f>
        <v>#REF!</v>
      </c>
      <c r="AB138" s="7" t="e">
        <f>MIN(#REF!,#REF!,#REF!,#REF!)</f>
        <v>#REF!</v>
      </c>
      <c r="AC138" s="7" t="e">
        <f>MAX(#REF!,#REF!,#REF!,#REF!)</f>
        <v>#REF!</v>
      </c>
      <c r="AD138" s="7" t="e">
        <f>AVERAGE(#REF!,#REF!,#REF!,#REF!)</f>
        <v>#REF!</v>
      </c>
      <c r="AE138" s="7"/>
      <c r="AF138" s="7" t="e">
        <f>MIN(#REF!,#REF!,#REF!,#REF!,#REF!,#REF!,#REF!,#REF!)</f>
        <v>#REF!</v>
      </c>
      <c r="AG138" s="7" t="e">
        <f>MAX(#REF!,#REF!,#REF!,#REF!,#REF!,#REF!,#REF!,#REF!)</f>
        <v>#REF!</v>
      </c>
      <c r="AH138" s="7" t="e">
        <f>AVERAGE(#REF!,#REF!,#REF!,#REF!,#REF!,#REF!,#REF!,#REF!)</f>
        <v>#REF!</v>
      </c>
      <c r="AI138" s="7" t="e">
        <f>MIN(#REF!,#REF!,#REF!,#REF!,#REF!,#REF!,#REF!,#REF!)</f>
        <v>#REF!</v>
      </c>
      <c r="AJ138" s="7" t="e">
        <f>MAX(#REF!,#REF!,#REF!,#REF!,#REF!,#REF!,#REF!,#REF!)</f>
        <v>#REF!</v>
      </c>
      <c r="AK138" s="7" t="e">
        <f>AVERAGE(#REF!,#REF!,#REF!,#REF!,#REF!,#REF!,#REF!,#REF!)</f>
        <v>#REF!</v>
      </c>
      <c r="AL138" s="7"/>
      <c r="AM138" s="7" t="e">
        <f>MIN(#REF!,#REF!,#REF!,#REF!,#REF!,#REF!,#REF!,#REF!,#REF!,#REF!,#REF!,#REF!)</f>
        <v>#REF!</v>
      </c>
      <c r="AN138" s="7" t="e">
        <f>MAX(#REF!,#REF!,#REF!,#REF!,#REF!,#REF!,#REF!,#REF!,#REF!,#REF!,#REF!,#REF!)</f>
        <v>#REF!</v>
      </c>
      <c r="AO138" s="7" t="e">
        <f>AVERAGE(#REF!,#REF!,#REF!,#REF!,#REF!,#REF!,#REF!,#REF!,#REF!,#REF!,#REF!,#REF!)</f>
        <v>#REF!</v>
      </c>
      <c r="AP138" s="7" t="e">
        <f>MIN(#REF!,#REF!,#REF!,#REF!,#REF!,#REF!,#REF!,#REF!,#REF!,#REF!,#REF!,#REF!)</f>
        <v>#REF!</v>
      </c>
      <c r="AQ138" s="7" t="e">
        <f>MAX(#REF!,#REF!,#REF!,#REF!,#REF!,#REF!,#REF!,#REF!,#REF!,#REF!,#REF!,#REF!)</f>
        <v>#REF!</v>
      </c>
      <c r="AR138" s="7" t="e">
        <f>AVERAGE(#REF!,#REF!,#REF!,#REF!,#REF!,#REF!,#REF!,#REF!,#REF!,#REF!,#REF!,#REF!)</f>
        <v>#REF!</v>
      </c>
      <c r="AS138" s="7"/>
      <c r="AT138" s="7" t="e">
        <f>MIN(#REF!,#REF!,#REF!,#REF!,#REF!,#REF!,#REF!,#REF!,#REF!,#REF!,#REF!,#REF!,#REF!,#REF!,#REF!,#REF!)</f>
        <v>#REF!</v>
      </c>
      <c r="AU138" s="7" t="e">
        <f>MAX(#REF!,#REF!,#REF!,#REF!,#REF!,#REF!,#REF!,#REF!,#REF!,#REF!,#REF!,#REF!,#REF!,#REF!,#REF!,#REF!)</f>
        <v>#REF!</v>
      </c>
      <c r="AV138" s="7" t="e">
        <f>AVERAGE(#REF!,#REF!,#REF!,#REF!,#REF!,#REF!,#REF!,#REF!,#REF!,#REF!,#REF!,#REF!,#REF!,#REF!,#REF!,#REF!)</f>
        <v>#REF!</v>
      </c>
      <c r="AW138" s="7" t="e">
        <f>MIN(#REF!,#REF!,#REF!,#REF!,#REF!,#REF!,#REF!,#REF!,#REF!,#REF!,#REF!,#REF!,#REF!,#REF!,#REF!,#REF!)</f>
        <v>#REF!</v>
      </c>
      <c r="AX138" s="7" t="e">
        <f>MAX(#REF!,#REF!,#REF!,#REF!,#REF!,#REF!,#REF!,#REF!,#REF!,#REF!,#REF!,#REF!,#REF!,#REF!,#REF!,#REF!)</f>
        <v>#REF!</v>
      </c>
      <c r="AY138" s="7" t="e">
        <f>AVERAGE(#REF!,#REF!,#REF!,#REF!,#REF!,#REF!,#REF!,#REF!,#REF!,#REF!,#REF!,#REF!,#REF!,#REF!,#REF!,#REF!)</f>
        <v>#REF!</v>
      </c>
      <c r="AZ138" s="7"/>
      <c r="BA138" s="7" t="e">
        <f>MIN(#REF!,#REF!,#REF!,#REF!,#REF!,#REF!,#REF!,#REF!,#REF!,#REF!,#REF!,#REF!,#REF!,#REF!,#REF!,#REF!)</f>
        <v>#REF!</v>
      </c>
      <c r="BB138" s="7" t="e">
        <f>MAX(#REF!,#REF!,#REF!,#REF!,#REF!,#REF!,#REF!,#REF!,#REF!,#REF!,#REF!,#REF!,#REF!,#REF!,#REF!,#REF!)</f>
        <v>#REF!</v>
      </c>
      <c r="BC138" s="7" t="e">
        <f>AVERAGE(#REF!,#REF!,#REF!,#REF!,#REF!,#REF!,#REF!,#REF!,#REF!,#REF!,#REF!,#REF!,#REF!,#REF!,#REF!,#REF!)</f>
        <v>#REF!</v>
      </c>
      <c r="BD138" s="7" t="e">
        <f>MIN(#REF!,#REF!,#REF!,#REF!,#REF!,#REF!,#REF!,#REF!,#REF!,#REF!,#REF!,#REF!,#REF!,#REF!,#REF!,#REF!)</f>
        <v>#REF!</v>
      </c>
      <c r="BE138" s="7" t="e">
        <f>MAX(#REF!,#REF!,#REF!,#REF!,#REF!,#REF!,#REF!,#REF!,#REF!,#REF!,#REF!,#REF!,#REF!,#REF!,#REF!,#REF!)</f>
        <v>#REF!</v>
      </c>
      <c r="BF138" s="7" t="e">
        <f>AVERAGE(#REF!,#REF!,#REF!,#REF!,#REF!,#REF!,#REF!,#REF!,#REF!,#REF!,#REF!,#REF!,#REF!,#REF!,#REF!,#REF!)</f>
        <v>#REF!</v>
      </c>
      <c r="BG138" s="7"/>
      <c r="BH138" s="7" t="e">
        <f>MIN(#REF!,#REF!,#REF!,#REF!,#REF!,#REF!,#REF!,#REF!,#REF!,#REF!,#REF!,#REF!,#REF!,#REF!,#REF!,#REF!)</f>
        <v>#REF!</v>
      </c>
      <c r="BI138" s="7" t="e">
        <f>MAX(#REF!,#REF!,#REF!,#REF!,#REF!,#REF!,#REF!,#REF!,#REF!,#REF!,#REF!,#REF!,#REF!,#REF!,#REF!,#REF!)</f>
        <v>#REF!</v>
      </c>
      <c r="BJ138" s="7" t="e">
        <f>AVERAGE(#REF!,#REF!,#REF!,#REF!,#REF!,#REF!,#REF!,#REF!,#REF!,#REF!,#REF!,#REF!,#REF!,#REF!,#REF!,#REF!)</f>
        <v>#REF!</v>
      </c>
      <c r="BK138" s="7" t="e">
        <f>MIN(#REF!,#REF!,#REF!,#REF!,#REF!,#REF!,#REF!,#REF!,#REF!,#REF!,#REF!,#REF!,#REF!,#REF!,#REF!,#REF!)</f>
        <v>#REF!</v>
      </c>
      <c r="BL138" s="7" t="e">
        <f>MAX(#REF!,#REF!,#REF!,#REF!,#REF!,#REF!,#REF!,#REF!,#REF!,#REF!,#REF!,#REF!,#REF!,#REF!,#REF!,#REF!)</f>
        <v>#REF!</v>
      </c>
      <c r="BM138" s="12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39" spans="2:65" ht="15" hidden="1" customHeight="1" x14ac:dyDescent="0.25">
      <c r="B139" s="7">
        <v>576</v>
      </c>
      <c r="C139" s="7"/>
      <c r="D139" s="7" t="e">
        <f>MIN(#REF!)</f>
        <v>#REF!</v>
      </c>
      <c r="E139" s="7" t="e">
        <f>MAX(#REF!)</f>
        <v>#REF!</v>
      </c>
      <c r="F139" s="7" t="e">
        <f>AVERAGE(#REF!)</f>
        <v>#REF!</v>
      </c>
      <c r="G139" s="7" t="e">
        <f>MIN(#REF!)</f>
        <v>#REF!</v>
      </c>
      <c r="H139" s="7" t="e">
        <f>MAX(#REF!)</f>
        <v>#REF!</v>
      </c>
      <c r="I139" s="7" t="e">
        <f>AVERAGE(#REF!)</f>
        <v>#REF!</v>
      </c>
      <c r="J139" s="7"/>
      <c r="K139" s="7" t="e">
        <f>MIN(#REF!,#REF!)</f>
        <v>#REF!</v>
      </c>
      <c r="L139" s="7" t="e">
        <f>MAX(#REF!,#REF!)</f>
        <v>#REF!</v>
      </c>
      <c r="M139" s="7" t="e">
        <f>AVERAGE(#REF!,#REF!)</f>
        <v>#REF!</v>
      </c>
      <c r="N139" s="7" t="e">
        <f>MIN(#REF!,#REF!)</f>
        <v>#REF!</v>
      </c>
      <c r="O139" s="7" t="e">
        <f>MAX(#REF!,#REF!)</f>
        <v>#REF!</v>
      </c>
      <c r="P139" s="7" t="e">
        <f>AVERAGE(#REF!,#REF!)</f>
        <v>#REF!</v>
      </c>
      <c r="Q139" s="7"/>
      <c r="R139" s="7" t="e">
        <f>MIN(#REF!,#REF!,#REF!)</f>
        <v>#REF!</v>
      </c>
      <c r="S139" s="7" t="e">
        <f>MAX(#REF!,#REF!,#REF!)</f>
        <v>#REF!</v>
      </c>
      <c r="T139" s="7" t="e">
        <f>AVERAGE(#REF!,#REF!,#REF!)</f>
        <v>#REF!</v>
      </c>
      <c r="U139" s="7" t="e">
        <f>MIN(#REF!,#REF!,#REF!)</f>
        <v>#REF!</v>
      </c>
      <c r="V139" s="7" t="e">
        <f>MAX(#REF!,#REF!,#REF!)</f>
        <v>#REF!</v>
      </c>
      <c r="W139" s="7" t="e">
        <f>AVERAGE(#REF!,#REF!,#REF!)</f>
        <v>#REF!</v>
      </c>
      <c r="X139" s="7"/>
      <c r="Y139" s="7" t="e">
        <f>MIN(#REF!,#REF!,#REF!,#REF!)</f>
        <v>#REF!</v>
      </c>
      <c r="Z139" s="7" t="e">
        <f>MAX(#REF!,#REF!,#REF!,#REF!)</f>
        <v>#REF!</v>
      </c>
      <c r="AA139" s="7" t="e">
        <f>AVERAGE(#REF!,#REF!,#REF!,#REF!)</f>
        <v>#REF!</v>
      </c>
      <c r="AB139" s="7" t="e">
        <f>MIN(#REF!,#REF!,#REF!,#REF!)</f>
        <v>#REF!</v>
      </c>
      <c r="AC139" s="7" t="e">
        <f>MAX(#REF!,#REF!,#REF!,#REF!)</f>
        <v>#REF!</v>
      </c>
      <c r="AD139" s="7" t="e">
        <f>AVERAGE(#REF!,#REF!,#REF!,#REF!)</f>
        <v>#REF!</v>
      </c>
      <c r="AE139" s="7"/>
      <c r="AF139" s="7" t="e">
        <f>MIN(#REF!,#REF!,#REF!,#REF!,#REF!,#REF!,#REF!,#REF!)</f>
        <v>#REF!</v>
      </c>
      <c r="AG139" s="7" t="e">
        <f>MAX(#REF!,#REF!,#REF!,#REF!,#REF!,#REF!,#REF!,#REF!)</f>
        <v>#REF!</v>
      </c>
      <c r="AH139" s="7" t="e">
        <f>AVERAGE(#REF!,#REF!,#REF!,#REF!,#REF!,#REF!,#REF!,#REF!)</f>
        <v>#REF!</v>
      </c>
      <c r="AI139" s="7" t="e">
        <f>MIN(#REF!,#REF!,#REF!,#REF!,#REF!,#REF!,#REF!,#REF!)</f>
        <v>#REF!</v>
      </c>
      <c r="AJ139" s="7" t="e">
        <f>MAX(#REF!,#REF!,#REF!,#REF!,#REF!,#REF!,#REF!,#REF!)</f>
        <v>#REF!</v>
      </c>
      <c r="AK139" s="7" t="e">
        <f>AVERAGE(#REF!,#REF!,#REF!,#REF!,#REF!,#REF!,#REF!,#REF!)</f>
        <v>#REF!</v>
      </c>
      <c r="AL139" s="7"/>
      <c r="AM139" s="7" t="e">
        <f>MIN(#REF!,#REF!,#REF!,#REF!,#REF!,#REF!,#REF!,#REF!,#REF!,#REF!,#REF!,#REF!)</f>
        <v>#REF!</v>
      </c>
      <c r="AN139" s="7" t="e">
        <f>MAX(#REF!,#REF!,#REF!,#REF!,#REF!,#REF!,#REF!,#REF!,#REF!,#REF!,#REF!,#REF!)</f>
        <v>#REF!</v>
      </c>
      <c r="AO139" s="7" t="e">
        <f>AVERAGE(#REF!,#REF!,#REF!,#REF!,#REF!,#REF!,#REF!,#REF!,#REF!,#REF!,#REF!,#REF!)</f>
        <v>#REF!</v>
      </c>
      <c r="AP139" s="7" t="e">
        <f>MIN(#REF!,#REF!,#REF!,#REF!,#REF!,#REF!,#REF!,#REF!,#REF!,#REF!,#REF!,#REF!)</f>
        <v>#REF!</v>
      </c>
      <c r="AQ139" s="7" t="e">
        <f>MAX(#REF!,#REF!,#REF!,#REF!,#REF!,#REF!,#REF!,#REF!,#REF!,#REF!,#REF!,#REF!)</f>
        <v>#REF!</v>
      </c>
      <c r="AR139" s="7" t="e">
        <f>AVERAGE(#REF!,#REF!,#REF!,#REF!,#REF!,#REF!,#REF!,#REF!,#REF!,#REF!,#REF!,#REF!)</f>
        <v>#REF!</v>
      </c>
      <c r="AS139" s="7"/>
      <c r="AT139" s="7" t="e">
        <f>MIN(#REF!,#REF!,#REF!,#REF!,#REF!,#REF!,#REF!,#REF!,#REF!,#REF!,#REF!,#REF!,#REF!,#REF!,#REF!,#REF!)</f>
        <v>#REF!</v>
      </c>
      <c r="AU139" s="7" t="e">
        <f>MAX(#REF!,#REF!,#REF!,#REF!,#REF!,#REF!,#REF!,#REF!,#REF!,#REF!,#REF!,#REF!,#REF!,#REF!,#REF!,#REF!)</f>
        <v>#REF!</v>
      </c>
      <c r="AV139" s="7" t="e">
        <f>AVERAGE(#REF!,#REF!,#REF!,#REF!,#REF!,#REF!,#REF!,#REF!,#REF!,#REF!,#REF!,#REF!,#REF!,#REF!,#REF!,#REF!)</f>
        <v>#REF!</v>
      </c>
      <c r="AW139" s="7" t="e">
        <f>MIN(#REF!,#REF!,#REF!,#REF!,#REF!,#REF!,#REF!,#REF!,#REF!,#REF!,#REF!,#REF!,#REF!,#REF!,#REF!,#REF!)</f>
        <v>#REF!</v>
      </c>
      <c r="AX139" s="7" t="e">
        <f>MAX(#REF!,#REF!,#REF!,#REF!,#REF!,#REF!,#REF!,#REF!,#REF!,#REF!,#REF!,#REF!,#REF!,#REF!,#REF!,#REF!)</f>
        <v>#REF!</v>
      </c>
      <c r="AY139" s="7" t="e">
        <f>AVERAGE(#REF!,#REF!,#REF!,#REF!,#REF!,#REF!,#REF!,#REF!,#REF!,#REF!,#REF!,#REF!,#REF!,#REF!,#REF!,#REF!)</f>
        <v>#REF!</v>
      </c>
      <c r="AZ139" s="7"/>
      <c r="BA139" s="7" t="e">
        <f>MIN(#REF!,#REF!,#REF!,#REF!,#REF!,#REF!,#REF!,#REF!,#REF!,#REF!,#REF!,#REF!,#REF!,#REF!,#REF!,#REF!)</f>
        <v>#REF!</v>
      </c>
      <c r="BB139" s="7" t="e">
        <f>MAX(#REF!,#REF!,#REF!,#REF!,#REF!,#REF!,#REF!,#REF!,#REF!,#REF!,#REF!,#REF!,#REF!,#REF!,#REF!,#REF!)</f>
        <v>#REF!</v>
      </c>
      <c r="BC139" s="7" t="e">
        <f>AVERAGE(#REF!,#REF!,#REF!,#REF!,#REF!,#REF!,#REF!,#REF!,#REF!,#REF!,#REF!,#REF!,#REF!,#REF!,#REF!,#REF!)</f>
        <v>#REF!</v>
      </c>
      <c r="BD139" s="7" t="e">
        <f>MIN(#REF!,#REF!,#REF!,#REF!,#REF!,#REF!,#REF!,#REF!,#REF!,#REF!,#REF!,#REF!,#REF!,#REF!,#REF!,#REF!)</f>
        <v>#REF!</v>
      </c>
      <c r="BE139" s="7" t="e">
        <f>MAX(#REF!,#REF!,#REF!,#REF!,#REF!,#REF!,#REF!,#REF!,#REF!,#REF!,#REF!,#REF!,#REF!,#REF!,#REF!,#REF!)</f>
        <v>#REF!</v>
      </c>
      <c r="BF139" s="7" t="e">
        <f>AVERAGE(#REF!,#REF!,#REF!,#REF!,#REF!,#REF!,#REF!,#REF!,#REF!,#REF!,#REF!,#REF!,#REF!,#REF!,#REF!,#REF!)</f>
        <v>#REF!</v>
      </c>
      <c r="BG139" s="7"/>
      <c r="BH139" s="7" t="e">
        <f>MIN(#REF!,#REF!,#REF!,#REF!,#REF!,#REF!,#REF!,#REF!,#REF!,#REF!,#REF!,#REF!,#REF!,#REF!,#REF!,#REF!)</f>
        <v>#REF!</v>
      </c>
      <c r="BI139" s="7" t="e">
        <f>MAX(#REF!,#REF!,#REF!,#REF!,#REF!,#REF!,#REF!,#REF!,#REF!,#REF!,#REF!,#REF!,#REF!,#REF!,#REF!,#REF!)</f>
        <v>#REF!</v>
      </c>
      <c r="BJ139" s="7" t="e">
        <f>AVERAGE(#REF!,#REF!,#REF!,#REF!,#REF!,#REF!,#REF!,#REF!,#REF!,#REF!,#REF!,#REF!,#REF!,#REF!,#REF!,#REF!)</f>
        <v>#REF!</v>
      </c>
      <c r="BK139" s="7" t="e">
        <f>MIN(#REF!,#REF!,#REF!,#REF!,#REF!,#REF!,#REF!,#REF!,#REF!,#REF!,#REF!,#REF!,#REF!,#REF!,#REF!,#REF!)</f>
        <v>#REF!</v>
      </c>
      <c r="BL139" s="7" t="e">
        <f>MAX(#REF!,#REF!,#REF!,#REF!,#REF!,#REF!,#REF!,#REF!,#REF!,#REF!,#REF!,#REF!,#REF!,#REF!,#REF!,#REF!)</f>
        <v>#REF!</v>
      </c>
      <c r="BM139" s="12" t="e">
        <f>AVERAGE(#REF!,#REF!,#REF!,#REF!,#REF!,#REF!,#REF!,#REF!,#REF!,#REF!,#REF!,#REF!,#REF!,#REF!,#REF!,#REF!,#REF!,#REF!,#REF!,#REF!,#REF!,#REF!,#REF!,#REF!,#REF!,#REF!,#REF!,#REF!,#REF!,#REF!,#REF!,#REF!)</f>
        <v>#REF!</v>
      </c>
    </row>
    <row r="140" spans="2:65" ht="15" hidden="1" customHeight="1" x14ac:dyDescent="0.25">
      <c r="B140" s="7">
        <v>640</v>
      </c>
      <c r="C140" s="7"/>
      <c r="D140" s="7" t="e">
        <f>MIN(#REF!)</f>
        <v>#REF!</v>
      </c>
      <c r="E140" s="7" t="e">
        <f>MAX(#REF!)</f>
        <v>#REF!</v>
      </c>
      <c r="F140" s="7" t="e">
        <f>AVERAGE(#REF!)</f>
        <v>#REF!</v>
      </c>
      <c r="G140" s="7" t="e">
        <f>MIN(#REF!)</f>
        <v>#REF!</v>
      </c>
      <c r="H140" s="7" t="e">
        <f>MAX(#REF!)</f>
        <v>#REF!</v>
      </c>
      <c r="I140" s="7" t="e">
        <f>AVERAGE(#REF!)</f>
        <v>#REF!</v>
      </c>
      <c r="J140" s="7"/>
      <c r="K140" s="7" t="e">
        <f>MIN(#REF!,#REF!)</f>
        <v>#REF!</v>
      </c>
      <c r="L140" s="7" t="e">
        <f>MAX(#REF!,#REF!)</f>
        <v>#REF!</v>
      </c>
      <c r="M140" s="7" t="e">
        <f>AVERAGE(#REF!,#REF!)</f>
        <v>#REF!</v>
      </c>
      <c r="N140" s="7" t="e">
        <f>MIN(#REF!,#REF!)</f>
        <v>#REF!</v>
      </c>
      <c r="O140" s="7" t="e">
        <f>MAX(#REF!,#REF!)</f>
        <v>#REF!</v>
      </c>
      <c r="P140" s="7" t="e">
        <f>AVERAGE(#REF!,#REF!)</f>
        <v>#REF!</v>
      </c>
      <c r="Q140" s="7"/>
      <c r="R140" s="7" t="e">
        <f>MIN(#REF!,#REF!,#REF!)</f>
        <v>#REF!</v>
      </c>
      <c r="S140" s="7" t="e">
        <f>MAX(#REF!,#REF!,#REF!)</f>
        <v>#REF!</v>
      </c>
      <c r="T140" s="7" t="e">
        <f>AVERAGE(#REF!,#REF!,#REF!)</f>
        <v>#REF!</v>
      </c>
      <c r="U140" s="7" t="e">
        <f>MIN(#REF!,#REF!,#REF!)</f>
        <v>#REF!</v>
      </c>
      <c r="V140" s="7" t="e">
        <f>MAX(#REF!,#REF!,#REF!)</f>
        <v>#REF!</v>
      </c>
      <c r="W140" s="7" t="e">
        <f>AVERAGE(#REF!,#REF!,#REF!)</f>
        <v>#REF!</v>
      </c>
      <c r="X140" s="7"/>
      <c r="Y140" s="7" t="e">
        <f>MIN(#REF!,#REF!,#REF!,#REF!)</f>
        <v>#REF!</v>
      </c>
      <c r="Z140" s="7" t="e">
        <f>MAX(#REF!,#REF!,#REF!,#REF!)</f>
        <v>#REF!</v>
      </c>
      <c r="AA140" s="7" t="e">
        <f>AVERAGE(#REF!,#REF!,#REF!,#REF!)</f>
        <v>#REF!</v>
      </c>
      <c r="AB140" s="7" t="e">
        <f>MIN(#REF!,#REF!,#REF!,#REF!)</f>
        <v>#REF!</v>
      </c>
      <c r="AC140" s="7" t="e">
        <f>MAX(#REF!,#REF!,#REF!,#REF!)</f>
        <v>#REF!</v>
      </c>
      <c r="AD140" s="7" t="e">
        <f>AVERAGE(#REF!,#REF!,#REF!,#REF!)</f>
        <v>#REF!</v>
      </c>
      <c r="AE140" s="7"/>
      <c r="AF140" s="7" t="e">
        <f>MIN(#REF!,#REF!,#REF!,#REF!,#REF!,#REF!,#REF!,#REF!)</f>
        <v>#REF!</v>
      </c>
      <c r="AG140" s="7" t="e">
        <f>MAX(#REF!,#REF!,#REF!,#REF!,#REF!,#REF!,#REF!,#REF!)</f>
        <v>#REF!</v>
      </c>
      <c r="AH140" s="7" t="e">
        <f>AVERAGE(#REF!,#REF!,#REF!,#REF!,#REF!,#REF!,#REF!,#REF!)</f>
        <v>#REF!</v>
      </c>
      <c r="AI140" s="7" t="e">
        <f>MIN(#REF!,#REF!,#REF!,#REF!,#REF!,#REF!,#REF!,#REF!)</f>
        <v>#REF!</v>
      </c>
      <c r="AJ140" s="7" t="e">
        <f>MAX(#REF!,#REF!,#REF!,#REF!,#REF!,#REF!,#REF!,#REF!)</f>
        <v>#REF!</v>
      </c>
      <c r="AK140" s="7" t="e">
        <f>AVERAGE(#REF!,#REF!,#REF!,#REF!,#REF!,#REF!,#REF!,#REF!)</f>
        <v>#REF!</v>
      </c>
      <c r="AL140" s="7"/>
      <c r="AM140" s="7" t="e">
        <f>MIN(#REF!,#REF!,#REF!,#REF!,#REF!,#REF!,#REF!,#REF!,#REF!,#REF!,#REF!,#REF!)</f>
        <v>#REF!</v>
      </c>
      <c r="AN140" s="7" t="e">
        <f>MAX(#REF!,#REF!,#REF!,#REF!,#REF!,#REF!,#REF!,#REF!,#REF!,#REF!,#REF!,#REF!)</f>
        <v>#REF!</v>
      </c>
      <c r="AO140" s="7" t="e">
        <f>AVERAGE(#REF!,#REF!,#REF!,#REF!,#REF!,#REF!,#REF!,#REF!,#REF!,#REF!,#REF!,#REF!)</f>
        <v>#REF!</v>
      </c>
      <c r="AP140" s="7" t="e">
        <f>MIN(#REF!,#REF!,#REF!,#REF!,#REF!,#REF!,#REF!,#REF!,#REF!,#REF!,#REF!,#REF!)</f>
        <v>#REF!</v>
      </c>
      <c r="AQ140" s="7" t="e">
        <f>MAX(#REF!,#REF!,#REF!,#REF!,#REF!,#REF!,#REF!,#REF!,#REF!,#REF!,#REF!,#REF!)</f>
        <v>#REF!</v>
      </c>
      <c r="AR140" s="7" t="e">
        <f>AVERAGE(#REF!,#REF!,#REF!,#REF!,#REF!,#REF!,#REF!,#REF!,#REF!,#REF!,#REF!,#REF!)</f>
        <v>#REF!</v>
      </c>
      <c r="AS140" s="7"/>
      <c r="AT140" s="7" t="e">
        <f>MIN(#REF!,#REF!,#REF!,#REF!,#REF!,#REF!,#REF!,#REF!,#REF!,#REF!,#REF!,#REF!,#REF!,#REF!,#REF!,#REF!)</f>
        <v>#REF!</v>
      </c>
      <c r="AU140" s="7" t="e">
        <f>MAX(#REF!,#REF!,#REF!,#REF!,#REF!,#REF!,#REF!,#REF!,#REF!,#REF!,#REF!,#REF!,#REF!,#REF!,#REF!,#REF!)</f>
        <v>#REF!</v>
      </c>
      <c r="AV140" s="7" t="e">
        <f>AVERAGE(#REF!,#REF!,#REF!,#REF!,#REF!,#REF!,#REF!,#REF!,#REF!,#REF!,#REF!,#REF!,#REF!,#REF!,#REF!,#REF!)</f>
        <v>#REF!</v>
      </c>
      <c r="AW140" s="7" t="e">
        <f>MIN(#REF!,#REF!,#REF!,#REF!,#REF!,#REF!,#REF!,#REF!,#REF!,#REF!,#REF!,#REF!,#REF!,#REF!,#REF!,#REF!)</f>
        <v>#REF!</v>
      </c>
      <c r="AX140" s="7" t="e">
        <f>MAX(#REF!,#REF!,#REF!,#REF!,#REF!,#REF!,#REF!,#REF!,#REF!,#REF!,#REF!,#REF!,#REF!,#REF!,#REF!,#REF!)</f>
        <v>#REF!</v>
      </c>
      <c r="AY140" s="7" t="e">
        <f>AVERAGE(#REF!,#REF!,#REF!,#REF!,#REF!,#REF!,#REF!,#REF!,#REF!,#REF!,#REF!,#REF!,#REF!,#REF!,#REF!,#REF!)</f>
        <v>#REF!</v>
      </c>
      <c r="AZ140" s="7"/>
      <c r="BA140" s="7" t="e">
        <f>MIN(#REF!,#REF!,#REF!,#REF!,#REF!,#REF!,#REF!,#REF!,#REF!,#REF!,#REF!,#REF!,#REF!,#REF!,#REF!,#REF!)</f>
        <v>#REF!</v>
      </c>
      <c r="BB140" s="7" t="e">
        <f>MAX(#REF!,#REF!,#REF!,#REF!,#REF!,#REF!,#REF!,#REF!,#REF!,#REF!,#REF!,#REF!,#REF!,#REF!,#REF!,#REF!)</f>
        <v>#REF!</v>
      </c>
      <c r="BC140" s="7" t="e">
        <f>AVERAGE(#REF!,#REF!,#REF!,#REF!,#REF!,#REF!,#REF!,#REF!,#REF!,#REF!,#REF!,#REF!,#REF!,#REF!,#REF!,#REF!)</f>
        <v>#REF!</v>
      </c>
      <c r="BD140" s="7" t="e">
        <f>MIN(#REF!,#REF!,#REF!,#REF!,#REF!,#REF!,#REF!,#REF!,#REF!,#REF!,#REF!,#REF!,#REF!,#REF!,#REF!,#REF!)</f>
        <v>#REF!</v>
      </c>
      <c r="BE140" s="7" t="e">
        <f>MAX(#REF!,#REF!,#REF!,#REF!,#REF!,#REF!,#REF!,#REF!,#REF!,#REF!,#REF!,#REF!,#REF!,#REF!,#REF!,#REF!)</f>
        <v>#REF!</v>
      </c>
      <c r="BF140" s="7" t="e">
        <f>AVERAGE(#REF!,#REF!,#REF!,#REF!,#REF!,#REF!,#REF!,#REF!,#REF!,#REF!,#REF!,#REF!,#REF!,#REF!,#REF!,#REF!)</f>
        <v>#REF!</v>
      </c>
      <c r="BG140" s="7"/>
      <c r="BH140" s="7" t="e">
        <f>MIN(#REF!,#REF!,#REF!,#REF!,#REF!,#REF!,#REF!,#REF!,#REF!,#REF!,#REF!,#REF!,#REF!,#REF!,#REF!,#REF!)</f>
        <v>#REF!</v>
      </c>
      <c r="BI140" s="7" t="e">
        <f>MAX(#REF!,#REF!,#REF!,#REF!,#REF!,#REF!,#REF!,#REF!,#REF!,#REF!,#REF!,#REF!,#REF!,#REF!,#REF!,#REF!)</f>
        <v>#REF!</v>
      </c>
      <c r="BJ140" s="7" t="e">
        <f>AVERAGE(#REF!,#REF!,#REF!,#REF!,#REF!,#REF!,#REF!,#REF!,#REF!,#REF!,#REF!,#REF!,#REF!,#REF!,#REF!,#REF!)</f>
        <v>#REF!</v>
      </c>
      <c r="BK140" s="7" t="e">
        <f>MIN(#REF!,#REF!,#REF!,#REF!,#REF!,#REF!,#REF!,#REF!,#REF!,#REF!,#REF!,#REF!,#REF!,#REF!,#REF!,#REF!)</f>
        <v>#REF!</v>
      </c>
      <c r="BL140" s="7" t="e">
        <f>MAX(#REF!,#REF!,#REF!,#REF!,#REF!,#REF!,#REF!,#REF!,#REF!,#REF!,#REF!,#REF!,#REF!,#REF!,#REF!,#REF!)</f>
        <v>#REF!</v>
      </c>
      <c r="BM140" s="12" t="e">
        <f>AVERAGE(#REF!,#REF!,#REF!,#REF!,#REF!,#REF!,#REF!,#REF!,#REF!,#REF!,#REF!,#REF!,#REF!,#REF!,#REF!,#REF!,#REF!,#REF!,#REF!,#REF!,#REF!,#REF!,#REF!,#REF!,#REF!,#REF!,#REF!,#REF!,#REF!,#REF!,#REF!,#REF!)</f>
        <v>#REF!</v>
      </c>
    </row>
  </sheetData>
  <mergeCells count="28">
    <mergeCell ref="B4:B6"/>
    <mergeCell ref="D5:F5"/>
    <mergeCell ref="G5:I5"/>
    <mergeCell ref="D4:I4"/>
    <mergeCell ref="K4:P4"/>
    <mergeCell ref="K5:M5"/>
    <mergeCell ref="N5:P5"/>
    <mergeCell ref="R4:W4"/>
    <mergeCell ref="R5:T5"/>
    <mergeCell ref="U5:W5"/>
    <mergeCell ref="Y4:AD4"/>
    <mergeCell ref="Y5:AA5"/>
    <mergeCell ref="AB5:AD5"/>
    <mergeCell ref="AT4:AY4"/>
    <mergeCell ref="AT5:AV5"/>
    <mergeCell ref="AW5:AY5"/>
    <mergeCell ref="AF4:AK4"/>
    <mergeCell ref="AF5:AH5"/>
    <mergeCell ref="AI5:AK5"/>
    <mergeCell ref="AM4:AR4"/>
    <mergeCell ref="AM5:AO5"/>
    <mergeCell ref="AP5:AR5"/>
    <mergeCell ref="BH4:BM4"/>
    <mergeCell ref="BH5:BJ5"/>
    <mergeCell ref="BK5:BM5"/>
    <mergeCell ref="BA4:BF4"/>
    <mergeCell ref="BA5:BC5"/>
    <mergeCell ref="BD5:B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37"/>
  <sheetViews>
    <sheetView showGridLines="0" workbookViewId="0">
      <selection activeCell="C29" sqref="C29:AX37"/>
    </sheetView>
  </sheetViews>
  <sheetFormatPr defaultRowHeight="15" x14ac:dyDescent="0.25"/>
  <cols>
    <col min="1" max="50" width="9.140625" style="2"/>
  </cols>
  <sheetData>
    <row r="3" spans="1:50" s="1" customFormat="1" x14ac:dyDescent="0.25">
      <c r="A3" s="46" t="s">
        <v>0</v>
      </c>
      <c r="B3" s="46" t="s">
        <v>1</v>
      </c>
      <c r="C3" s="45" t="s">
        <v>72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</row>
    <row r="4" spans="1:50" s="1" customFormat="1" x14ac:dyDescent="0.25">
      <c r="A4" s="46"/>
      <c r="B4" s="46"/>
      <c r="C4" s="44" t="s">
        <v>2</v>
      </c>
      <c r="D4" s="44"/>
      <c r="E4" s="44"/>
      <c r="F4" s="44" t="s">
        <v>3</v>
      </c>
      <c r="G4" s="44"/>
      <c r="H4" s="44"/>
      <c r="I4" s="44" t="s">
        <v>4</v>
      </c>
      <c r="J4" s="44"/>
      <c r="K4" s="44"/>
      <c r="L4" s="44" t="s">
        <v>5</v>
      </c>
      <c r="M4" s="44"/>
      <c r="N4" s="44"/>
      <c r="O4" s="44" t="s">
        <v>6</v>
      </c>
      <c r="P4" s="44"/>
      <c r="Q4" s="44"/>
      <c r="R4" s="44" t="s">
        <v>7</v>
      </c>
      <c r="S4" s="44"/>
      <c r="T4" s="44"/>
      <c r="U4" s="44" t="s">
        <v>8</v>
      </c>
      <c r="V4" s="44"/>
      <c r="W4" s="44"/>
      <c r="X4" s="44" t="s">
        <v>9</v>
      </c>
      <c r="Y4" s="44"/>
      <c r="Z4" s="44"/>
      <c r="AA4" s="44" t="s">
        <v>10</v>
      </c>
      <c r="AB4" s="44"/>
      <c r="AC4" s="44"/>
      <c r="AD4" s="44" t="s">
        <v>11</v>
      </c>
      <c r="AE4" s="44"/>
      <c r="AF4" s="44"/>
      <c r="AG4" s="44" t="s">
        <v>12</v>
      </c>
      <c r="AH4" s="44"/>
      <c r="AI4" s="44"/>
      <c r="AJ4" s="44" t="s">
        <v>13</v>
      </c>
      <c r="AK4" s="44"/>
      <c r="AL4" s="44"/>
      <c r="AM4" s="44" t="s">
        <v>14</v>
      </c>
      <c r="AN4" s="44"/>
      <c r="AO4" s="44"/>
      <c r="AP4" s="44" t="s">
        <v>15</v>
      </c>
      <c r="AQ4" s="44"/>
      <c r="AR4" s="44"/>
      <c r="AS4" s="44" t="s">
        <v>16</v>
      </c>
      <c r="AT4" s="44"/>
      <c r="AU4" s="44"/>
      <c r="AV4" s="44" t="s">
        <v>17</v>
      </c>
      <c r="AW4" s="44"/>
      <c r="AX4" s="44"/>
    </row>
    <row r="5" spans="1:50" s="1" customFormat="1" x14ac:dyDescent="0.25">
      <c r="A5" s="46"/>
      <c r="B5" s="46"/>
      <c r="C5" s="10" t="s">
        <v>18</v>
      </c>
      <c r="D5" s="10" t="s">
        <v>19</v>
      </c>
      <c r="E5" s="10" t="s">
        <v>20</v>
      </c>
      <c r="F5" s="10" t="s">
        <v>18</v>
      </c>
      <c r="G5" s="10" t="s">
        <v>19</v>
      </c>
      <c r="H5" s="10" t="s">
        <v>20</v>
      </c>
      <c r="I5" s="10" t="s">
        <v>18</v>
      </c>
      <c r="J5" s="10" t="s">
        <v>19</v>
      </c>
      <c r="K5" s="10" t="s">
        <v>20</v>
      </c>
      <c r="L5" s="10" t="s">
        <v>18</v>
      </c>
      <c r="M5" s="10" t="s">
        <v>19</v>
      </c>
      <c r="N5" s="10" t="s">
        <v>20</v>
      </c>
      <c r="O5" s="10" t="s">
        <v>18</v>
      </c>
      <c r="P5" s="10" t="s">
        <v>19</v>
      </c>
      <c r="Q5" s="10" t="s">
        <v>20</v>
      </c>
      <c r="R5" s="10" t="s">
        <v>18</v>
      </c>
      <c r="S5" s="10" t="s">
        <v>19</v>
      </c>
      <c r="T5" s="10" t="s">
        <v>20</v>
      </c>
      <c r="U5" s="10" t="s">
        <v>18</v>
      </c>
      <c r="V5" s="10" t="s">
        <v>19</v>
      </c>
      <c r="W5" s="10" t="s">
        <v>20</v>
      </c>
      <c r="X5" s="10" t="s">
        <v>18</v>
      </c>
      <c r="Y5" s="10" t="s">
        <v>19</v>
      </c>
      <c r="Z5" s="10" t="s">
        <v>20</v>
      </c>
      <c r="AA5" s="10" t="s">
        <v>18</v>
      </c>
      <c r="AB5" s="10" t="s">
        <v>19</v>
      </c>
      <c r="AC5" s="10" t="s">
        <v>20</v>
      </c>
      <c r="AD5" s="10" t="s">
        <v>18</v>
      </c>
      <c r="AE5" s="10" t="s">
        <v>19</v>
      </c>
      <c r="AF5" s="10" t="s">
        <v>20</v>
      </c>
      <c r="AG5" s="10" t="s">
        <v>18</v>
      </c>
      <c r="AH5" s="10" t="s">
        <v>19</v>
      </c>
      <c r="AI5" s="10" t="s">
        <v>20</v>
      </c>
      <c r="AJ5" s="10" t="s">
        <v>18</v>
      </c>
      <c r="AK5" s="10" t="s">
        <v>19</v>
      </c>
      <c r="AL5" s="10" t="s">
        <v>20</v>
      </c>
      <c r="AM5" s="10" t="s">
        <v>18</v>
      </c>
      <c r="AN5" s="10" t="s">
        <v>19</v>
      </c>
      <c r="AO5" s="10" t="s">
        <v>20</v>
      </c>
      <c r="AP5" s="10" t="s">
        <v>18</v>
      </c>
      <c r="AQ5" s="10" t="s">
        <v>19</v>
      </c>
      <c r="AR5" s="10" t="s">
        <v>20</v>
      </c>
      <c r="AS5" s="10" t="s">
        <v>18</v>
      </c>
      <c r="AT5" s="10" t="s">
        <v>19</v>
      </c>
      <c r="AU5" s="10" t="s">
        <v>20</v>
      </c>
      <c r="AV5" s="10" t="s">
        <v>18</v>
      </c>
      <c r="AW5" s="10" t="s">
        <v>19</v>
      </c>
      <c r="AX5" s="10" t="s">
        <v>20</v>
      </c>
    </row>
    <row r="6" spans="1:50" s="1" customFormat="1" hidden="1" x14ac:dyDescent="0.25">
      <c r="A6" s="3"/>
      <c r="B6" s="3" t="s">
        <v>1</v>
      </c>
      <c r="C6" s="3" t="s">
        <v>21</v>
      </c>
      <c r="D6" s="3" t="s">
        <v>22</v>
      </c>
      <c r="E6" s="3" t="s">
        <v>23</v>
      </c>
      <c r="F6" s="3" t="s">
        <v>24</v>
      </c>
      <c r="G6" s="3" t="s">
        <v>25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36</v>
      </c>
      <c r="S6" s="3" t="s">
        <v>37</v>
      </c>
      <c r="T6" s="3" t="s">
        <v>38</v>
      </c>
      <c r="U6" s="3" t="s">
        <v>39</v>
      </c>
      <c r="V6" s="3" t="s">
        <v>40</v>
      </c>
      <c r="W6" s="3" t="s">
        <v>41</v>
      </c>
      <c r="X6" s="3" t="s">
        <v>42</v>
      </c>
      <c r="Y6" s="3" t="s">
        <v>43</v>
      </c>
      <c r="Z6" s="3" t="s">
        <v>44</v>
      </c>
      <c r="AA6" s="3" t="s">
        <v>45</v>
      </c>
      <c r="AB6" s="3" t="s">
        <v>46</v>
      </c>
      <c r="AC6" s="3" t="s">
        <v>47</v>
      </c>
      <c r="AD6" s="3" t="s">
        <v>48</v>
      </c>
      <c r="AE6" s="3" t="s">
        <v>49</v>
      </c>
      <c r="AF6" s="3" t="s">
        <v>50</v>
      </c>
      <c r="AG6" s="3" t="s">
        <v>51</v>
      </c>
      <c r="AH6" s="3" t="s">
        <v>52</v>
      </c>
      <c r="AI6" s="3" t="s">
        <v>53</v>
      </c>
      <c r="AJ6" s="3" t="s">
        <v>54</v>
      </c>
      <c r="AK6" s="3" t="s">
        <v>55</v>
      </c>
      <c r="AL6" s="3" t="s">
        <v>56</v>
      </c>
      <c r="AM6" s="3" t="s">
        <v>57</v>
      </c>
      <c r="AN6" s="3" t="s">
        <v>58</v>
      </c>
      <c r="AO6" s="3" t="s">
        <v>59</v>
      </c>
      <c r="AP6" s="3" t="s">
        <v>60</v>
      </c>
      <c r="AQ6" s="3" t="s">
        <v>61</v>
      </c>
      <c r="AR6" s="3" t="s">
        <v>62</v>
      </c>
      <c r="AS6" s="3" t="s">
        <v>63</v>
      </c>
      <c r="AT6" s="3" t="s">
        <v>64</v>
      </c>
      <c r="AU6" s="3" t="s">
        <v>65</v>
      </c>
      <c r="AV6" s="3" t="s">
        <v>66</v>
      </c>
      <c r="AW6" s="3" t="s">
        <v>67</v>
      </c>
      <c r="AX6" s="3" t="s">
        <v>68</v>
      </c>
    </row>
    <row r="7" spans="1:50" x14ac:dyDescent="0.25">
      <c r="A7" s="4" t="s">
        <v>69</v>
      </c>
      <c r="B7" s="4">
        <v>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x14ac:dyDescent="0.25">
      <c r="A8" s="4" t="s">
        <v>69</v>
      </c>
      <c r="B8" s="4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x14ac:dyDescent="0.25">
      <c r="A9" s="4" t="s">
        <v>69</v>
      </c>
      <c r="B9" s="4">
        <v>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x14ac:dyDescent="0.25">
      <c r="A10" s="4" t="s">
        <v>69</v>
      </c>
      <c r="B10" s="4">
        <v>4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x14ac:dyDescent="0.25">
      <c r="A11" s="4" t="s">
        <v>69</v>
      </c>
      <c r="B11" s="4">
        <v>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x14ac:dyDescent="0.25">
      <c r="A12" s="4" t="s">
        <v>69</v>
      </c>
      <c r="B12" s="4">
        <v>12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x14ac:dyDescent="0.25">
      <c r="A13" s="4" t="s">
        <v>69</v>
      </c>
      <c r="B13" s="4">
        <v>16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s="20" customFormat="1" x14ac:dyDescent="0.25">
      <c r="A14" s="4" t="s">
        <v>131</v>
      </c>
      <c r="B14" s="4">
        <v>24</v>
      </c>
    </row>
    <row r="15" spans="1:50" x14ac:dyDescent="0.25">
      <c r="A15" s="4" t="s">
        <v>69</v>
      </c>
      <c r="B15" s="4">
        <v>32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s="1" customFormat="1" hidden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3"/>
      <c r="B17" s="3" t="s">
        <v>1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  <c r="M17" s="3" t="s">
        <v>31</v>
      </c>
      <c r="N17" s="3" t="s">
        <v>32</v>
      </c>
      <c r="O17" s="3" t="s">
        <v>33</v>
      </c>
      <c r="P17" s="3" t="s">
        <v>34</v>
      </c>
      <c r="Q17" s="3" t="s">
        <v>35</v>
      </c>
      <c r="R17" s="3" t="s">
        <v>36</v>
      </c>
      <c r="S17" s="3" t="s">
        <v>37</v>
      </c>
      <c r="T17" s="3" t="s">
        <v>38</v>
      </c>
      <c r="U17" s="3" t="s">
        <v>39</v>
      </c>
      <c r="V17" s="3" t="s">
        <v>40</v>
      </c>
      <c r="W17" s="3" t="s">
        <v>41</v>
      </c>
      <c r="X17" s="3" t="s">
        <v>42</v>
      </c>
      <c r="Y17" s="3" t="s">
        <v>43</v>
      </c>
      <c r="Z17" s="3" t="s">
        <v>44</v>
      </c>
      <c r="AA17" s="3" t="s">
        <v>45</v>
      </c>
      <c r="AB17" s="3" t="s">
        <v>46</v>
      </c>
      <c r="AC17" s="3" t="s">
        <v>47</v>
      </c>
      <c r="AD17" s="3" t="s">
        <v>48</v>
      </c>
      <c r="AE17" s="3" t="s">
        <v>49</v>
      </c>
      <c r="AF17" s="3" t="s">
        <v>50</v>
      </c>
      <c r="AG17" s="3" t="s">
        <v>51</v>
      </c>
      <c r="AH17" s="3" t="s">
        <v>52</v>
      </c>
      <c r="AI17" s="3" t="s">
        <v>53</v>
      </c>
      <c r="AJ17" s="3" t="s">
        <v>54</v>
      </c>
      <c r="AK17" s="3" t="s">
        <v>55</v>
      </c>
      <c r="AL17" s="3" t="s">
        <v>56</v>
      </c>
      <c r="AM17" s="3" t="s">
        <v>57</v>
      </c>
      <c r="AN17" s="3" t="s">
        <v>58</v>
      </c>
      <c r="AO17" s="3" t="s">
        <v>59</v>
      </c>
      <c r="AP17" s="3" t="s">
        <v>60</v>
      </c>
      <c r="AQ17" s="3" t="s">
        <v>61</v>
      </c>
      <c r="AR17" s="3" t="s">
        <v>62</v>
      </c>
      <c r="AS17" s="3" t="s">
        <v>63</v>
      </c>
      <c r="AT17" s="3" t="s">
        <v>64</v>
      </c>
      <c r="AU17" s="3" t="s">
        <v>65</v>
      </c>
      <c r="AV17" s="3" t="s">
        <v>66</v>
      </c>
      <c r="AW17" s="3" t="s">
        <v>67</v>
      </c>
      <c r="AX17" s="3" t="s">
        <v>68</v>
      </c>
    </row>
    <row r="18" spans="1:50" x14ac:dyDescent="0.25">
      <c r="A18" s="4" t="s">
        <v>70</v>
      </c>
      <c r="B18" s="4">
        <v>1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25">
      <c r="A19" s="4" t="s">
        <v>70</v>
      </c>
      <c r="B19" s="4">
        <v>2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x14ac:dyDescent="0.25">
      <c r="A20" s="4" t="s">
        <v>70</v>
      </c>
      <c r="B20" s="4">
        <v>3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x14ac:dyDescent="0.25">
      <c r="A21" s="4" t="s">
        <v>70</v>
      </c>
      <c r="B21" s="4">
        <v>4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  <row r="22" spans="1:50" x14ac:dyDescent="0.25">
      <c r="A22" s="4" t="s">
        <v>70</v>
      </c>
      <c r="B22" s="4">
        <v>8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50" x14ac:dyDescent="0.25">
      <c r="A23" s="4" t="s">
        <v>70</v>
      </c>
      <c r="B23" s="4">
        <v>12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x14ac:dyDescent="0.25">
      <c r="A24" s="4" t="s">
        <v>70</v>
      </c>
      <c r="B24" s="4">
        <v>16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s="1" customFormat="1" hidden="1" x14ac:dyDescent="0.25">
      <c r="A25" s="4" t="s">
        <v>70</v>
      </c>
      <c r="B25" s="4">
        <v>16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x14ac:dyDescent="0.25">
      <c r="A26" s="4" t="s">
        <v>70</v>
      </c>
      <c r="B26" s="4">
        <v>24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x14ac:dyDescent="0.25">
      <c r="A27" s="4" t="s">
        <v>70</v>
      </c>
      <c r="B27" s="4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x14ac:dyDescent="0.25">
      <c r="A28" s="3"/>
      <c r="B28" s="3" t="s">
        <v>1</v>
      </c>
      <c r="C28" s="3" t="s">
        <v>21</v>
      </c>
      <c r="D28" s="3" t="s">
        <v>22</v>
      </c>
      <c r="E28" s="3" t="s">
        <v>23</v>
      </c>
      <c r="F28" s="3" t="s">
        <v>24</v>
      </c>
      <c r="G28" s="3" t="s">
        <v>25</v>
      </c>
      <c r="H28" s="3" t="s">
        <v>26</v>
      </c>
      <c r="I28" s="3" t="s">
        <v>27</v>
      </c>
      <c r="J28" s="3" t="s">
        <v>28</v>
      </c>
      <c r="K28" s="3" t="s">
        <v>29</v>
      </c>
      <c r="L28" s="3" t="s">
        <v>30</v>
      </c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  <c r="R28" s="3" t="s">
        <v>36</v>
      </c>
      <c r="S28" s="3" t="s">
        <v>37</v>
      </c>
      <c r="T28" s="3" t="s">
        <v>38</v>
      </c>
      <c r="U28" s="3" t="s">
        <v>39</v>
      </c>
      <c r="V28" s="3" t="s">
        <v>40</v>
      </c>
      <c r="W28" s="3" t="s">
        <v>41</v>
      </c>
      <c r="X28" s="3" t="s">
        <v>42</v>
      </c>
      <c r="Y28" s="3" t="s">
        <v>43</v>
      </c>
      <c r="Z28" s="3" t="s">
        <v>44</v>
      </c>
      <c r="AA28" s="3" t="s">
        <v>45</v>
      </c>
      <c r="AB28" s="3" t="s">
        <v>46</v>
      </c>
      <c r="AC28" s="3" t="s">
        <v>47</v>
      </c>
      <c r="AD28" s="3" t="s">
        <v>48</v>
      </c>
      <c r="AE28" s="3" t="s">
        <v>49</v>
      </c>
      <c r="AF28" s="3" t="s">
        <v>50</v>
      </c>
      <c r="AG28" s="3" t="s">
        <v>51</v>
      </c>
      <c r="AH28" s="3" t="s">
        <v>52</v>
      </c>
      <c r="AI28" s="3" t="s">
        <v>53</v>
      </c>
      <c r="AJ28" s="3" t="s">
        <v>54</v>
      </c>
      <c r="AK28" s="3" t="s">
        <v>55</v>
      </c>
      <c r="AL28" s="3" t="s">
        <v>56</v>
      </c>
      <c r="AM28" s="3" t="s">
        <v>57</v>
      </c>
      <c r="AN28" s="3" t="s">
        <v>58</v>
      </c>
      <c r="AO28" s="3" t="s">
        <v>59</v>
      </c>
      <c r="AP28" s="3" t="s">
        <v>60</v>
      </c>
      <c r="AQ28" s="3" t="s">
        <v>61</v>
      </c>
      <c r="AR28" s="3" t="s">
        <v>62</v>
      </c>
      <c r="AS28" s="3" t="s">
        <v>63</v>
      </c>
      <c r="AT28" s="3" t="s">
        <v>64</v>
      </c>
      <c r="AU28" s="3" t="s">
        <v>65</v>
      </c>
      <c r="AV28" s="3" t="s">
        <v>66</v>
      </c>
      <c r="AW28" s="3" t="s">
        <v>67</v>
      </c>
      <c r="AX28" s="3" t="s">
        <v>68</v>
      </c>
    </row>
    <row r="29" spans="1:50" x14ac:dyDescent="0.25">
      <c r="A29" s="4" t="s">
        <v>71</v>
      </c>
      <c r="B29" s="4">
        <v>1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x14ac:dyDescent="0.25">
      <c r="A30" s="4" t="s">
        <v>71</v>
      </c>
      <c r="B30" s="4">
        <v>2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x14ac:dyDescent="0.25">
      <c r="A31" s="4" t="s">
        <v>71</v>
      </c>
      <c r="B31" s="4">
        <v>3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x14ac:dyDescent="0.25">
      <c r="A32" s="4" t="s">
        <v>71</v>
      </c>
      <c r="B32" s="4">
        <v>4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x14ac:dyDescent="0.25">
      <c r="A33" s="4" t="s">
        <v>71</v>
      </c>
      <c r="B33" s="4">
        <v>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x14ac:dyDescent="0.25">
      <c r="A34" s="4" t="s">
        <v>71</v>
      </c>
      <c r="B34" s="4">
        <v>12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x14ac:dyDescent="0.25">
      <c r="A35" s="4" t="s">
        <v>71</v>
      </c>
      <c r="B35" s="4">
        <v>16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x14ac:dyDescent="0.25">
      <c r="A36" s="4" t="s">
        <v>71</v>
      </c>
      <c r="B36" s="4">
        <v>24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x14ac:dyDescent="0.25">
      <c r="A37" s="4" t="s">
        <v>71</v>
      </c>
      <c r="B37" s="4">
        <v>32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</sheetData>
  <mergeCells count="19">
    <mergeCell ref="A3:A5"/>
    <mergeCell ref="B3:B5"/>
    <mergeCell ref="C3:AX3"/>
    <mergeCell ref="C4:E4"/>
    <mergeCell ref="F4:H4"/>
    <mergeCell ref="I4:K4"/>
    <mergeCell ref="L4:N4"/>
    <mergeCell ref="O4:Q4"/>
    <mergeCell ref="R4:T4"/>
    <mergeCell ref="U4:W4"/>
    <mergeCell ref="AP4:AR4"/>
    <mergeCell ref="AS4:AU4"/>
    <mergeCell ref="AV4:AX4"/>
    <mergeCell ref="X4:Z4"/>
    <mergeCell ref="AA4:AC4"/>
    <mergeCell ref="AD4:AF4"/>
    <mergeCell ref="AG4:AI4"/>
    <mergeCell ref="AJ4:AL4"/>
    <mergeCell ref="AM4:A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Setup</vt:lpstr>
      <vt:lpstr>lat_mem_rd Result Summary</vt:lpstr>
      <vt:lpstr>bw_mem Result Summary</vt:lpstr>
      <vt:lpstr>bw_mem_ecc_on_ddr_2400MHz</vt:lpstr>
      <vt:lpstr>lat_mem_rd_ecc_on_dd2400_MHz</vt:lpstr>
      <vt:lpstr>bw_mem_ecc_on_ddr_1866MHz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Kaliyanasundaram, Datchinamurthy</dc:creator>
  <cp:keywords>CTPClassification=CTP_IC:VisualMarkings=</cp:keywords>
  <cp:lastModifiedBy>Bykowski, MarekX</cp:lastModifiedBy>
  <dcterms:created xsi:type="dcterms:W3CDTF">2014-08-14T07:10:38Z</dcterms:created>
  <dcterms:modified xsi:type="dcterms:W3CDTF">2018-09-11T07:42:32Z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c12d2538-25a8-4cd0-b290-66ff7db5c4cf</vt:lpwstr>
  </property>
  <property fmtid="{D5CDD505-2E9C-101B-9397-08002B2CF9AE}" pid="3" name="CTP_BU">
    <vt:lpwstr>NETWORK PLATFORMS GROUP</vt:lpwstr>
  </property>
  <property fmtid="{D5CDD505-2E9C-101B-9397-08002B2CF9AE}" pid="4" name="CTP_TimeStamp">
    <vt:lpwstr>2017-01-24 17:15:06Z</vt:lpwstr>
  </property>
  <property fmtid="{D5CDD505-2E9C-101B-9397-08002B2CF9AE}" pid="5" name="CTPClassification">
    <vt:lpwstr>CTP_IC</vt:lpwstr>
  </property>
</Properties>
</file>