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ykowsx\Downloads\masoud_testing\gpdma\on_b0\"/>
    </mc:Choice>
  </mc:AlternateContent>
  <bookViews>
    <workbookView xWindow="0" yWindow="0" windowWidth="24000" windowHeight="9735"/>
  </bookViews>
  <sheets>
    <sheet name="mem2mem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3" l="1"/>
  <c r="F76" i="3"/>
  <c r="E48" i="3"/>
  <c r="F48" i="3"/>
  <c r="E75" i="3" l="1"/>
  <c r="F75" i="3" s="1"/>
  <c r="E74" i="3"/>
  <c r="F74" i="3" s="1"/>
  <c r="E73" i="3"/>
  <c r="F73" i="3" s="1"/>
  <c r="E47" i="3"/>
  <c r="F47" i="3" s="1"/>
  <c r="E46" i="3"/>
  <c r="F46" i="3" s="1"/>
  <c r="E45" i="3"/>
  <c r="F45" i="3" s="1"/>
  <c r="F23" i="3"/>
  <c r="E25" i="3"/>
  <c r="F25" i="3" s="1"/>
  <c r="E24" i="3"/>
  <c r="F24" i="3" s="1"/>
  <c r="E23" i="3"/>
</calcChain>
</file>

<file path=xl/sharedStrings.xml><?xml version="1.0" encoding="utf-8"?>
<sst xmlns="http://schemas.openxmlformats.org/spreadsheetml/2006/main" count="20" uniqueCount="10">
  <si>
    <t>Test</t>
  </si>
  <si>
    <t>Burst in bytes</t>
  </si>
  <si>
    <t>Size in MB</t>
  </si>
  <si>
    <t>Bandwidth in Gbps</t>
  </si>
  <si>
    <t>mem2mem
locked to locked</t>
  </si>
  <si>
    <t>Testbed description:
System was heavily loaded with LmBench (mem_bw) running on 31 cpus stressing the inner/outer caches and the system memory. The test was run on a remaining cpu #18. In here we only measure the time from preparation of the DMA transfer (dmaengine_submit()) up to its completion (dma_sync_wait())</t>
  </si>
  <si>
    <t>mem2mem
locked to unlocked</t>
  </si>
  <si>
    <t>mem2mem
unlocked to unlocked</t>
  </si>
  <si>
    <t>Time in usec</t>
  </si>
  <si>
    <t xml:space="preserve">PLL/Clock Speeds:
        System:  400 MHz Loss of Lock Count 0
        CPU: 1500 MHz Loss of Lock Count 0
        Memory:  600 MHz Loss of Lock Count 0 / 0
        Fabric: 1200 MHz Loss of Lock Count 0
        Tree:  466 MHz Loss of Lock Count 0
        DSP: 1100 MHz Loss of Lock Count 0
        Peripheral:  200 MHz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</si>
</sst>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 </a:t>
            </a:r>
            <a:r>
              <a:rPr lang="pl-PL" baseline="0"/>
              <a:t>(burst size </a:t>
            </a:r>
            <a:r>
              <a:rPr lang="en-US" baseline="0"/>
              <a:t>256</a:t>
            </a:r>
            <a:r>
              <a:rPr lang="pl-PL" baseline="0"/>
              <a:t> bytes)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2M locked to 2M locked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mem2mem!$F$23</c:f>
              <c:numCache>
                <c:formatCode>0.0</c:formatCode>
                <c:ptCount val="1"/>
                <c:pt idx="0">
                  <c:v>22.214946068838039</c:v>
                </c:pt>
              </c:numCache>
            </c:numRef>
          </c:val>
        </c:ser>
        <c:ser>
          <c:idx val="0"/>
          <c:order val="1"/>
          <c:tx>
            <c:v>4M locked to 4M locked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mem2mem!$F$24</c:f>
              <c:numCache>
                <c:formatCode>0.0</c:formatCode>
                <c:ptCount val="1"/>
                <c:pt idx="0">
                  <c:v>22.469265034004131</c:v>
                </c:pt>
              </c:numCache>
            </c:numRef>
          </c:val>
        </c:ser>
        <c:ser>
          <c:idx val="1"/>
          <c:order val="2"/>
          <c:tx>
            <c:v>8M locked to 8M locked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mem2mem!$F$25</c:f>
              <c:numCache>
                <c:formatCode>0.0</c:formatCode>
                <c:ptCount val="1"/>
                <c:pt idx="0">
                  <c:v>22.591431538657048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3704"/>
        <c:axId val="206982920"/>
      </c:barChart>
      <c:catAx>
        <c:axId val="206983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6982920"/>
        <c:crosses val="autoZero"/>
        <c:auto val="0"/>
        <c:lblAlgn val="ctr"/>
        <c:lblOffset val="100"/>
        <c:noMultiLvlLbl val="1"/>
      </c:catAx>
      <c:valAx>
        <c:axId val="20698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Gbps</a:t>
                </a:r>
              </a:p>
            </c:rich>
          </c:tx>
          <c:layout>
            <c:manualLayout>
              <c:xMode val="edge"/>
              <c:yMode val="edge"/>
              <c:x val="1.483837025622811E-2"/>
              <c:y val="0.31211427708227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3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17935258097"/>
          <c:y val="0.66115079072024652"/>
          <c:w val="0.18511482064741908"/>
          <c:h val="0.14131289100826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 </a:t>
            </a:r>
            <a:r>
              <a:rPr lang="pl-PL" baseline="0"/>
              <a:t>(burst size </a:t>
            </a:r>
            <a:r>
              <a:rPr lang="en-US" baseline="0"/>
              <a:t>256</a:t>
            </a:r>
            <a:r>
              <a:rPr lang="pl-PL" baseline="0"/>
              <a:t> bytes)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2M locked to 2M unlocked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mem2mem!$D$14:$D$21</c:f>
              <c:numCache>
                <c:formatCode>General</c:formatCode>
                <c:ptCount val="8"/>
              </c:numCache>
            </c:numRef>
          </c:cat>
          <c:val>
            <c:numRef>
              <c:f>mem2mem!$F$45</c:f>
              <c:numCache>
                <c:formatCode>0.0</c:formatCode>
                <c:ptCount val="1"/>
                <c:pt idx="0">
                  <c:v>22.223303105685499</c:v>
                </c:pt>
              </c:numCache>
            </c:numRef>
          </c:val>
        </c:ser>
        <c:ser>
          <c:idx val="0"/>
          <c:order val="1"/>
          <c:tx>
            <c:v>4M locked to 4M unlocked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mem2mem!$F$46</c:f>
              <c:numCache>
                <c:formatCode>0.0</c:formatCode>
                <c:ptCount val="1"/>
                <c:pt idx="0">
                  <c:v>22.479516194837828</c:v>
                </c:pt>
              </c:numCache>
            </c:numRef>
          </c:val>
        </c:ser>
        <c:ser>
          <c:idx val="1"/>
          <c:order val="2"/>
          <c:tx>
            <c:v>8M locked to 8M unlocked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mem2mem!$F$47</c:f>
              <c:numCache>
                <c:formatCode>0.0</c:formatCode>
                <c:ptCount val="1"/>
                <c:pt idx="0">
                  <c:v>22.446455550683325</c:v>
                </c:pt>
              </c:numCache>
            </c:numRef>
          </c:val>
        </c:ser>
        <c:ser>
          <c:idx val="3"/>
          <c:order val="3"/>
          <c:tx>
            <c:v>16M locked to 16M unlocked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mem2mem!$F$48</c:f>
              <c:numCache>
                <c:formatCode>0.0</c:formatCode>
                <c:ptCount val="1"/>
                <c:pt idx="0">
                  <c:v>12.37824811162119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4488"/>
        <c:axId val="241252584"/>
      </c:barChart>
      <c:catAx>
        <c:axId val="206984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1252584"/>
        <c:crosses val="autoZero"/>
        <c:auto val="1"/>
        <c:lblAlgn val="ctr"/>
        <c:lblOffset val="100"/>
        <c:noMultiLvlLbl val="1"/>
      </c:catAx>
      <c:valAx>
        <c:axId val="241252584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Gbps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4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Bandwidth </a:t>
            </a:r>
            <a:r>
              <a:rPr lang="pl-PL" baseline="0"/>
              <a:t>(burst size </a:t>
            </a:r>
            <a:r>
              <a:rPr lang="en-US" baseline="0"/>
              <a:t>256</a:t>
            </a:r>
            <a:r>
              <a:rPr lang="pl-PL" baseline="0"/>
              <a:t> bytes)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2M unlocked to 2M unlocked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mem2mem!$D$14:$D$21</c:f>
              <c:numCache>
                <c:formatCode>General</c:formatCode>
                <c:ptCount val="8"/>
              </c:numCache>
            </c:numRef>
          </c:cat>
          <c:val>
            <c:numRef>
              <c:f>mem2mem!$F$73</c:f>
              <c:numCache>
                <c:formatCode>0.0</c:formatCode>
                <c:ptCount val="1"/>
                <c:pt idx="0">
                  <c:v>21.909292491883861</c:v>
                </c:pt>
              </c:numCache>
            </c:numRef>
          </c:val>
        </c:ser>
        <c:ser>
          <c:idx val="0"/>
          <c:order val="1"/>
          <c:tx>
            <c:v>4M unlocked to 4M unlocked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mem2mem!$F$74</c:f>
              <c:numCache>
                <c:formatCode>0.0</c:formatCode>
                <c:ptCount val="1"/>
                <c:pt idx="0">
                  <c:v>21.026899596813106</c:v>
                </c:pt>
              </c:numCache>
            </c:numRef>
          </c:val>
        </c:ser>
        <c:ser>
          <c:idx val="1"/>
          <c:order val="2"/>
          <c:tx>
            <c:v>8M unlocked to 8M unlocked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mem2mem!$F$75</c:f>
              <c:numCache>
                <c:formatCode>0.0</c:formatCode>
                <c:ptCount val="1"/>
                <c:pt idx="0">
                  <c:v>16.967274930129847</c:v>
                </c:pt>
              </c:numCache>
            </c:numRef>
          </c:val>
        </c:ser>
        <c:ser>
          <c:idx val="3"/>
          <c:order val="3"/>
          <c:tx>
            <c:v>16M unlocked to 16M unlocked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mem2mem!$F$76</c:f>
              <c:numCache>
                <c:formatCode>0.0</c:formatCode>
                <c:ptCount val="1"/>
                <c:pt idx="0">
                  <c:v>11.272534469284512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48664"/>
        <c:axId val="241246312"/>
      </c:barChart>
      <c:catAx>
        <c:axId val="241248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1246312"/>
        <c:crosses val="autoZero"/>
        <c:auto val="1"/>
        <c:lblAlgn val="ctr"/>
        <c:lblOffset val="100"/>
        <c:noMultiLvlLbl val="1"/>
      </c:catAx>
      <c:valAx>
        <c:axId val="2412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Gbps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8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Latency </a:t>
            </a:r>
            <a:r>
              <a:rPr lang="pl-PL" baseline="0"/>
              <a:t>(burst size </a:t>
            </a:r>
            <a:r>
              <a:rPr lang="en-US" baseline="0"/>
              <a:t>256</a:t>
            </a:r>
            <a:r>
              <a:rPr lang="pl-PL" baseline="0"/>
              <a:t> bytes)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2M locked to 2M locked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mem2mem!$E$23</c:f>
              <c:numCache>
                <c:formatCode>0</c:formatCode>
                <c:ptCount val="1"/>
                <c:pt idx="0">
                  <c:v>755.22199999999998</c:v>
                </c:pt>
              </c:numCache>
            </c:numRef>
          </c:val>
        </c:ser>
        <c:ser>
          <c:idx val="0"/>
          <c:order val="1"/>
          <c:tx>
            <c:v>4M locked to 4M locked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mem2mem!$E$24</c:f>
              <c:numCache>
                <c:formatCode>0</c:formatCode>
                <c:ptCount val="1"/>
                <c:pt idx="0">
                  <c:v>1493.348</c:v>
                </c:pt>
              </c:numCache>
            </c:numRef>
          </c:val>
        </c:ser>
        <c:ser>
          <c:idx val="1"/>
          <c:order val="2"/>
          <c:tx>
            <c:v>8M locked to 8M locked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mem2mem!$E$25</c:f>
              <c:numCache>
                <c:formatCode>0</c:formatCode>
                <c:ptCount val="1"/>
                <c:pt idx="0">
                  <c:v>2970.5450000000001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49840"/>
        <c:axId val="241251016"/>
      </c:barChart>
      <c:catAx>
        <c:axId val="2412498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1251016"/>
        <c:crosses val="autoZero"/>
        <c:auto val="0"/>
        <c:lblAlgn val="ctr"/>
        <c:lblOffset val="100"/>
        <c:noMultiLvlLbl val="1"/>
      </c:catAx>
      <c:valAx>
        <c:axId val="241251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us</a:t>
                </a:r>
              </a:p>
            </c:rich>
          </c:tx>
          <c:layout>
            <c:manualLayout>
              <c:xMode val="edge"/>
              <c:yMode val="edge"/>
              <c:x val="1.483832068849188E-2"/>
              <c:y val="0.4660642221813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17935258097"/>
          <c:y val="0.66115079072024652"/>
          <c:w val="0.18511482064741908"/>
          <c:h val="0.14131289100826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Latency </a:t>
            </a:r>
            <a:r>
              <a:rPr lang="pl-PL" baseline="0"/>
              <a:t>(burst size </a:t>
            </a:r>
            <a:r>
              <a:rPr lang="en-US" baseline="0"/>
              <a:t>256</a:t>
            </a:r>
            <a:r>
              <a:rPr lang="pl-PL" baseline="0"/>
              <a:t> bytes)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2M locked to 2M unlocked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mem2mem!$E$45</c:f>
              <c:numCache>
                <c:formatCode>0</c:formatCode>
                <c:ptCount val="1"/>
                <c:pt idx="0">
                  <c:v>754.93799999999999</c:v>
                </c:pt>
              </c:numCache>
            </c:numRef>
          </c:val>
        </c:ser>
        <c:ser>
          <c:idx val="0"/>
          <c:order val="1"/>
          <c:tx>
            <c:v>4M locked to 4M unlocked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mem2mem!$E$46</c:f>
              <c:numCache>
                <c:formatCode>0</c:formatCode>
                <c:ptCount val="1"/>
                <c:pt idx="0">
                  <c:v>1492.6670000000001</c:v>
                </c:pt>
              </c:numCache>
            </c:numRef>
          </c:val>
        </c:ser>
        <c:ser>
          <c:idx val="1"/>
          <c:order val="2"/>
          <c:tx>
            <c:v>8M locked to 8M unlocked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mem2mem!$E$47</c:f>
              <c:numCache>
                <c:formatCode>0</c:formatCode>
                <c:ptCount val="1"/>
                <c:pt idx="0">
                  <c:v>2989.7309999999998</c:v>
                </c:pt>
              </c:numCache>
            </c:numRef>
          </c:val>
        </c:ser>
        <c:ser>
          <c:idx val="3"/>
          <c:order val="3"/>
          <c:tx>
            <c:v>16m locked to 16M unlocked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mem2mem!$E$48</c:f>
              <c:numCache>
                <c:formatCode>0</c:formatCode>
                <c:ptCount val="1"/>
                <c:pt idx="0">
                  <c:v>10843.030999999999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48272"/>
        <c:axId val="241247880"/>
      </c:barChart>
      <c:catAx>
        <c:axId val="241248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1247880"/>
        <c:crosses val="autoZero"/>
        <c:auto val="0"/>
        <c:lblAlgn val="ctr"/>
        <c:lblOffset val="100"/>
        <c:noMultiLvlLbl val="1"/>
      </c:catAx>
      <c:valAx>
        <c:axId val="241247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us</a:t>
                </a:r>
              </a:p>
            </c:rich>
          </c:tx>
          <c:layout>
            <c:manualLayout>
              <c:xMode val="edge"/>
              <c:yMode val="edge"/>
              <c:x val="1.483832068849188E-2"/>
              <c:y val="0.4660642221813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702614465504"/>
          <c:y val="0.6527675890569985"/>
          <c:w val="0.2218398387051817"/>
          <c:h val="0.1886240628271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Latency </a:t>
            </a:r>
            <a:r>
              <a:rPr lang="pl-PL" baseline="0"/>
              <a:t>(burst size </a:t>
            </a:r>
            <a:r>
              <a:rPr lang="en-US" baseline="0"/>
              <a:t>256</a:t>
            </a:r>
            <a:r>
              <a:rPr lang="pl-PL" baseline="0"/>
              <a:t> bytes)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2M unlocked to 2M unlocked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mem2mem!$E$73</c:f>
              <c:numCache>
                <c:formatCode>0</c:formatCode>
                <c:ptCount val="1"/>
                <c:pt idx="0">
                  <c:v>765.75799999999992</c:v>
                </c:pt>
              </c:numCache>
            </c:numRef>
          </c:val>
        </c:ser>
        <c:ser>
          <c:idx val="0"/>
          <c:order val="1"/>
          <c:tx>
            <c:v>4M unlocked to 4M unlocked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mem2mem!$E$74</c:f>
              <c:numCache>
                <c:formatCode>0</c:formatCode>
                <c:ptCount val="1"/>
                <c:pt idx="0">
                  <c:v>1595.7860000000001</c:v>
                </c:pt>
              </c:numCache>
            </c:numRef>
          </c:val>
        </c:ser>
        <c:ser>
          <c:idx val="1"/>
          <c:order val="2"/>
          <c:tx>
            <c:v>8M unlocked to 8M unlocked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mem2mem!$D$23:$D$25</c:f>
              <c:numCache>
                <c:formatCode>General</c:formatCode>
                <c:ptCount val="3"/>
                <c:pt idx="0">
                  <c:v>2.048</c:v>
                </c:pt>
                <c:pt idx="1">
                  <c:v>4.0960000000000001</c:v>
                </c:pt>
                <c:pt idx="2">
                  <c:v>8.1920000000000002</c:v>
                </c:pt>
              </c:numCache>
            </c:numRef>
          </c:cat>
          <c:val>
            <c:numRef>
              <c:f>mem2mem!$E$75</c:f>
              <c:numCache>
                <c:formatCode>0</c:formatCode>
                <c:ptCount val="1"/>
                <c:pt idx="0">
                  <c:v>3955.1940000000004</c:v>
                </c:pt>
              </c:numCache>
            </c:numRef>
          </c:val>
        </c:ser>
        <c:ser>
          <c:idx val="3"/>
          <c:order val="3"/>
          <c:tx>
            <c:v>16m unlocked to 16M unlocked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mem2mem!$E$76</c:f>
              <c:numCache>
                <c:formatCode>0</c:formatCode>
                <c:ptCount val="1"/>
                <c:pt idx="0">
                  <c:v>11906.615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51408"/>
        <c:axId val="241252192"/>
      </c:barChart>
      <c:catAx>
        <c:axId val="241251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41252192"/>
        <c:crosses val="autoZero"/>
        <c:auto val="0"/>
        <c:lblAlgn val="ctr"/>
        <c:lblOffset val="100"/>
        <c:noMultiLvlLbl val="1"/>
      </c:catAx>
      <c:valAx>
        <c:axId val="241252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us</a:t>
                </a:r>
              </a:p>
            </c:rich>
          </c:tx>
          <c:layout>
            <c:manualLayout>
              <c:xMode val="edge"/>
              <c:yMode val="edge"/>
              <c:x val="1.483832068849188E-2"/>
              <c:y val="0.4660642221813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04300124134961"/>
          <c:y val="0.66115079072024652"/>
          <c:w val="0.23495699875865045"/>
          <c:h val="0.1886240628271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10</xdr:row>
      <xdr:rowOff>142875</xdr:rowOff>
    </xdr:from>
    <xdr:to>
      <xdr:col>15</xdr:col>
      <xdr:colOff>92075</xdr:colOff>
      <xdr:row>35</xdr:row>
      <xdr:rowOff>82551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35</xdr:row>
      <xdr:rowOff>111125</xdr:rowOff>
    </xdr:from>
    <xdr:to>
      <xdr:col>15</xdr:col>
      <xdr:colOff>12700</xdr:colOff>
      <xdr:row>59</xdr:row>
      <xdr:rowOff>111125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641350</xdr:colOff>
      <xdr:row>61</xdr:row>
      <xdr:rowOff>6350</xdr:rowOff>
    </xdr:from>
    <xdr:to>
      <xdr:col>15</xdr:col>
      <xdr:colOff>6350</xdr:colOff>
      <xdr:row>85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10</xdr:row>
      <xdr:rowOff>152400</xdr:rowOff>
    </xdr:from>
    <xdr:to>
      <xdr:col>26</xdr:col>
      <xdr:colOff>593725</xdr:colOff>
      <xdr:row>35</xdr:row>
      <xdr:rowOff>92076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340178</xdr:colOff>
      <xdr:row>35</xdr:row>
      <xdr:rowOff>108857</xdr:rowOff>
    </xdr:from>
    <xdr:to>
      <xdr:col>26</xdr:col>
      <xdr:colOff>600527</xdr:colOff>
      <xdr:row>59</xdr:row>
      <xdr:rowOff>81643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217714</xdr:colOff>
      <xdr:row>60</xdr:row>
      <xdr:rowOff>176893</xdr:rowOff>
    </xdr:from>
    <xdr:to>
      <xdr:col>27</xdr:col>
      <xdr:colOff>0</xdr:colOff>
      <xdr:row>84</xdr:row>
      <xdr:rowOff>149679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0.40821</cdr:x>
      <cdr:y>0.71429</cdr:y>
    </cdr:from>
    <cdr:to>
      <cdr:x>0.62923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19450" y="2286000"/>
          <a:ext cx="17430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7"/>
  <sheetViews>
    <sheetView tabSelected="1" topLeftCell="B40" zoomScale="80" zoomScaleNormal="80" workbookViewId="0">
      <selection activeCell="C60" sqref="C60"/>
    </sheetView>
  </sheetViews>
  <sheetFormatPr defaultRowHeight="15" x14ac:dyDescent="0.25"/>
  <cols>
    <col min="2" max="2" width="21.5703125" customWidth="1"/>
    <col min="3" max="3" width="13.140625" bestFit="1" customWidth="1"/>
    <col min="4" max="4" width="12" customWidth="1"/>
    <col min="5" max="5" width="12" bestFit="1" customWidth="1"/>
    <col min="6" max="6" width="24.140625" customWidth="1"/>
    <col min="7" max="7" width="22.85546875" bestFit="1" customWidth="1"/>
    <col min="8" max="8" width="24.5703125" bestFit="1" customWidth="1"/>
    <col min="9" max="9" width="9.7109375" customWidth="1"/>
  </cols>
  <sheetData>
    <row r="2" spans="1:20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0" ht="15" customHeight="1" x14ac:dyDescent="0.25">
      <c r="B3" s="10" t="s">
        <v>5</v>
      </c>
      <c r="C3" s="10"/>
      <c r="D3" s="10"/>
      <c r="E3" s="10"/>
      <c r="F3" s="10"/>
      <c r="G3" s="4"/>
      <c r="H3" s="10" t="s">
        <v>9</v>
      </c>
      <c r="I3" s="10"/>
      <c r="J3" s="10"/>
      <c r="K3" s="10"/>
      <c r="L3" s="10"/>
      <c r="M3" s="10"/>
      <c r="N3" s="4"/>
      <c r="O3" s="4"/>
      <c r="P3" s="4"/>
    </row>
    <row r="4" spans="1:20" x14ac:dyDescent="0.25">
      <c r="B4" s="10"/>
      <c r="C4" s="10"/>
      <c r="D4" s="10"/>
      <c r="E4" s="10"/>
      <c r="F4" s="10"/>
      <c r="G4" s="4"/>
      <c r="H4" s="10"/>
      <c r="I4" s="10"/>
      <c r="J4" s="10"/>
      <c r="K4" s="10"/>
      <c r="L4" s="10"/>
      <c r="M4" s="10"/>
      <c r="N4" s="4"/>
      <c r="O4" s="4"/>
      <c r="P4" s="4"/>
    </row>
    <row r="5" spans="1:20" x14ac:dyDescent="0.25">
      <c r="B5" s="10"/>
      <c r="C5" s="10"/>
      <c r="D5" s="10"/>
      <c r="E5" s="10"/>
      <c r="F5" s="10"/>
      <c r="G5" s="4"/>
      <c r="H5" s="10"/>
      <c r="I5" s="10"/>
      <c r="J5" s="10"/>
      <c r="K5" s="10"/>
      <c r="L5" s="10"/>
      <c r="M5" s="10"/>
      <c r="N5" s="4"/>
      <c r="O5" s="4"/>
      <c r="P5" s="4"/>
    </row>
    <row r="6" spans="1:20" x14ac:dyDescent="0.25">
      <c r="B6" s="10"/>
      <c r="C6" s="10"/>
      <c r="D6" s="10"/>
      <c r="E6" s="10"/>
      <c r="F6" s="10"/>
      <c r="G6" s="4"/>
      <c r="H6" s="10"/>
      <c r="I6" s="10"/>
      <c r="J6" s="10"/>
      <c r="K6" s="10"/>
      <c r="L6" s="10"/>
      <c r="M6" s="10"/>
      <c r="N6" s="4"/>
      <c r="O6" s="4"/>
      <c r="P6" s="4"/>
    </row>
    <row r="7" spans="1:20" x14ac:dyDescent="0.25">
      <c r="B7" s="10"/>
      <c r="C7" s="10"/>
      <c r="D7" s="10"/>
      <c r="E7" s="10"/>
      <c r="F7" s="10"/>
      <c r="G7" s="4"/>
      <c r="H7" s="10"/>
      <c r="I7" s="10"/>
      <c r="J7" s="10"/>
      <c r="K7" s="10"/>
      <c r="L7" s="10"/>
      <c r="M7" s="10"/>
      <c r="N7" s="4"/>
      <c r="O7" s="4"/>
      <c r="P7" s="4"/>
    </row>
    <row r="8" spans="1:20" x14ac:dyDescent="0.25">
      <c r="B8" s="10"/>
      <c r="C8" s="10"/>
      <c r="D8" s="10"/>
      <c r="E8" s="10"/>
      <c r="F8" s="10"/>
      <c r="G8" s="4"/>
      <c r="H8" s="10"/>
      <c r="I8" s="10"/>
      <c r="J8" s="10"/>
      <c r="K8" s="10"/>
      <c r="L8" s="10"/>
      <c r="M8" s="10"/>
      <c r="N8" s="4"/>
      <c r="O8" s="4"/>
      <c r="P8" s="4"/>
    </row>
    <row r="9" spans="1:20" x14ac:dyDescent="0.25">
      <c r="B9" s="10"/>
      <c r="C9" s="10"/>
      <c r="D9" s="10"/>
      <c r="E9" s="10"/>
      <c r="F9" s="10"/>
      <c r="G9" s="4"/>
      <c r="H9" s="10"/>
      <c r="I9" s="10"/>
      <c r="J9" s="10"/>
      <c r="K9" s="10"/>
      <c r="L9" s="10"/>
      <c r="M9" s="10"/>
      <c r="N9" s="4"/>
      <c r="O9" s="4"/>
      <c r="P9" s="4"/>
    </row>
    <row r="10" spans="1:20" x14ac:dyDescent="0.25">
      <c r="H10" s="10"/>
      <c r="I10" s="10"/>
      <c r="J10" s="10"/>
      <c r="K10" s="10"/>
      <c r="L10" s="10"/>
      <c r="M10" s="10"/>
    </row>
    <row r="11" spans="1:20" x14ac:dyDescent="0.25">
      <c r="B11" s="5"/>
      <c r="C11" s="5"/>
      <c r="D11" s="5"/>
      <c r="E11" s="5"/>
      <c r="F11" s="5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"/>
      <c r="B12" s="1"/>
      <c r="C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1"/>
      <c r="G13" s="3"/>
      <c r="H13" s="3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1"/>
      <c r="G14" s="3"/>
      <c r="H14" s="3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1"/>
      <c r="G15" s="3"/>
      <c r="H15" s="3"/>
      <c r="I15" s="1"/>
      <c r="J15" s="2"/>
      <c r="S15" s="2"/>
      <c r="T15" s="2"/>
    </row>
    <row r="16" spans="1:20" x14ac:dyDescent="0.25">
      <c r="A16" s="1"/>
      <c r="G16" s="3"/>
      <c r="H16" s="3"/>
      <c r="I16" s="1"/>
      <c r="J16" s="2"/>
      <c r="S16" s="2"/>
      <c r="T16" s="2"/>
    </row>
    <row r="17" spans="1:20" x14ac:dyDescent="0.25">
      <c r="A17" s="1"/>
      <c r="B17" s="5"/>
      <c r="C17" s="5"/>
      <c r="D17" s="3"/>
      <c r="E17" s="3"/>
      <c r="F17" s="3"/>
      <c r="G17" s="3"/>
      <c r="H17" s="3"/>
      <c r="I17" s="1"/>
      <c r="J17" s="2"/>
      <c r="S17" s="2"/>
      <c r="T17" s="2"/>
    </row>
    <row r="18" spans="1:20" x14ac:dyDescent="0.25">
      <c r="A18" s="1"/>
      <c r="B18" s="5"/>
      <c r="C18" s="5"/>
      <c r="D18" s="3"/>
      <c r="E18" s="3"/>
      <c r="F18" s="3"/>
      <c r="G18" s="3"/>
      <c r="H18" s="3"/>
      <c r="I18" s="1"/>
      <c r="J18" s="2"/>
      <c r="S18" s="2"/>
      <c r="T18" s="2"/>
    </row>
    <row r="19" spans="1:20" x14ac:dyDescent="0.25">
      <c r="A19" s="1"/>
      <c r="B19" s="5"/>
      <c r="C19" s="5"/>
      <c r="D19" s="3"/>
      <c r="E19" s="3"/>
      <c r="F19" s="3"/>
      <c r="G19" s="3"/>
      <c r="H19" s="3"/>
      <c r="I19" s="1"/>
      <c r="J19" s="2"/>
      <c r="S19" s="2"/>
      <c r="T19" s="2"/>
    </row>
    <row r="20" spans="1:20" x14ac:dyDescent="0.25">
      <c r="A20" s="1"/>
      <c r="B20" s="5"/>
      <c r="C20" s="5"/>
      <c r="D20" s="3"/>
      <c r="E20" s="3"/>
      <c r="F20" s="3"/>
      <c r="G20" s="3"/>
      <c r="H20" s="3"/>
      <c r="I20" s="1"/>
      <c r="J20" s="2"/>
      <c r="S20" s="2"/>
      <c r="T20" s="2"/>
    </row>
    <row r="21" spans="1:20" x14ac:dyDescent="0.25">
      <c r="A21" s="1"/>
      <c r="B21" s="5"/>
      <c r="C21" s="5"/>
      <c r="D21" s="3"/>
      <c r="E21" s="3"/>
      <c r="F21" s="3"/>
      <c r="G21" s="3"/>
      <c r="H21" s="3"/>
      <c r="I21" s="1"/>
      <c r="J21" s="2"/>
      <c r="S21" s="2"/>
      <c r="T21" s="2"/>
    </row>
    <row r="22" spans="1:20" x14ac:dyDescent="0.25">
      <c r="A22" s="1"/>
      <c r="B22" s="6" t="s">
        <v>0</v>
      </c>
      <c r="C22" s="6" t="s">
        <v>1</v>
      </c>
      <c r="D22" s="6" t="s">
        <v>2</v>
      </c>
      <c r="E22" s="6" t="s">
        <v>8</v>
      </c>
      <c r="F22" s="6" t="s">
        <v>3</v>
      </c>
      <c r="G22" s="3"/>
      <c r="H22" s="3"/>
      <c r="I22" s="1"/>
      <c r="J22" s="2"/>
      <c r="S22" s="2"/>
      <c r="T22" s="2"/>
    </row>
    <row r="23" spans="1:20" ht="15" customHeight="1" x14ac:dyDescent="0.25">
      <c r="A23" s="1"/>
      <c r="B23" s="18" t="s">
        <v>4</v>
      </c>
      <c r="C23" s="17">
        <v>256</v>
      </c>
      <c r="D23" s="6">
        <v>2.048</v>
      </c>
      <c r="E23" s="7">
        <f>0.000755222*1000000</f>
        <v>755.22199999999998</v>
      </c>
      <c r="F23" s="8">
        <f>(D23*8/E23)*1024</f>
        <v>22.214946068838039</v>
      </c>
      <c r="G23" s="1"/>
      <c r="H23" s="1"/>
      <c r="I23" s="1"/>
      <c r="J23" s="2"/>
      <c r="S23" s="2"/>
      <c r="T23" s="2"/>
    </row>
    <row r="24" spans="1:20" x14ac:dyDescent="0.25">
      <c r="B24" s="18"/>
      <c r="C24" s="17"/>
      <c r="D24" s="6">
        <v>4.0960000000000001</v>
      </c>
      <c r="E24" s="7">
        <f>0.001493348 * 1000000</f>
        <v>1493.348</v>
      </c>
      <c r="F24" s="8">
        <f>(D24*8/E24)*1024</f>
        <v>22.469265034004131</v>
      </c>
      <c r="J24" s="2"/>
      <c r="S24" s="2"/>
      <c r="T24" s="2"/>
    </row>
    <row r="25" spans="1:20" x14ac:dyDescent="0.25">
      <c r="B25" s="18"/>
      <c r="C25" s="17"/>
      <c r="D25" s="6">
        <v>8.1920000000000002</v>
      </c>
      <c r="E25" s="7">
        <f>0.002970545 * 1000000</f>
        <v>2970.5450000000001</v>
      </c>
      <c r="F25" s="8">
        <f>(D25*8/E25)*1024</f>
        <v>22.591431538657048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T28" s="2"/>
    </row>
    <row r="29" spans="1:20" x14ac:dyDescent="0.25">
      <c r="T29" s="2"/>
    </row>
    <row r="30" spans="1:20" x14ac:dyDescent="0.25">
      <c r="T30" s="2"/>
    </row>
    <row r="31" spans="1:20" x14ac:dyDescent="0.25">
      <c r="T31" s="2"/>
    </row>
    <row r="32" spans="1:20" x14ac:dyDescent="0.25">
      <c r="T32" s="2"/>
    </row>
    <row r="33" spans="1:20" x14ac:dyDescent="0.25">
      <c r="T33" s="2"/>
    </row>
    <row r="34" spans="1:20" x14ac:dyDescent="0.25">
      <c r="T34" s="2"/>
    </row>
    <row r="35" spans="1:20" x14ac:dyDescent="0.25">
      <c r="T35" s="2"/>
    </row>
    <row r="36" spans="1:20" x14ac:dyDescent="0.25">
      <c r="T36" s="2"/>
    </row>
    <row r="37" spans="1:20" x14ac:dyDescent="0.25">
      <c r="T37" s="2"/>
    </row>
    <row r="38" spans="1:20" x14ac:dyDescent="0.25">
      <c r="T38" s="2"/>
    </row>
    <row r="39" spans="1:20" x14ac:dyDescent="0.25">
      <c r="A39" s="1"/>
      <c r="G39" s="1"/>
      <c r="H39" s="1"/>
      <c r="I39" s="1"/>
      <c r="J39" s="1"/>
      <c r="K39" s="1"/>
      <c r="L39" s="1"/>
      <c r="M39" s="1"/>
      <c r="N39" s="1"/>
      <c r="O39" s="1"/>
      <c r="T39" s="2"/>
    </row>
    <row r="40" spans="1:20" x14ac:dyDescent="0.25">
      <c r="A40" s="1"/>
      <c r="G40" s="1"/>
      <c r="H40" s="1"/>
      <c r="I40" s="1"/>
      <c r="J40" s="1"/>
      <c r="K40" s="1"/>
      <c r="L40" s="1"/>
      <c r="M40" s="1"/>
      <c r="N40" s="1"/>
      <c r="O40" s="1"/>
      <c r="T40" s="2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T41" s="2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20" x14ac:dyDescent="0.25">
      <c r="A44" s="1"/>
      <c r="B44" s="6" t="s">
        <v>0</v>
      </c>
      <c r="C44" s="6" t="s">
        <v>1</v>
      </c>
      <c r="D44" s="6" t="s">
        <v>2</v>
      </c>
      <c r="E44" s="6" t="s">
        <v>8</v>
      </c>
      <c r="F44" s="6" t="s">
        <v>3</v>
      </c>
      <c r="G44" s="1"/>
      <c r="H44" s="1"/>
      <c r="I44" s="1"/>
      <c r="J44" s="1"/>
      <c r="K44" s="1"/>
      <c r="L44" s="1"/>
      <c r="M44" s="1"/>
      <c r="N44" s="1"/>
      <c r="O44" s="1"/>
    </row>
    <row r="45" spans="1:20" ht="15" customHeight="1" x14ac:dyDescent="0.25">
      <c r="A45" s="1"/>
      <c r="B45" s="19" t="s">
        <v>6</v>
      </c>
      <c r="C45" s="11">
        <v>256</v>
      </c>
      <c r="D45" s="6">
        <v>2.048</v>
      </c>
      <c r="E45" s="7">
        <f>0.000754938*1000000</f>
        <v>754.93799999999999</v>
      </c>
      <c r="F45" s="8">
        <f>(D45*8/E45)*1024</f>
        <v>22.223303105685499</v>
      </c>
      <c r="G45" s="3"/>
      <c r="H45" s="3"/>
      <c r="I45" s="1"/>
      <c r="J45" s="1"/>
      <c r="K45" s="1"/>
      <c r="L45" s="1"/>
      <c r="M45" s="1"/>
      <c r="N45" s="1"/>
      <c r="O45" s="1"/>
    </row>
    <row r="46" spans="1:20" x14ac:dyDescent="0.25">
      <c r="A46" s="1"/>
      <c r="B46" s="20"/>
      <c r="C46" s="12"/>
      <c r="D46" s="6">
        <v>4.0960000000000001</v>
      </c>
      <c r="E46" s="7">
        <f>0.001492667*1000000</f>
        <v>1492.6670000000001</v>
      </c>
      <c r="F46" s="8">
        <f>(D46*8/E46)*1024</f>
        <v>22.479516194837828</v>
      </c>
      <c r="G46" s="3"/>
      <c r="H46" s="3"/>
      <c r="I46" s="1"/>
      <c r="J46" s="1"/>
      <c r="K46" s="1"/>
      <c r="L46" s="1"/>
      <c r="M46" s="1"/>
      <c r="N46" s="1"/>
      <c r="O46" s="1"/>
      <c r="P46" s="2"/>
      <c r="Q46" s="2"/>
      <c r="R46" s="2"/>
      <c r="S46" s="2"/>
      <c r="T46" s="2"/>
    </row>
    <row r="47" spans="1:20" x14ac:dyDescent="0.25">
      <c r="A47" s="1"/>
      <c r="B47" s="20"/>
      <c r="C47" s="12"/>
      <c r="D47" s="6">
        <v>8.1920000000000002</v>
      </c>
      <c r="E47" s="7">
        <f>0.002989731*1000000</f>
        <v>2989.7309999999998</v>
      </c>
      <c r="F47" s="8">
        <f>(D47*8/E47)*1024</f>
        <v>22.446455550683325</v>
      </c>
      <c r="G47" s="3"/>
      <c r="H47" s="3"/>
      <c r="I47" s="1"/>
      <c r="J47" s="1"/>
      <c r="K47" s="1"/>
      <c r="L47" s="1"/>
      <c r="M47" s="1"/>
      <c r="N47" s="1"/>
      <c r="O47" s="1"/>
      <c r="P47" s="2"/>
      <c r="Q47" s="2"/>
      <c r="R47" s="2"/>
      <c r="S47" s="2"/>
      <c r="T47" s="2"/>
    </row>
    <row r="48" spans="1:20" x14ac:dyDescent="0.25">
      <c r="A48" s="1"/>
      <c r="B48" s="21"/>
      <c r="C48" s="13"/>
      <c r="D48" s="6">
        <v>16.384</v>
      </c>
      <c r="E48" s="7">
        <f>0.010843031*1000000</f>
        <v>10843.030999999999</v>
      </c>
      <c r="F48" s="8">
        <f>(D48*8/E48)*1024</f>
        <v>12.37824811162119</v>
      </c>
      <c r="G48" s="3"/>
      <c r="H48" s="3"/>
      <c r="I48" s="1"/>
      <c r="J48" s="1"/>
      <c r="K48" s="1"/>
      <c r="L48" s="1"/>
      <c r="M48" s="1"/>
      <c r="N48" s="1"/>
      <c r="O48" s="1"/>
      <c r="P48" s="2"/>
      <c r="Q48" s="2"/>
      <c r="R48" s="2"/>
      <c r="S48" s="2"/>
      <c r="T48" s="2"/>
    </row>
    <row r="49" spans="1:20" x14ac:dyDescent="0.25">
      <c r="A49" s="1"/>
      <c r="B49" s="5"/>
      <c r="C49" s="5"/>
      <c r="D49" s="3"/>
      <c r="E49" s="3"/>
      <c r="F49" s="3"/>
      <c r="G49" s="3"/>
      <c r="H49" s="3"/>
      <c r="I49" s="1"/>
      <c r="J49" s="1"/>
      <c r="K49" s="1"/>
      <c r="L49" s="1"/>
      <c r="M49" s="1"/>
      <c r="N49" s="1"/>
      <c r="O49" s="1"/>
      <c r="P49" s="2"/>
      <c r="Q49" s="2"/>
      <c r="R49" s="2"/>
      <c r="S49" s="2"/>
      <c r="T49" s="2"/>
    </row>
    <row r="50" spans="1:20" x14ac:dyDescent="0.25">
      <c r="A50" s="1"/>
      <c r="B50" s="5"/>
      <c r="C50" s="5"/>
      <c r="D50" s="3"/>
      <c r="E50" s="3"/>
      <c r="F50" s="3"/>
      <c r="G50" s="3"/>
      <c r="H50" s="3"/>
      <c r="I50" s="1"/>
      <c r="J50" s="1"/>
      <c r="K50" s="1"/>
      <c r="L50" s="1"/>
      <c r="M50" s="1"/>
      <c r="N50" s="1"/>
      <c r="O50" s="1"/>
      <c r="P50" s="2"/>
      <c r="Q50" s="2"/>
      <c r="R50" s="2"/>
      <c r="S50" s="2"/>
      <c r="T50" s="2"/>
    </row>
    <row r="51" spans="1:20" x14ac:dyDescent="0.25">
      <c r="A51" s="1"/>
      <c r="B51" s="5"/>
      <c r="C51" s="5"/>
      <c r="D51" s="3"/>
      <c r="E51" s="3"/>
      <c r="F51" s="3"/>
      <c r="G51" s="3"/>
      <c r="H51" s="3"/>
      <c r="I51" s="1"/>
      <c r="J51" s="1"/>
      <c r="K51" s="1"/>
      <c r="L51" s="1"/>
      <c r="M51" s="1"/>
      <c r="N51" s="1"/>
      <c r="O51" s="1"/>
      <c r="P51" s="2"/>
      <c r="Q51" s="2"/>
      <c r="R51" s="2"/>
      <c r="S51" s="2"/>
      <c r="T51" s="2"/>
    </row>
    <row r="52" spans="1:20" x14ac:dyDescent="0.25">
      <c r="A52" s="1"/>
      <c r="B52" s="5"/>
      <c r="C52" s="5"/>
      <c r="D52" s="3"/>
      <c r="E52" s="3"/>
      <c r="F52" s="3"/>
      <c r="G52" s="3"/>
      <c r="H52" s="3"/>
      <c r="I52" s="1"/>
      <c r="J52" s="1"/>
      <c r="K52" s="1"/>
      <c r="L52" s="1"/>
      <c r="M52" s="1"/>
      <c r="N52" s="1"/>
      <c r="O52" s="1"/>
      <c r="P52" s="2"/>
      <c r="Q52" s="2"/>
      <c r="R52" s="2"/>
      <c r="S52" s="2"/>
      <c r="T52" s="2"/>
    </row>
    <row r="53" spans="1:20" x14ac:dyDescent="0.25">
      <c r="A53" s="1"/>
      <c r="B53" s="5"/>
      <c r="C53" s="5"/>
      <c r="D53" s="3"/>
      <c r="E53" s="3"/>
      <c r="F53" s="3"/>
      <c r="G53" s="3"/>
      <c r="H53" s="3"/>
      <c r="I53" s="1"/>
      <c r="J53" s="1"/>
      <c r="K53" s="1"/>
      <c r="L53" s="1"/>
      <c r="M53" s="1"/>
      <c r="N53" s="1"/>
      <c r="O53" s="1"/>
      <c r="P53" s="2"/>
      <c r="Q53" s="2"/>
      <c r="R53" s="2"/>
      <c r="S53" s="2"/>
      <c r="T53" s="2"/>
    </row>
    <row r="54" spans="1:20" x14ac:dyDescent="0.25">
      <c r="A54" s="1"/>
      <c r="B54" s="5"/>
      <c r="C54" s="5"/>
      <c r="D54" s="3"/>
      <c r="E54" s="3"/>
      <c r="F54" s="3"/>
      <c r="G54" s="3"/>
      <c r="H54" s="3"/>
      <c r="I54" s="1"/>
      <c r="J54" s="1"/>
      <c r="K54" s="1"/>
      <c r="L54" s="1"/>
      <c r="M54" s="1"/>
      <c r="N54" s="1"/>
      <c r="O54" s="1"/>
      <c r="P54" s="2"/>
      <c r="Q54" s="2"/>
      <c r="R54" s="2"/>
      <c r="S54" s="2"/>
      <c r="T54" s="2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2"/>
      <c r="S55" s="2"/>
      <c r="T55" s="2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2"/>
      <c r="S56" s="2"/>
      <c r="T56" s="2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2"/>
      <c r="S57" s="2"/>
      <c r="T57" s="2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2"/>
      <c r="S58" s="2"/>
      <c r="T58" s="2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2"/>
      <c r="S59" s="2"/>
      <c r="T59" s="2"/>
    </row>
    <row r="60" spans="1:20" x14ac:dyDescent="0.25">
      <c r="A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2"/>
      <c r="S60" s="2"/>
      <c r="T60" s="2"/>
    </row>
    <row r="61" spans="1:20" x14ac:dyDescent="0.25">
      <c r="A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2"/>
      <c r="S61" s="2"/>
      <c r="T61" s="2"/>
    </row>
    <row r="62" spans="1:20" x14ac:dyDescent="0.25">
      <c r="A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2"/>
      <c r="S62" s="2"/>
      <c r="T62" s="2"/>
    </row>
    <row r="63" spans="1:20" x14ac:dyDescent="0.25">
      <c r="A63" s="1"/>
      <c r="G63" s="1"/>
      <c r="H63" s="1"/>
      <c r="I63" s="1"/>
      <c r="J63" s="1"/>
      <c r="K63" s="1"/>
      <c r="L63" s="1"/>
      <c r="M63" s="1"/>
      <c r="N63" s="1"/>
      <c r="O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6" t="s">
        <v>0</v>
      </c>
      <c r="C72" s="6" t="s">
        <v>1</v>
      </c>
      <c r="D72" s="6" t="s">
        <v>2</v>
      </c>
      <c r="E72" s="6" t="s">
        <v>8</v>
      </c>
      <c r="F72" s="6" t="s">
        <v>3</v>
      </c>
      <c r="G72" s="1"/>
      <c r="H72" s="1"/>
      <c r="I72" s="1"/>
      <c r="J72" s="1"/>
      <c r="K72" s="1"/>
      <c r="L72" s="1"/>
      <c r="M72" s="1"/>
      <c r="N72" s="1"/>
      <c r="O72" s="1"/>
    </row>
    <row r="73" spans="1:15" ht="15" customHeight="1" x14ac:dyDescent="0.25">
      <c r="A73" s="1"/>
      <c r="B73" s="14" t="s">
        <v>7</v>
      </c>
      <c r="C73" s="11">
        <v>256</v>
      </c>
      <c r="D73" s="9">
        <v>2.048</v>
      </c>
      <c r="E73" s="7">
        <f>0.000765758*1000000</f>
        <v>765.75799999999992</v>
      </c>
      <c r="F73" s="8">
        <f>(D73*8/E73)*1024</f>
        <v>21.909292491883861</v>
      </c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5"/>
      <c r="C74" s="12"/>
      <c r="D74" s="9">
        <v>4.0960000000000001</v>
      </c>
      <c r="E74" s="7">
        <f>0.001595786*1000000</f>
        <v>1595.7860000000001</v>
      </c>
      <c r="F74" s="8">
        <f>(D74*8/E74)*1024</f>
        <v>21.026899596813106</v>
      </c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5"/>
      <c r="C75" s="12"/>
      <c r="D75" s="9">
        <v>8.1920000000000002</v>
      </c>
      <c r="E75" s="7">
        <f>0.003955194*1000000</f>
        <v>3955.1940000000004</v>
      </c>
      <c r="F75" s="8">
        <f>(D75*8/E75)*1024</f>
        <v>16.967274930129847</v>
      </c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6"/>
      <c r="C76" s="13"/>
      <c r="D76" s="9">
        <v>16.384</v>
      </c>
      <c r="E76" s="7">
        <f>0.011906615*1000000</f>
        <v>11906.615</v>
      </c>
      <c r="F76" s="8">
        <f>(D76*8/E76)*1024</f>
        <v>11.272534469284512</v>
      </c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</sheetData>
  <mergeCells count="8">
    <mergeCell ref="H3:M10"/>
    <mergeCell ref="C73:C76"/>
    <mergeCell ref="B73:B76"/>
    <mergeCell ref="B3:F9"/>
    <mergeCell ref="C23:C25"/>
    <mergeCell ref="B23:B25"/>
    <mergeCell ref="C45:C48"/>
    <mergeCell ref="B45:B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mem2mem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Bykowski, MarekX</dc:creator>
  <cp:keywords>CTPClassification=CTP_NT</cp:keywords>
  <cp:lastModifiedBy>Bykowski, MarekX</cp:lastModifiedBy>
  <dcterms:created xsi:type="dcterms:W3CDTF">2018-09-27T11:28:09Z</dcterms:created>
  <dcterms:modified xsi:type="dcterms:W3CDTF">2018-11-18T13:06:10Z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6ac08d96-5e09-4617-827f-416a48e416a0</vt:lpwstr>
  </property>
  <property fmtid="{D5CDD505-2E9C-101B-9397-08002B2CF9AE}" pid="3" name="CTP_TimeStamp">
    <vt:lpwstr>2018-11-10 01:12:05Z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