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GESTÁO FINANCEIRA - MARGARETH\GESTÁO FINANCEIRA - KITNET\"/>
    </mc:Choice>
  </mc:AlternateContent>
  <bookViews>
    <workbookView xWindow="0" yWindow="0" windowWidth="15360" windowHeight="6795" tabRatio="733" activeTab="1"/>
  </bookViews>
  <sheets>
    <sheet name="Inventario Patrimonial" sheetId="1" r:id="rId1"/>
    <sheet name="Balanco Patrimonial" sheetId="2" r:id="rId2"/>
    <sheet name="Balanco Patrimonial Projetado" sheetId="3" r:id="rId3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35" i="2" l="1"/>
  <c r="G28" i="3" l="1"/>
  <c r="G35" i="3" s="1"/>
  <c r="B27" i="3"/>
  <c r="B21" i="3"/>
  <c r="H18" i="3"/>
  <c r="G18" i="3"/>
  <c r="B13" i="3"/>
  <c r="C4" i="3" s="1"/>
  <c r="C13" i="3" s="1"/>
  <c r="G9" i="3"/>
  <c r="H6" i="3" s="1"/>
  <c r="H9" i="3" s="1"/>
  <c r="C6" i="3"/>
  <c r="C5" i="3"/>
  <c r="G28" i="2"/>
  <c r="H26" i="2" s="1"/>
  <c r="B27" i="2"/>
  <c r="B21" i="2"/>
  <c r="G23" i="2"/>
  <c r="H23" i="2"/>
  <c r="G13" i="2"/>
  <c r="H8" i="2" s="1"/>
  <c r="E46" i="1"/>
  <c r="B13" i="2"/>
  <c r="C5" i="2" s="1"/>
  <c r="E9" i="1"/>
  <c r="K44" i="1"/>
  <c r="H5" i="3"/>
  <c r="B33" i="3"/>
  <c r="C23" i="3" s="1"/>
  <c r="H8" i="3"/>
  <c r="H26" i="3"/>
  <c r="C29" i="3"/>
  <c r="C28" i="3"/>
  <c r="B35" i="3"/>
  <c r="D4" i="3" s="1"/>
  <c r="D13" i="3" s="1"/>
  <c r="C22" i="3"/>
  <c r="C24" i="3"/>
  <c r="C21" i="3"/>
  <c r="D23" i="3"/>
  <c r="D6" i="3"/>
  <c r="D28" i="3"/>
  <c r="D24" i="3"/>
  <c r="D29" i="3"/>
  <c r="D21" i="3"/>
  <c r="D33" i="3" s="1"/>
  <c r="D35" i="3" s="1"/>
  <c r="D27" i="3"/>
  <c r="C4" i="2" l="1"/>
  <c r="C6" i="2"/>
  <c r="I6" i="3"/>
  <c r="I18" i="3"/>
  <c r="I26" i="3"/>
  <c r="I5" i="3"/>
  <c r="I28" i="3"/>
  <c r="I8" i="3"/>
  <c r="I9" i="3"/>
  <c r="I13" i="2"/>
  <c r="D22" i="3"/>
  <c r="C27" i="3"/>
  <c r="C33" i="3" s="1"/>
  <c r="B33" i="2"/>
  <c r="C27" i="2" s="1"/>
  <c r="H6" i="2"/>
  <c r="H5" i="2"/>
  <c r="C13" i="2" l="1"/>
  <c r="H13" i="2"/>
  <c r="I35" i="3"/>
  <c r="B35" i="2"/>
  <c r="C22" i="2"/>
  <c r="C23" i="2"/>
  <c r="C21" i="2"/>
  <c r="C33" i="2" s="1"/>
  <c r="C29" i="2"/>
  <c r="C28" i="2"/>
  <c r="C24" i="2"/>
  <c r="I6" i="2"/>
  <c r="I5" i="2"/>
  <c r="I8" i="2"/>
  <c r="I28" i="2"/>
  <c r="I26" i="2"/>
  <c r="I23" i="2"/>
  <c r="I35" i="2" l="1"/>
  <c r="D22" i="2"/>
  <c r="D23" i="2"/>
  <c r="D24" i="2"/>
  <c r="D28" i="2"/>
  <c r="D29" i="2"/>
  <c r="D6" i="2"/>
  <c r="D4" i="2"/>
  <c r="D13" i="2" s="1"/>
  <c r="D21" i="2"/>
  <c r="D27" i="2"/>
  <c r="D33" i="2" l="1"/>
  <c r="D35" i="2" s="1"/>
</calcChain>
</file>

<file path=xl/sharedStrings.xml><?xml version="1.0" encoding="utf-8"?>
<sst xmlns="http://purl.oclc.org/ooxml/spreadsheetml/main" count="188" uniqueCount="102">
  <si>
    <t>Recursos disponiveis em caixa</t>
  </si>
  <si>
    <t>Recursos disponiveis em poupanca</t>
  </si>
  <si>
    <t>Subtotal</t>
  </si>
  <si>
    <t>Total</t>
  </si>
  <si>
    <t>Recursos disponveis</t>
  </si>
  <si>
    <t>Contas a receber no curto prazo</t>
  </si>
  <si>
    <t>Contas a receber no longo prazo</t>
  </si>
  <si>
    <t>BALANCO PATRIMONIAL</t>
  </si>
  <si>
    <t>ATIVO</t>
  </si>
  <si>
    <t>PASSIVO</t>
  </si>
  <si>
    <t>Ativo Circulante</t>
  </si>
  <si>
    <t>Passivo Circulante</t>
  </si>
  <si>
    <t>Total circulante</t>
  </si>
  <si>
    <t>Exigivel a longo prazo</t>
  </si>
  <si>
    <t>Total do ELP</t>
  </si>
  <si>
    <t>Realizavel a longo prazo</t>
  </si>
  <si>
    <t>Total RLP</t>
  </si>
  <si>
    <t>Recursos disponiveis em Banco</t>
  </si>
  <si>
    <t>Contas a pagar no curto prazo</t>
  </si>
  <si>
    <t>Contas a pagar no longo prazo</t>
  </si>
  <si>
    <t>INVENTARIO/CONTROLE PATRIMONIAL - MENSAL - JANEIRO 2022</t>
  </si>
  <si>
    <t>1 - Propriedade utilizada</t>
  </si>
  <si>
    <t>2 -  Benfeitorias, construcoes, instalacoes e melhorias</t>
  </si>
  <si>
    <t>Poco artesiano - Melhoria</t>
  </si>
  <si>
    <t>Cameras + Cerca eletrica - Instalacao</t>
  </si>
  <si>
    <t>vida util</t>
  </si>
  <si>
    <t>area m2</t>
  </si>
  <si>
    <t>R$ valor m2</t>
  </si>
  <si>
    <t>Descricao</t>
  </si>
  <si>
    <t xml:space="preserve">valor </t>
  </si>
  <si>
    <t>ano contrucao</t>
  </si>
  <si>
    <t>valor atual</t>
  </si>
  <si>
    <t>valor</t>
  </si>
  <si>
    <t>metro linear</t>
  </si>
  <si>
    <t xml:space="preserve">kitnets </t>
  </si>
  <si>
    <t>depreciacao acumulada</t>
  </si>
  <si>
    <t>valor novo</t>
  </si>
  <si>
    <t>R$ metro linear</t>
  </si>
  <si>
    <t>valor residual final sucata</t>
  </si>
  <si>
    <t>Energia solar -  Instalacao</t>
  </si>
  <si>
    <t>ano da instacao</t>
  </si>
  <si>
    <t>depreciacao anual</t>
  </si>
  <si>
    <t>3-Operacoes de credito e disponibilidade de recursos</t>
  </si>
  <si>
    <t>Total de permanente</t>
  </si>
  <si>
    <t>ATIVO TOTAL</t>
  </si>
  <si>
    <t>Ativo Permante</t>
  </si>
  <si>
    <t>Patrimonio Liquido</t>
  </si>
  <si>
    <t>Total de Patrimonio Liquido</t>
  </si>
  <si>
    <t>PASSIVO TOTAL</t>
  </si>
  <si>
    <t>Aluguel</t>
  </si>
  <si>
    <t>Recursos disponivel em caixa</t>
  </si>
  <si>
    <t>Recursos disponivel em poupanca</t>
  </si>
  <si>
    <t>Contas a receber a longo prazo</t>
  </si>
  <si>
    <t>Investimentos</t>
  </si>
  <si>
    <t>Imobilizado</t>
  </si>
  <si>
    <t>Diferido</t>
  </si>
  <si>
    <t>valor de compra</t>
  </si>
  <si>
    <t>VEJA ABAIXO A TAXA DE TRIBUTACAO NA HORA DA VENDA O IM OVEL</t>
  </si>
  <si>
    <r>
      <rPr>
        <sz val="10"/>
        <color indexed="10"/>
        <rFont val="Calibri"/>
        <family val="2"/>
      </rPr>
      <t xml:space="preserve">OBS  MUITO CUIDADO NA HORA DE CONTABILIZAR UM IMOVEL   </t>
    </r>
    <r>
      <rPr>
        <sz val="10"/>
        <color indexed="8"/>
        <rFont val="Calibri"/>
        <family val="2"/>
      </rPr>
      <t xml:space="preserve">                 Custo de aquisição do imóvel = R$ 300.000,00
Valor de venda do imóvel = R$ 700.000,00
Tributação como “Venda de Estoque” = R$ 41.510,00 (ou seja, 5,93% sobre o valor de venda)
Tributação como “Venda de Imobilizado” = R$ 136.000,00 (ou seja, 34% sobre o ganho de capital)
No entanto, em outros casos, será ao contrário:
Custo de aquisição do imóvel = R$ 640.000,00
Valor de venda do imóvel = R$ 700.000,00
Tributação como “Venda de Estoque” = R$ 41.510,00 (ou seja, 5,93% sobre o valor de venda)
Tributação como “Venda de Imobilizado” = R$ 14.400,00 (ou seja, 24% sobre o ganho de capital)</t>
    </r>
  </si>
  <si>
    <t>Manutencao investimento</t>
  </si>
  <si>
    <t>Energia solar</t>
  </si>
  <si>
    <t>Propriedade para investimento</t>
  </si>
  <si>
    <t>Poco artesiano</t>
  </si>
  <si>
    <t>Cameras e cerca eletrica</t>
  </si>
  <si>
    <t>Salario</t>
  </si>
  <si>
    <t>Emprestimo bancario</t>
  </si>
  <si>
    <t>Impostos a recolher</t>
  </si>
  <si>
    <t>Duplicatas a pagar</t>
  </si>
  <si>
    <t>Recolhimento de contribuicao social</t>
  </si>
  <si>
    <t>Parcelas de prorrogacao</t>
  </si>
  <si>
    <t>Capital liquido</t>
  </si>
  <si>
    <t>Representatividade do capital de giro no ativo circulante %</t>
  </si>
  <si>
    <t>Representatividade do bem com maior valor do passivo permanente %</t>
  </si>
  <si>
    <t>Representatividade no ativo total%</t>
  </si>
  <si>
    <t>Representatividade no passivo total%</t>
  </si>
  <si>
    <t>Representatividade do passivo circulante%</t>
  </si>
  <si>
    <t>Representatividade do passivo a longo prazo%</t>
  </si>
  <si>
    <t xml:space="preserve">Emprestimo bancario </t>
  </si>
  <si>
    <t xml:space="preserve">Parcelas de emprestimo </t>
  </si>
  <si>
    <t>POSITIVO</t>
  </si>
  <si>
    <t>NEGATIVO</t>
  </si>
  <si>
    <t>NULO OU ZERO</t>
  </si>
  <si>
    <t>OBS----&gt;</t>
  </si>
  <si>
    <t>ATIVO &gt; PASSIVO</t>
  </si>
  <si>
    <t>ATIVO&lt;PASSIVO</t>
  </si>
  <si>
    <t>ATIVO=PASSIVO</t>
  </si>
  <si>
    <t>OBS: COMO A ACONTECE NO SEU NEGOCIO</t>
  </si>
  <si>
    <t>Adiantamento a fornecedores</t>
  </si>
  <si>
    <t>Almoxarifado/estoque</t>
  </si>
  <si>
    <t xml:space="preserve">Realizavel a longo prazo </t>
  </si>
  <si>
    <t>impostos parcelados</t>
  </si>
  <si>
    <t>Exigivel a longo prazo ou passivo não circulante</t>
  </si>
  <si>
    <t>Prejuizos/lucros acumulados</t>
  </si>
  <si>
    <r>
      <t xml:space="preserve">OBS: COM O BALANCAO E POSSIVEL: COMPREENDER E TRAJETO DOS RECURSOS FINANCEIROS, ULTILIZA-LO </t>
    </r>
    <r>
      <rPr>
        <sz val="11"/>
        <color rgb="FFC00000"/>
        <rFont val="Calibri"/>
        <family val="2"/>
        <scheme val="minor"/>
      </rPr>
      <t>COMO BASE PARA ELABORACAO DO PLANEJAMENTO ESTRATEGICO</t>
    </r>
    <r>
      <rPr>
        <sz val="11"/>
        <color theme="1"/>
        <rFont val="Calibri"/>
        <family val="2"/>
        <scheme val="minor"/>
      </rPr>
      <t>, APRESENTAR DADOS FINANCEIROS E CONTABEIS A POSSIVEIS INVESTIDORES. O BP PODE SER CHAMADO TAMBME DE BALANCO CONTABIL.</t>
    </r>
  </si>
  <si>
    <t>OBS: O BALANCO PATRIMONIAL PROJETADOS SERVE PARA Identificar qual sera a necessidade de capital para sustentar o crescimento - QUANTO VOU PRECISAR PARA CRESCER 10,20,30% OU MAIS. OLHAR EM DIAS NO BALANCO PARA CONSEGUIR PROJETAR.</t>
  </si>
  <si>
    <t>Depreciacao</t>
  </si>
  <si>
    <t>Fornecedores</t>
  </si>
  <si>
    <t>outras contas a pagar</t>
  </si>
  <si>
    <t>Salario a pagar</t>
  </si>
  <si>
    <t>Adiantamneto a clientes</t>
  </si>
  <si>
    <t>Obrigacoes trabalhistas</t>
  </si>
  <si>
    <t xml:space="preserve">Financiamento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</si>
</sst>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?_-;_-@_-"/>
  </numFmts>
  <fonts count="18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565656"/>
      <name val="Open Sans"/>
    </font>
    <font>
      <sz val="10"/>
      <color theme="1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ck">
        <color indexed="64"/>
      </end>
      <top/>
      <bottom style="thin">
        <color indexed="64"/>
      </bottom>
      <diagonal/>
    </border>
    <border>
      <start style="thin">
        <color indexed="64"/>
      </start>
      <end style="thick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ck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ck">
        <color indexed="64"/>
      </end>
      <top style="thin">
        <color indexed="64"/>
      </top>
      <bottom/>
      <diagonal/>
    </border>
    <border>
      <start/>
      <end style="thick">
        <color indexed="64"/>
      </end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9" fontId="4" fillId="0" borderId="1" xfId="0" applyNumberFormat="1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" fontId="0" fillId="0" borderId="1" xfId="0" applyNumberForma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" fontId="0" fillId="0" borderId="0" xfId="0" applyNumberFormat="1" applyBorder="1"/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/>
    <xf numFmtId="0" fontId="4" fillId="0" borderId="8" xfId="0" applyFont="1" applyBorder="1"/>
    <xf numFmtId="0" fontId="5" fillId="0" borderId="0" xfId="0" applyFont="1" applyAlignment="1">
      <alignment horizontal="center"/>
    </xf>
    <xf numFmtId="0" fontId="6" fillId="0" borderId="8" xfId="0" applyFont="1" applyBorder="1"/>
    <xf numFmtId="0" fontId="6" fillId="0" borderId="0" xfId="0" applyFont="1" applyAlignment="1">
      <alignment horizontal="left"/>
    </xf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4" xfId="0" applyNumberFormat="1" applyBorder="1"/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/>
    <xf numFmtId="4" fontId="7" fillId="0" borderId="1" xfId="0" applyNumberFormat="1" applyFont="1" applyBorder="1"/>
    <xf numFmtId="0" fontId="8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14" fontId="7" fillId="0" borderId="1" xfId="0" applyNumberFormat="1" applyFont="1" applyBorder="1"/>
    <xf numFmtId="0" fontId="7" fillId="0" borderId="0" xfId="0" applyFont="1"/>
    <xf numFmtId="0" fontId="7" fillId="0" borderId="0" xfId="0" applyFont="1" applyBorder="1"/>
    <xf numFmtId="4" fontId="4" fillId="0" borderId="1" xfId="0" applyNumberFormat="1" applyFont="1" applyBorder="1"/>
    <xf numFmtId="0" fontId="4" fillId="0" borderId="6" xfId="0" applyFont="1" applyBorder="1"/>
    <xf numFmtId="0" fontId="9" fillId="0" borderId="0" xfId="0" applyFont="1"/>
    <xf numFmtId="0" fontId="10" fillId="0" borderId="0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4" fontId="8" fillId="0" borderId="1" xfId="0" applyNumberFormat="1" applyFont="1" applyBorder="1"/>
    <xf numFmtId="43" fontId="7" fillId="0" borderId="1" xfId="2" applyNumberFormat="1" applyFont="1" applyBorder="1"/>
    <xf numFmtId="2" fontId="7" fillId="0" borderId="1" xfId="0" applyNumberFormat="1" applyFont="1" applyBorder="1"/>
    <xf numFmtId="0" fontId="11" fillId="0" borderId="11" xfId="0" applyFont="1" applyBorder="1" applyAlignment="1">
      <alignment wrapText="1"/>
    </xf>
    <xf numFmtId="2" fontId="8" fillId="0" borderId="1" xfId="0" applyNumberFormat="1" applyFont="1" applyBorder="1"/>
    <xf numFmtId="2" fontId="7" fillId="0" borderId="12" xfId="0" applyNumberFormat="1" applyFont="1" applyBorder="1"/>
    <xf numFmtId="0" fontId="4" fillId="0" borderId="0" xfId="0" applyFont="1" applyBorder="1"/>
    <xf numFmtId="4" fontId="8" fillId="0" borderId="0" xfId="0" applyNumberFormat="1" applyFont="1" applyBorder="1"/>
    <xf numFmtId="9" fontId="8" fillId="0" borderId="0" xfId="0" applyNumberFormat="1" applyFont="1" applyBorder="1"/>
    <xf numFmtId="0" fontId="4" fillId="0" borderId="1" xfId="0" applyFont="1" applyBorder="1"/>
    <xf numFmtId="0" fontId="11" fillId="0" borderId="1" xfId="0" applyFont="1" applyBorder="1" applyAlignment="1">
      <alignment wrapText="1"/>
    </xf>
    <xf numFmtId="2" fontId="7" fillId="2" borderId="12" xfId="0" applyNumberFormat="1" applyFont="1" applyFill="1" applyBorder="1"/>
    <xf numFmtId="0" fontId="0" fillId="2" borderId="13" xfId="0" applyFill="1" applyBorder="1" applyAlignment="1">
      <alignment vertical="center"/>
    </xf>
    <xf numFmtId="0" fontId="12" fillId="0" borderId="1" xfId="0" applyFont="1" applyBorder="1" applyAlignment="1">
      <alignment horizontal="center" wrapText="1"/>
    </xf>
    <xf numFmtId="2" fontId="8" fillId="2" borderId="12" xfId="0" applyNumberFormat="1" applyFont="1" applyFill="1" applyBorder="1"/>
    <xf numFmtId="0" fontId="12" fillId="0" borderId="1" xfId="0" applyFont="1" applyBorder="1" applyAlignment="1">
      <alignment horizontal="center" vertical="center" wrapText="1"/>
    </xf>
    <xf numFmtId="4" fontId="8" fillId="0" borderId="1" xfId="1" applyNumberFormat="1" applyFont="1" applyBorder="1"/>
    <xf numFmtId="164" fontId="8" fillId="0" borderId="1" xfId="2" applyNumberFormat="1" applyFont="1" applyBorder="1"/>
    <xf numFmtId="2" fontId="8" fillId="0" borderId="12" xfId="0" applyNumberFormat="1" applyFont="1" applyBorder="1"/>
    <xf numFmtId="4" fontId="4" fillId="0" borderId="12" xfId="0" applyNumberFormat="1" applyFont="1" applyBorder="1"/>
    <xf numFmtId="2" fontId="4" fillId="0" borderId="1" xfId="0" applyNumberFormat="1" applyFont="1" applyBorder="1"/>
    <xf numFmtId="0" fontId="5" fillId="0" borderId="1" xfId="0" applyFont="1" applyBorder="1" applyAlignment="1"/>
    <xf numFmtId="0" fontId="5" fillId="0" borderId="0" xfId="0" applyFont="1" applyAlignment="1">
      <alignment horizontal="left"/>
    </xf>
    <xf numFmtId="0" fontId="0" fillId="4" borderId="0" xfId="0" applyFill="1" applyAlignment="1">
      <alignment horizontal="center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4" fillId="0" borderId="14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wrapText="1"/>
    </xf>
    <xf numFmtId="0" fontId="15" fillId="0" borderId="9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3" fillId="0" borderId="0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2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6" xfId="0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12</xdr:col>
      <xdr:colOff>238125</xdr:colOff>
      <xdr:row>26</xdr:row>
      <xdr:rowOff>9525</xdr:rowOff>
    </xdr:from>
    <xdr:to>
      <xdr:col>20</xdr:col>
      <xdr:colOff>190500</xdr:colOff>
      <xdr:row>46</xdr:row>
      <xdr:rowOff>66675</xdr:rowOff>
    </xdr:to>
    <xdr:pic>
      <xdr:nvPicPr>
        <xdr:cNvPr id="2084" name="Imagem 2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5086350"/>
          <a:ext cx="4895850" cy="386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58"/>
  <sheetViews>
    <sheetView topLeftCell="A37" zoomScale="89" zoomScaleNormal="89" workbookViewId="0">
      <selection activeCell="E42" sqref="E42"/>
    </sheetView>
  </sheetViews>
  <sheetFormatPr defaultRowHeight="15"/>
  <cols>
    <col min="1" max="1" width="9.140625" customWidth="1"/>
    <col min="4" max="4" width="16.140625" customWidth="1"/>
    <col min="5" max="5" width="9.42578125" customWidth="1"/>
    <col min="6" max="6" width="9.85546875" customWidth="1"/>
    <col min="7" max="7" width="10.28515625" customWidth="1"/>
    <col min="8" max="8" width="12.140625" customWidth="1"/>
    <col min="9" max="9" width="12.42578125" customWidth="1"/>
    <col min="10" max="10" width="9" customWidth="1"/>
    <col min="11" max="11" width="12.42578125" customWidth="1"/>
    <col min="12" max="12" width="12.42578125" style="12" customWidth="1"/>
    <col min="18" max="18" width="10.140625" bestFit="1" customWidth="1"/>
    <col min="22" max="22" width="12" bestFit="1" customWidth="1"/>
  </cols>
  <sheetData>
    <row r="1" spans="1:18" ht="23.25">
      <c r="A1" s="81" t="s">
        <v>20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3" spans="1:18" ht="15.75">
      <c r="A3" s="88" t="s">
        <v>21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</row>
    <row r="4" spans="1:18" ht="15" customHeight="1">
      <c r="A4" s="89" t="s">
        <v>28</v>
      </c>
      <c r="B4" s="90"/>
      <c r="C4" s="90"/>
      <c r="D4" s="90"/>
      <c r="E4" s="42"/>
      <c r="F4" s="43" t="s">
        <v>26</v>
      </c>
      <c r="G4" s="43" t="s">
        <v>27</v>
      </c>
      <c r="H4" s="43" t="s">
        <v>29</v>
      </c>
      <c r="I4" s="43" t="s">
        <v>30</v>
      </c>
      <c r="J4" s="43" t="s">
        <v>25</v>
      </c>
      <c r="K4" s="43" t="s">
        <v>35</v>
      </c>
      <c r="L4" s="43" t="s">
        <v>31</v>
      </c>
      <c r="N4" s="86" t="s">
        <v>58</v>
      </c>
      <c r="O4" s="86"/>
      <c r="P4" s="86"/>
      <c r="Q4" s="86"/>
    </row>
    <row r="5" spans="1:18">
      <c r="A5" s="83"/>
      <c r="B5" s="84"/>
      <c r="C5" s="84"/>
      <c r="D5" s="85"/>
      <c r="E5" s="44"/>
      <c r="F5" s="41"/>
      <c r="G5" s="41"/>
      <c r="H5" s="41"/>
      <c r="I5" s="41"/>
      <c r="J5" s="41"/>
      <c r="K5" s="41"/>
      <c r="L5" s="41"/>
      <c r="N5" s="86"/>
      <c r="O5" s="86"/>
      <c r="P5" s="86"/>
      <c r="Q5" s="86"/>
    </row>
    <row r="6" spans="1:18">
      <c r="A6" s="83"/>
      <c r="B6" s="84"/>
      <c r="C6" s="84"/>
      <c r="D6" s="85"/>
      <c r="E6" s="44"/>
      <c r="F6" s="41"/>
      <c r="G6" s="41"/>
      <c r="H6" s="41"/>
      <c r="I6" s="41"/>
      <c r="J6" s="41"/>
      <c r="K6" s="41"/>
      <c r="L6" s="41"/>
      <c r="N6" s="86"/>
      <c r="O6" s="86"/>
      <c r="P6" s="86"/>
      <c r="Q6" s="86"/>
    </row>
    <row r="7" spans="1:18">
      <c r="A7" s="83"/>
      <c r="B7" s="84"/>
      <c r="C7" s="84"/>
      <c r="D7" s="84"/>
      <c r="E7" s="41"/>
      <c r="F7" s="41"/>
      <c r="G7" s="41"/>
      <c r="H7" s="41"/>
      <c r="I7" s="41"/>
      <c r="J7" s="41"/>
      <c r="K7" s="41"/>
      <c r="L7" s="41"/>
      <c r="N7" s="86"/>
      <c r="O7" s="86"/>
      <c r="P7" s="86"/>
      <c r="Q7" s="86"/>
    </row>
    <row r="8" spans="1:18">
      <c r="A8" s="83"/>
      <c r="B8" s="84"/>
      <c r="C8" s="84"/>
      <c r="D8" s="84"/>
      <c r="E8" s="41"/>
      <c r="F8" s="41"/>
      <c r="G8" s="41"/>
      <c r="H8" s="41"/>
      <c r="I8" s="41"/>
      <c r="J8" s="41"/>
      <c r="K8" s="41"/>
      <c r="L8" s="41"/>
      <c r="N8" s="86"/>
      <c r="O8" s="86"/>
      <c r="P8" s="86"/>
      <c r="Q8" s="86"/>
    </row>
    <row r="9" spans="1:18">
      <c r="A9" s="93" t="s">
        <v>2</v>
      </c>
      <c r="B9" s="94"/>
      <c r="C9" s="94"/>
      <c r="D9" s="94"/>
      <c r="E9" s="41">
        <f>SUM(E5:E8)</f>
        <v>0</v>
      </c>
      <c r="F9" s="41"/>
      <c r="G9" s="41"/>
      <c r="H9" s="41"/>
      <c r="I9" s="41"/>
      <c r="J9" s="41"/>
      <c r="K9" s="41"/>
      <c r="L9" s="41"/>
      <c r="N9" s="86"/>
      <c r="O9" s="86"/>
      <c r="P9" s="86"/>
      <c r="Q9" s="86"/>
    </row>
    <row r="10" spans="1:18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N10" s="86"/>
      <c r="O10" s="86"/>
      <c r="P10" s="86"/>
      <c r="Q10" s="86"/>
    </row>
    <row r="11" spans="1:18" ht="15.75" customHeight="1">
      <c r="A11" s="87" t="s">
        <v>22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N11" s="86"/>
      <c r="O11" s="86"/>
      <c r="P11" s="86"/>
      <c r="Q11" s="86"/>
    </row>
    <row r="12" spans="1:18">
      <c r="A12" s="89" t="s">
        <v>28</v>
      </c>
      <c r="B12" s="90"/>
      <c r="C12" s="90"/>
      <c r="D12" s="90"/>
      <c r="E12" s="42" t="s">
        <v>56</v>
      </c>
      <c r="F12" s="43" t="s">
        <v>26</v>
      </c>
      <c r="G12" s="43" t="s">
        <v>27</v>
      </c>
      <c r="H12" s="43" t="s">
        <v>29</v>
      </c>
      <c r="I12" s="43" t="s">
        <v>30</v>
      </c>
      <c r="J12" s="43" t="s">
        <v>25</v>
      </c>
      <c r="K12" s="43" t="s">
        <v>35</v>
      </c>
      <c r="L12" s="43" t="s">
        <v>31</v>
      </c>
      <c r="N12" s="86"/>
      <c r="O12" s="86"/>
      <c r="P12" s="86"/>
      <c r="Q12" s="86"/>
    </row>
    <row r="13" spans="1:18">
      <c r="A13" s="78" t="s">
        <v>34</v>
      </c>
      <c r="B13" s="79"/>
      <c r="C13" s="79"/>
      <c r="D13" s="79"/>
      <c r="E13" s="41">
        <v>250000</v>
      </c>
      <c r="F13" s="44"/>
      <c r="G13" s="44"/>
      <c r="H13" s="44"/>
      <c r="I13" s="45" t="d">
        <v>2013-02-02</v>
      </c>
      <c r="J13" s="44">
        <v>50</v>
      </c>
      <c r="K13" s="44"/>
      <c r="L13" s="41">
        <v>500000</v>
      </c>
      <c r="N13" s="86"/>
      <c r="O13" s="86"/>
      <c r="P13" s="86"/>
      <c r="Q13" s="86"/>
    </row>
    <row r="14" spans="1:18">
      <c r="A14" s="20"/>
      <c r="B14" s="21"/>
      <c r="C14" s="21"/>
      <c r="D14" s="21"/>
      <c r="E14" s="41"/>
      <c r="F14" s="44"/>
      <c r="G14" s="44"/>
      <c r="H14" s="44"/>
      <c r="I14" s="44"/>
      <c r="J14" s="44"/>
      <c r="K14" s="44"/>
      <c r="L14" s="41"/>
      <c r="N14" s="86"/>
      <c r="O14" s="86"/>
      <c r="P14" s="86"/>
      <c r="Q14" s="86"/>
    </row>
    <row r="15" spans="1:18">
      <c r="A15" s="93" t="s">
        <v>2</v>
      </c>
      <c r="B15" s="94"/>
      <c r="C15" s="94"/>
      <c r="D15" s="94"/>
      <c r="E15" s="41"/>
      <c r="F15" s="44"/>
      <c r="G15" s="44"/>
      <c r="H15" s="44"/>
      <c r="I15" s="44"/>
      <c r="J15" s="44"/>
      <c r="K15" s="44"/>
      <c r="L15" s="41"/>
      <c r="N15" s="86"/>
      <c r="O15" s="86"/>
      <c r="P15" s="86"/>
      <c r="Q15" s="86"/>
    </row>
    <row r="16" spans="1:18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N16" s="86"/>
      <c r="O16" s="86"/>
      <c r="P16" s="86"/>
      <c r="Q16" s="86"/>
    </row>
    <row r="17" spans="1:17">
      <c r="A17" s="89" t="s">
        <v>28</v>
      </c>
      <c r="B17" s="90"/>
      <c r="C17" s="90"/>
      <c r="D17" s="90"/>
      <c r="E17" s="40"/>
      <c r="F17" s="2"/>
      <c r="G17" s="2"/>
      <c r="H17" s="2"/>
      <c r="I17" s="2"/>
      <c r="J17" s="2"/>
      <c r="K17" s="2"/>
      <c r="L17" s="2"/>
      <c r="N17" s="86"/>
      <c r="O17" s="86"/>
      <c r="P17" s="86"/>
      <c r="Q17" s="86"/>
    </row>
    <row r="18" spans="1:17">
      <c r="A18" s="78" t="s">
        <v>23</v>
      </c>
      <c r="B18" s="79"/>
      <c r="C18" s="79"/>
      <c r="D18" s="79"/>
      <c r="E18" s="41"/>
      <c r="F18" s="44" t="s">
        <v>33</v>
      </c>
      <c r="G18" s="44" t="s">
        <v>37</v>
      </c>
      <c r="H18" s="44" t="s">
        <v>32</v>
      </c>
      <c r="I18" s="43" t="s">
        <v>30</v>
      </c>
      <c r="J18" s="43" t="s">
        <v>25</v>
      </c>
      <c r="K18" s="43" t="s">
        <v>35</v>
      </c>
      <c r="L18" s="43" t="s">
        <v>31</v>
      </c>
      <c r="N18" s="86"/>
      <c r="O18" s="86"/>
      <c r="P18" s="86"/>
      <c r="Q18" s="86"/>
    </row>
    <row r="19" spans="1:17">
      <c r="A19" s="78"/>
      <c r="B19" s="79"/>
      <c r="C19" s="79"/>
      <c r="D19" s="79"/>
      <c r="E19" s="44"/>
      <c r="F19" s="44">
        <v>32</v>
      </c>
      <c r="G19" s="44">
        <v>112.5</v>
      </c>
      <c r="H19" s="44"/>
      <c r="I19" s="45" t="d">
        <v>2019-08-15</v>
      </c>
      <c r="J19" s="44">
        <v>50</v>
      </c>
      <c r="K19" s="44"/>
      <c r="L19" s="41">
        <v>3600</v>
      </c>
      <c r="N19" s="86"/>
      <c r="O19" s="86"/>
      <c r="P19" s="86"/>
      <c r="Q19" s="86"/>
    </row>
    <row r="20" spans="1:17">
      <c r="A20" s="93" t="s">
        <v>2</v>
      </c>
      <c r="B20" s="94"/>
      <c r="C20" s="94"/>
      <c r="D20" s="95"/>
      <c r="E20" s="44"/>
      <c r="F20" s="44"/>
      <c r="G20" s="44"/>
      <c r="H20" s="44"/>
      <c r="I20" s="44"/>
      <c r="J20" s="44"/>
      <c r="K20" s="44"/>
      <c r="L20" s="41"/>
      <c r="N20" s="86"/>
      <c r="O20" s="86"/>
      <c r="P20" s="86"/>
      <c r="Q20" s="86"/>
    </row>
    <row r="21" spans="1:17">
      <c r="A21" s="103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N21" s="86"/>
      <c r="O21" s="86"/>
      <c r="P21" s="86"/>
      <c r="Q21" s="86"/>
    </row>
    <row r="22" spans="1:17">
      <c r="A22" s="89" t="s">
        <v>28</v>
      </c>
      <c r="B22" s="90"/>
      <c r="C22" s="90"/>
      <c r="D22" s="90"/>
      <c r="E22" s="40"/>
      <c r="F22" s="2"/>
      <c r="G22" s="2"/>
      <c r="H22" s="2"/>
      <c r="I22" s="2"/>
      <c r="J22" s="2"/>
      <c r="K22" s="2"/>
      <c r="L22" s="2"/>
      <c r="N22" s="86"/>
      <c r="O22" s="86"/>
      <c r="P22" s="86"/>
      <c r="Q22" s="86"/>
    </row>
    <row r="23" spans="1:17">
      <c r="A23" s="78" t="s">
        <v>39</v>
      </c>
      <c r="B23" s="79"/>
      <c r="C23" s="79"/>
      <c r="D23" s="79"/>
      <c r="E23" s="22"/>
      <c r="F23" s="44" t="s">
        <v>36</v>
      </c>
      <c r="G23" s="44" t="s">
        <v>38</v>
      </c>
      <c r="H23" s="44" t="s">
        <v>40</v>
      </c>
      <c r="I23" s="43" t="s">
        <v>25</v>
      </c>
      <c r="J23" s="43" t="s">
        <v>41</v>
      </c>
      <c r="K23" s="43" t="s">
        <v>35</v>
      </c>
      <c r="L23" s="43" t="s">
        <v>31</v>
      </c>
      <c r="N23" s="86"/>
      <c r="O23" s="86"/>
      <c r="P23" s="86"/>
      <c r="Q23" s="86"/>
    </row>
    <row r="24" spans="1:17" ht="15" customHeight="1">
      <c r="A24" s="78"/>
      <c r="B24" s="79"/>
      <c r="C24" s="79"/>
      <c r="D24" s="79"/>
      <c r="E24" s="44"/>
      <c r="F24" s="44"/>
      <c r="G24" s="44"/>
      <c r="H24" s="45" t="d">
        <v>2020-01-16</v>
      </c>
      <c r="I24" s="44">
        <v>25</v>
      </c>
      <c r="J24" s="46"/>
      <c r="K24" s="44"/>
      <c r="L24" s="41">
        <v>33000</v>
      </c>
      <c r="N24" s="100" t="s">
        <v>57</v>
      </c>
      <c r="O24" s="100"/>
      <c r="P24" s="100"/>
      <c r="Q24" s="100"/>
    </row>
    <row r="25" spans="1:17">
      <c r="A25" s="93" t="s">
        <v>2</v>
      </c>
      <c r="B25" s="94"/>
      <c r="C25" s="94"/>
      <c r="D25" s="95"/>
      <c r="E25" s="44"/>
      <c r="F25" s="44"/>
      <c r="G25" s="44"/>
      <c r="H25" s="44"/>
      <c r="I25" s="44"/>
      <c r="J25" s="44"/>
      <c r="K25" s="44"/>
      <c r="L25" s="41"/>
      <c r="N25" s="100"/>
      <c r="O25" s="100"/>
      <c r="P25" s="100"/>
      <c r="Q25" s="100"/>
    </row>
    <row r="26" spans="1:17" s="12" customForma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N26" s="51"/>
      <c r="O26" s="51"/>
      <c r="P26" s="51"/>
      <c r="Q26" s="51"/>
    </row>
    <row r="27" spans="1:17">
      <c r="A27" s="89" t="s">
        <v>28</v>
      </c>
      <c r="B27" s="90"/>
      <c r="C27" s="90"/>
      <c r="D27" s="90"/>
      <c r="E27" s="40"/>
      <c r="F27" s="2"/>
      <c r="G27" s="2"/>
      <c r="H27" s="2"/>
      <c r="I27" s="2"/>
      <c r="J27" s="2"/>
      <c r="K27" s="2"/>
      <c r="L27" s="2"/>
      <c r="N27" s="51"/>
      <c r="O27" s="51"/>
      <c r="P27" s="51"/>
      <c r="Q27" s="51"/>
    </row>
    <row r="28" spans="1:17">
      <c r="A28" s="78" t="s">
        <v>24</v>
      </c>
      <c r="B28" s="79"/>
      <c r="C28" s="79"/>
      <c r="D28" s="79"/>
      <c r="E28" s="22"/>
      <c r="F28" s="44" t="s">
        <v>36</v>
      </c>
      <c r="G28" s="44" t="s">
        <v>38</v>
      </c>
      <c r="H28" s="44" t="s">
        <v>40</v>
      </c>
      <c r="I28" s="43" t="s">
        <v>25</v>
      </c>
      <c r="J28" s="43" t="s">
        <v>41</v>
      </c>
      <c r="K28" s="43" t="s">
        <v>35</v>
      </c>
      <c r="L28" s="43" t="s">
        <v>31</v>
      </c>
      <c r="N28" s="51"/>
      <c r="O28" s="51"/>
      <c r="P28" s="51"/>
      <c r="Q28" s="51"/>
    </row>
    <row r="29" spans="1:17">
      <c r="A29" s="78"/>
      <c r="B29" s="79"/>
      <c r="C29" s="79"/>
      <c r="D29" s="79"/>
      <c r="E29" s="44"/>
      <c r="F29" s="44"/>
      <c r="G29" s="44"/>
      <c r="H29" s="44"/>
      <c r="I29" s="45"/>
      <c r="J29" s="44"/>
      <c r="K29" s="44"/>
      <c r="L29" s="41">
        <v>4500</v>
      </c>
      <c r="N29" s="51"/>
      <c r="O29" s="51"/>
      <c r="P29" s="51"/>
      <c r="Q29" s="51"/>
    </row>
    <row r="30" spans="1:17">
      <c r="A30" s="83"/>
      <c r="B30" s="84"/>
      <c r="C30" s="84"/>
      <c r="D30" s="85"/>
      <c r="E30" s="44"/>
      <c r="F30" s="44"/>
      <c r="G30" s="44"/>
      <c r="H30" s="44"/>
      <c r="I30" s="44"/>
      <c r="J30" s="44"/>
      <c r="K30" s="44"/>
      <c r="L30" s="41"/>
      <c r="N30" s="51"/>
      <c r="O30" s="51"/>
      <c r="P30" s="51"/>
      <c r="Q30" s="51"/>
    </row>
    <row r="31" spans="1:17">
      <c r="A31" s="93" t="s">
        <v>2</v>
      </c>
      <c r="B31" s="94"/>
      <c r="C31" s="94"/>
      <c r="D31" s="95"/>
      <c r="E31" s="44"/>
      <c r="F31" s="44"/>
      <c r="G31" s="44"/>
      <c r="H31" s="44"/>
      <c r="I31" s="44"/>
      <c r="J31" s="44"/>
      <c r="K31" s="44"/>
      <c r="L31" s="41"/>
      <c r="N31" s="51"/>
      <c r="O31" s="51"/>
      <c r="P31" s="51"/>
      <c r="Q31" s="51"/>
    </row>
    <row r="32" spans="1:17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N32" s="51"/>
      <c r="O32" s="51"/>
      <c r="P32" s="51"/>
      <c r="Q32" s="51"/>
    </row>
    <row r="33" spans="1:17" s="1" customFormat="1">
      <c r="A33" s="89" t="s">
        <v>28</v>
      </c>
      <c r="B33" s="90"/>
      <c r="C33" s="90"/>
      <c r="D33" s="99"/>
      <c r="E33" s="36"/>
      <c r="F33" s="36"/>
      <c r="G33" s="36"/>
      <c r="H33" s="36"/>
      <c r="I33" s="36"/>
      <c r="J33" s="36"/>
      <c r="K33" s="36"/>
      <c r="L33" s="43" t="s">
        <v>31</v>
      </c>
      <c r="N33" s="51"/>
      <c r="O33" s="51"/>
      <c r="P33" s="51"/>
      <c r="Q33" s="51"/>
    </row>
    <row r="34" spans="1:17">
      <c r="A34" s="96" t="s">
        <v>59</v>
      </c>
      <c r="B34" s="97"/>
      <c r="C34" s="97"/>
      <c r="D34" s="98"/>
      <c r="E34" s="44"/>
      <c r="F34" s="44"/>
      <c r="G34" s="44"/>
      <c r="H34" s="44"/>
      <c r="I34" s="44"/>
      <c r="J34" s="44"/>
      <c r="K34" s="44"/>
      <c r="L34" s="41">
        <v>9600</v>
      </c>
      <c r="N34" s="51"/>
      <c r="O34" s="51"/>
      <c r="P34" s="51"/>
      <c r="Q34" s="51"/>
    </row>
    <row r="35" spans="1:17">
      <c r="A35" s="89"/>
      <c r="B35" s="90"/>
      <c r="C35" s="90"/>
      <c r="D35" s="99"/>
      <c r="E35" s="44"/>
      <c r="F35" s="44"/>
      <c r="G35" s="44"/>
      <c r="H35" s="44"/>
      <c r="I35" s="44"/>
      <c r="J35" s="44"/>
      <c r="K35" s="44"/>
      <c r="L35" s="41"/>
      <c r="N35" s="51"/>
      <c r="O35" s="51"/>
      <c r="P35" s="51"/>
      <c r="Q35" s="51"/>
    </row>
    <row r="36" spans="1:17">
      <c r="A36" s="89"/>
      <c r="B36" s="90"/>
      <c r="C36" s="90"/>
      <c r="D36" s="99"/>
      <c r="E36" s="44"/>
      <c r="F36" s="44"/>
      <c r="G36" s="44"/>
      <c r="H36" s="44"/>
      <c r="I36" s="44"/>
      <c r="J36" s="44"/>
      <c r="K36" s="44"/>
      <c r="L36" s="41"/>
      <c r="N36" s="51"/>
      <c r="O36" s="51"/>
      <c r="P36" s="51"/>
      <c r="Q36" s="51"/>
    </row>
    <row r="37" spans="1:17">
      <c r="A37" s="93" t="s">
        <v>2</v>
      </c>
      <c r="B37" s="94"/>
      <c r="C37" s="94"/>
      <c r="D37" s="95"/>
      <c r="E37" s="44"/>
      <c r="F37" s="44"/>
      <c r="G37" s="44"/>
      <c r="H37" s="44"/>
      <c r="I37" s="44"/>
      <c r="J37" s="44"/>
      <c r="K37" s="44"/>
      <c r="L37" s="41"/>
      <c r="N37" s="51"/>
      <c r="O37" s="51"/>
      <c r="P37" s="51"/>
      <c r="Q37" s="51"/>
    </row>
    <row r="38" spans="1:17">
      <c r="A38" s="29"/>
      <c r="B38" s="29"/>
      <c r="C38" s="29"/>
      <c r="D38" s="29"/>
      <c r="E38" s="12"/>
      <c r="F38" s="12"/>
      <c r="G38" s="12"/>
      <c r="H38" s="12"/>
      <c r="I38" s="12"/>
      <c r="J38" s="12"/>
      <c r="K38" s="12"/>
      <c r="N38" s="51"/>
      <c r="O38" s="51"/>
      <c r="P38" s="51"/>
      <c r="Q38" s="51"/>
    </row>
    <row r="39" spans="1:17">
      <c r="A39" s="16" t="s">
        <v>42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N39" s="51"/>
      <c r="O39" s="51"/>
      <c r="P39" s="51"/>
      <c r="Q39" s="51"/>
    </row>
    <row r="40" spans="1:17">
      <c r="A40" s="9" t="s">
        <v>18</v>
      </c>
      <c r="B40" s="10"/>
      <c r="C40" s="10"/>
      <c r="D40" s="10"/>
      <c r="E40" s="11" t="s">
        <v>3</v>
      </c>
      <c r="F40" s="27"/>
      <c r="G40" s="7" t="s">
        <v>4</v>
      </c>
      <c r="H40" s="8"/>
      <c r="I40" s="8"/>
      <c r="J40" s="6"/>
      <c r="K40" s="11" t="s">
        <v>3</v>
      </c>
      <c r="N40" s="51"/>
      <c r="O40" s="51"/>
      <c r="P40" s="51"/>
      <c r="Q40" s="51"/>
    </row>
    <row r="41" spans="1:17">
      <c r="A41" s="78" t="s">
        <v>66</v>
      </c>
      <c r="B41" s="79"/>
      <c r="C41" s="79"/>
      <c r="D41" s="80"/>
      <c r="E41" s="2"/>
      <c r="F41" s="25"/>
      <c r="G41" s="78" t="s">
        <v>17</v>
      </c>
      <c r="H41" s="79"/>
      <c r="I41" s="79"/>
      <c r="J41" s="80"/>
      <c r="K41" s="41">
        <v>3263</v>
      </c>
      <c r="L41" s="26"/>
      <c r="N41" s="51"/>
      <c r="O41" s="51"/>
      <c r="P41" s="51"/>
      <c r="Q41" s="51"/>
    </row>
    <row r="42" spans="1:17">
      <c r="A42" s="78" t="s">
        <v>67</v>
      </c>
      <c r="B42" s="79"/>
      <c r="C42" s="79"/>
      <c r="D42" s="80"/>
      <c r="E42" s="41">
        <v>1822.06</v>
      </c>
      <c r="F42" s="25"/>
      <c r="G42" s="78" t="s">
        <v>0</v>
      </c>
      <c r="H42" s="79"/>
      <c r="I42" s="79"/>
      <c r="J42" s="80"/>
      <c r="K42" s="41">
        <v>20</v>
      </c>
      <c r="L42" s="27"/>
      <c r="N42" s="51"/>
      <c r="O42" s="51"/>
      <c r="P42" s="51"/>
      <c r="Q42" s="51"/>
    </row>
    <row r="43" spans="1:17">
      <c r="A43" s="78" t="s">
        <v>64</v>
      </c>
      <c r="B43" s="79"/>
      <c r="C43" s="79"/>
      <c r="D43" s="80"/>
      <c r="E43" s="41">
        <v>420</v>
      </c>
      <c r="F43" s="25"/>
      <c r="G43" s="78" t="s">
        <v>1</v>
      </c>
      <c r="H43" s="79"/>
      <c r="I43" s="79"/>
      <c r="J43" s="80"/>
      <c r="K43" s="41"/>
      <c r="L43" s="25"/>
      <c r="N43" s="51"/>
      <c r="O43" s="51"/>
      <c r="P43" s="51"/>
      <c r="Q43" s="51"/>
    </row>
    <row r="44" spans="1:17">
      <c r="A44" s="78" t="s">
        <v>68</v>
      </c>
      <c r="B44" s="79"/>
      <c r="C44" s="79"/>
      <c r="D44" s="80"/>
      <c r="E44" s="41"/>
      <c r="F44" s="25"/>
      <c r="G44" s="93" t="s">
        <v>2</v>
      </c>
      <c r="H44" s="94"/>
      <c r="I44" s="94"/>
      <c r="J44" s="95"/>
      <c r="K44" s="41">
        <f>SUM(K41:K43)</f>
        <v>3283</v>
      </c>
      <c r="L44" s="25"/>
    </row>
    <row r="45" spans="1:17">
      <c r="A45" s="92" t="s">
        <v>65</v>
      </c>
      <c r="B45" s="80"/>
      <c r="C45" s="80"/>
      <c r="D45" s="80"/>
      <c r="E45" s="2"/>
      <c r="L45" s="25"/>
    </row>
    <row r="46" spans="1:17">
      <c r="A46" s="93" t="s">
        <v>2</v>
      </c>
      <c r="B46" s="94"/>
      <c r="C46" s="94"/>
      <c r="D46" s="95"/>
      <c r="E46" s="41">
        <f>SUM(E41:E45)</f>
        <v>2242.06</v>
      </c>
      <c r="F46" s="27"/>
      <c r="G46" s="9" t="s">
        <v>5</v>
      </c>
      <c r="H46" s="10"/>
      <c r="I46" s="10"/>
      <c r="J46" s="10"/>
      <c r="K46" s="11" t="s">
        <v>3</v>
      </c>
      <c r="L46" s="25"/>
    </row>
    <row r="47" spans="1:17">
      <c r="F47" s="27"/>
      <c r="G47" s="96" t="s">
        <v>49</v>
      </c>
      <c r="H47" s="97"/>
      <c r="I47" s="97"/>
      <c r="J47" s="98"/>
      <c r="K47" s="41">
        <v>1040</v>
      </c>
    </row>
    <row r="48" spans="1:17">
      <c r="A48" s="9" t="s">
        <v>19</v>
      </c>
      <c r="B48" s="10"/>
      <c r="C48" s="10"/>
      <c r="D48" s="10"/>
      <c r="E48" s="11" t="s">
        <v>3</v>
      </c>
      <c r="F48" s="27"/>
      <c r="G48" s="89"/>
      <c r="H48" s="90"/>
      <c r="I48" s="90"/>
      <c r="J48" s="99"/>
      <c r="K48" s="52"/>
      <c r="L48" s="27"/>
    </row>
    <row r="49" spans="1:12">
      <c r="A49" s="23"/>
      <c r="B49" s="24"/>
      <c r="C49" s="24"/>
      <c r="D49" s="24"/>
      <c r="E49" s="53"/>
      <c r="F49" s="25"/>
      <c r="G49" s="83"/>
      <c r="H49" s="84"/>
      <c r="I49" s="84"/>
      <c r="J49" s="85"/>
      <c r="K49" s="41">
        <v>1040</v>
      </c>
      <c r="L49" s="27"/>
    </row>
    <row r="50" spans="1:12">
      <c r="A50" s="23"/>
      <c r="B50" s="24"/>
      <c r="C50" s="24"/>
      <c r="D50" s="24"/>
      <c r="E50" s="53"/>
      <c r="F50" s="25"/>
      <c r="G50" s="93" t="s">
        <v>2</v>
      </c>
      <c r="H50" s="94"/>
      <c r="I50" s="94"/>
      <c r="J50" s="95"/>
      <c r="K50" s="37"/>
      <c r="L50" s="27"/>
    </row>
    <row r="51" spans="1:12">
      <c r="A51" s="3"/>
      <c r="B51" s="4"/>
      <c r="C51" s="4"/>
      <c r="D51" s="5"/>
      <c r="E51" s="41"/>
      <c r="F51" s="25"/>
      <c r="G51" s="28"/>
      <c r="H51" s="28"/>
      <c r="I51" s="28"/>
      <c r="J51" s="28"/>
      <c r="K51" s="25"/>
      <c r="L51" s="25"/>
    </row>
    <row r="52" spans="1:12">
      <c r="A52" s="38" t="s">
        <v>2</v>
      </c>
      <c r="B52" s="39"/>
      <c r="C52" s="39"/>
      <c r="D52" s="39"/>
      <c r="E52" s="41"/>
      <c r="F52" s="25"/>
      <c r="G52" s="9" t="s">
        <v>6</v>
      </c>
      <c r="H52" s="10"/>
      <c r="I52" s="10"/>
      <c r="J52" s="10"/>
      <c r="K52" s="11" t="s">
        <v>3</v>
      </c>
      <c r="L52" s="25"/>
    </row>
    <row r="53" spans="1:12">
      <c r="A53" s="30"/>
      <c r="B53" s="30"/>
      <c r="C53" s="30"/>
      <c r="D53" s="30"/>
      <c r="E53" s="25"/>
      <c r="F53" s="25"/>
      <c r="G53" s="78"/>
      <c r="H53" s="79"/>
      <c r="I53" s="79"/>
      <c r="J53" s="80"/>
      <c r="K53" s="41"/>
      <c r="L53" s="25"/>
    </row>
    <row r="54" spans="1:12">
      <c r="A54" s="102"/>
      <c r="B54" s="102"/>
      <c r="C54" s="102"/>
      <c r="D54" s="102"/>
      <c r="E54" s="25"/>
      <c r="F54" s="25"/>
      <c r="G54" s="93" t="s">
        <v>2</v>
      </c>
      <c r="H54" s="94"/>
      <c r="I54" s="94"/>
      <c r="J54" s="95"/>
      <c r="K54" s="41">
        <v>0</v>
      </c>
      <c r="L54" s="25"/>
    </row>
    <row r="55" spans="1:12">
      <c r="L55" s="25"/>
    </row>
    <row r="56" spans="1:12">
      <c r="L56" s="25"/>
    </row>
    <row r="57" spans="1:12">
      <c r="A57" s="12"/>
      <c r="B57" s="12"/>
      <c r="C57" s="12"/>
      <c r="D57" s="12"/>
      <c r="E57" s="12"/>
    </row>
    <row r="58" spans="1:12">
      <c r="A58" s="12"/>
      <c r="B58" s="12"/>
      <c r="C58" s="12"/>
      <c r="D58" s="12"/>
      <c r="E58" s="12"/>
    </row>
  </sheetData>
  <mergeCells count="54">
    <mergeCell ref="A15:D15"/>
    <mergeCell ref="A20:D20"/>
    <mergeCell ref="A23:D23"/>
    <mergeCell ref="A24:D24"/>
    <mergeCell ref="A25:D25"/>
    <mergeCell ref="A21:L21"/>
    <mergeCell ref="A9:D9"/>
    <mergeCell ref="G54:J54"/>
    <mergeCell ref="A13:D13"/>
    <mergeCell ref="A18:D18"/>
    <mergeCell ref="A19:D19"/>
    <mergeCell ref="A33:D33"/>
    <mergeCell ref="A34:D34"/>
    <mergeCell ref="G49:J49"/>
    <mergeCell ref="G50:J50"/>
    <mergeCell ref="G41:J41"/>
    <mergeCell ref="G42:J42"/>
    <mergeCell ref="G43:J43"/>
    <mergeCell ref="G44:J44"/>
    <mergeCell ref="A35:D35"/>
    <mergeCell ref="A36:D36"/>
    <mergeCell ref="A54:D54"/>
    <mergeCell ref="N24:Q25"/>
    <mergeCell ref="A41:D41"/>
    <mergeCell ref="A42:D42"/>
    <mergeCell ref="A43:D43"/>
    <mergeCell ref="A44:D44"/>
    <mergeCell ref="A26:L26"/>
    <mergeCell ref="A37:D37"/>
    <mergeCell ref="A31:D31"/>
    <mergeCell ref="A29:D29"/>
    <mergeCell ref="A45:D45"/>
    <mergeCell ref="A46:D46"/>
    <mergeCell ref="G47:J47"/>
    <mergeCell ref="G48:J48"/>
    <mergeCell ref="A27:D27"/>
    <mergeCell ref="A30:D30"/>
    <mergeCell ref="A32:L32"/>
    <mergeCell ref="G53:J53"/>
    <mergeCell ref="A28:D28"/>
    <mergeCell ref="A1:R1"/>
    <mergeCell ref="A5:D5"/>
    <mergeCell ref="A6:D6"/>
    <mergeCell ref="A7:D7"/>
    <mergeCell ref="A8:D8"/>
    <mergeCell ref="N4:Q23"/>
    <mergeCell ref="A11:L11"/>
    <mergeCell ref="A3:L3"/>
    <mergeCell ref="A22:D22"/>
    <mergeCell ref="A17:D17"/>
    <mergeCell ref="A4:D4"/>
    <mergeCell ref="A12:D12"/>
    <mergeCell ref="A16:L16"/>
    <mergeCell ref="A10:L10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2"/>
  <sheetViews>
    <sheetView tabSelected="1" topLeftCell="B1" zoomScale="80" zoomScaleNormal="80" workbookViewId="0">
      <selection activeCell="F23" sqref="F23"/>
    </sheetView>
  </sheetViews>
  <sheetFormatPr defaultRowHeight="15"/>
  <cols>
    <col min="1" max="1" width="35.85546875" bestFit="1" customWidth="1"/>
    <col min="2" max="2" width="16.28515625" customWidth="1"/>
    <col min="3" max="3" width="15.42578125" customWidth="1"/>
    <col min="4" max="4" width="15.28515625" customWidth="1"/>
    <col min="5" max="5" width="1.42578125" customWidth="1"/>
    <col min="6" max="6" width="37.28515625" customWidth="1"/>
    <col min="7" max="7" width="16.7109375" customWidth="1"/>
    <col min="8" max="8" width="15.5703125" customWidth="1"/>
    <col min="9" max="9" width="11.140625" customWidth="1"/>
  </cols>
  <sheetData>
    <row r="1" spans="1:10" ht="27.75" customHeight="1">
      <c r="A1" s="110" t="s">
        <v>7</v>
      </c>
      <c r="B1" s="110"/>
      <c r="C1" s="110"/>
      <c r="D1" s="110"/>
      <c r="E1" s="110"/>
      <c r="F1" s="110"/>
      <c r="G1" s="110"/>
      <c r="H1" s="110"/>
      <c r="I1" s="110"/>
      <c r="J1" s="110"/>
    </row>
    <row r="2" spans="1:10" ht="49.5" customHeight="1">
      <c r="A2" s="34" t="s">
        <v>8</v>
      </c>
      <c r="B2" s="1"/>
      <c r="C2" s="67" t="s">
        <v>71</v>
      </c>
      <c r="D2" s="69" t="s">
        <v>73</v>
      </c>
      <c r="E2" s="1"/>
      <c r="F2" s="34" t="s">
        <v>9</v>
      </c>
      <c r="G2" s="1"/>
      <c r="H2" s="67" t="s">
        <v>75</v>
      </c>
      <c r="I2" s="69" t="s">
        <v>74</v>
      </c>
      <c r="J2" s="1"/>
    </row>
    <row r="3" spans="1:10">
      <c r="A3" s="18" t="s">
        <v>10</v>
      </c>
      <c r="B3" s="18"/>
      <c r="C3" s="64"/>
      <c r="D3" s="57"/>
      <c r="E3" s="1"/>
      <c r="F3" s="18" t="s">
        <v>11</v>
      </c>
      <c r="G3" s="18"/>
      <c r="H3" s="75"/>
      <c r="I3" s="75"/>
      <c r="J3" s="1"/>
    </row>
    <row r="4" spans="1:10">
      <c r="A4" s="14" t="s">
        <v>50</v>
      </c>
      <c r="B4" s="41">
        <v>2000</v>
      </c>
      <c r="C4" s="55">
        <f>B4/$B$13*100</f>
        <v>73.529411764705884</v>
      </c>
      <c r="D4" s="65">
        <f>B4/$B$35*100</f>
        <v>0.78920369347328556</v>
      </c>
      <c r="F4" s="14" t="s">
        <v>66</v>
      </c>
      <c r="G4" s="41"/>
      <c r="H4" s="44"/>
      <c r="I4" s="44"/>
    </row>
    <row r="5" spans="1:10">
      <c r="A5" s="14" t="s">
        <v>51</v>
      </c>
      <c r="B5" s="41"/>
      <c r="C5" s="55">
        <f>B5/$B$13*100</f>
        <v>0</v>
      </c>
      <c r="D5" s="65"/>
      <c r="F5" s="14" t="s">
        <v>97</v>
      </c>
      <c r="G5" s="41">
        <v>300</v>
      </c>
      <c r="H5" s="56">
        <f>G5/$G$13*100</f>
        <v>41.666666666666671</v>
      </c>
      <c r="I5" s="56">
        <f>G5/$G$35*100</f>
        <v>0.11838055402099282</v>
      </c>
    </row>
    <row r="6" spans="1:10">
      <c r="A6" s="14" t="s">
        <v>5</v>
      </c>
      <c r="B6" s="41">
        <v>720</v>
      </c>
      <c r="C6" s="55">
        <f>B6/$B$13*100</f>
        <v>26.47058823529412</v>
      </c>
      <c r="D6" s="65">
        <f>B6/$B$35*100</f>
        <v>0.28411332965038277</v>
      </c>
      <c r="F6" s="14" t="s">
        <v>98</v>
      </c>
      <c r="G6" s="41">
        <v>420</v>
      </c>
      <c r="H6" s="56">
        <f>G6/$G$13*100</f>
        <v>58.333333333333336</v>
      </c>
      <c r="I6" s="56">
        <f>G6/$G$35*100</f>
        <v>0.16573277562938993</v>
      </c>
    </row>
    <row r="7" spans="1:10">
      <c r="A7" s="14" t="s">
        <v>87</v>
      </c>
      <c r="B7" s="41"/>
      <c r="C7" s="55"/>
      <c r="D7" s="65"/>
      <c r="F7" s="14" t="s">
        <v>68</v>
      </c>
      <c r="G7" s="41"/>
      <c r="H7" s="56"/>
      <c r="I7" s="56"/>
    </row>
    <row r="8" spans="1:10">
      <c r="A8" s="14" t="s">
        <v>88</v>
      </c>
      <c r="B8" s="41"/>
      <c r="C8" s="55"/>
      <c r="D8" s="65"/>
      <c r="F8" s="14" t="s">
        <v>77</v>
      </c>
      <c r="G8" s="41"/>
      <c r="H8" s="56">
        <f>G8/$G$13*100</f>
        <v>0</v>
      </c>
      <c r="I8" s="56">
        <f>G8/$G$35*100</f>
        <v>0</v>
      </c>
    </row>
    <row r="9" spans="1:10">
      <c r="A9" s="14"/>
      <c r="B9" s="41"/>
      <c r="C9" s="55"/>
      <c r="D9" s="65"/>
      <c r="F9" s="121" t="s">
        <v>96</v>
      </c>
      <c r="G9" s="2"/>
      <c r="H9" s="2"/>
      <c r="I9" s="2"/>
    </row>
    <row r="10" spans="1:10">
      <c r="A10" s="14"/>
      <c r="B10" s="41"/>
      <c r="C10" s="55"/>
      <c r="D10" s="65"/>
      <c r="F10" s="121" t="s">
        <v>99</v>
      </c>
      <c r="G10" s="2"/>
      <c r="H10" s="2"/>
      <c r="I10" s="2"/>
    </row>
    <row r="11" spans="1:10">
      <c r="A11" s="14"/>
      <c r="B11" s="41"/>
      <c r="C11" s="55"/>
      <c r="D11" s="65"/>
      <c r="F11" s="121" t="s">
        <v>100</v>
      </c>
      <c r="G11" s="2"/>
      <c r="H11" s="2"/>
      <c r="I11" s="2"/>
    </row>
    <row r="12" spans="1:10">
      <c r="A12" s="14"/>
      <c r="B12" s="41"/>
      <c r="C12" s="55"/>
      <c r="D12" s="65"/>
      <c r="G12" s="2"/>
      <c r="H12" s="2"/>
      <c r="I12" s="2"/>
    </row>
    <row r="13" spans="1:10">
      <c r="A13" s="31" t="s">
        <v>12</v>
      </c>
      <c r="B13" s="54">
        <f>SUM(B4:B12)</f>
        <v>2720</v>
      </c>
      <c r="C13" s="71">
        <f>SUM(C4:C12)</f>
        <v>100</v>
      </c>
      <c r="D13" s="72">
        <f>SUM(D4:D12)</f>
        <v>1.0733170231236684</v>
      </c>
      <c r="F13" s="31" t="s">
        <v>12</v>
      </c>
      <c r="G13" s="54">
        <f>SUM(G4:G8)</f>
        <v>720</v>
      </c>
      <c r="H13" s="54">
        <f>SUM(H5:H8)</f>
        <v>100</v>
      </c>
      <c r="I13" s="58">
        <f>G13/$G$35*100</f>
        <v>0.28411332965038277</v>
      </c>
    </row>
    <row r="14" spans="1:10">
      <c r="A14" s="91"/>
      <c r="B14" s="91"/>
      <c r="C14" s="91"/>
      <c r="D14" s="109"/>
    </row>
    <row r="15" spans="1:10">
      <c r="A15" s="111" t="s">
        <v>89</v>
      </c>
      <c r="B15" s="111"/>
      <c r="C15" s="111"/>
      <c r="D15" s="112"/>
    </row>
    <row r="16" spans="1:10">
      <c r="A16" t="s">
        <v>52</v>
      </c>
      <c r="B16" s="2"/>
      <c r="C16" s="55"/>
      <c r="D16" s="65"/>
      <c r="F16" s="12"/>
      <c r="G16" s="12"/>
      <c r="H16" s="105" t="s">
        <v>76</v>
      </c>
      <c r="I16" s="108"/>
    </row>
    <row r="17" spans="1:9">
      <c r="B17" s="15"/>
      <c r="C17" s="55"/>
      <c r="D17" s="65"/>
      <c r="F17" s="12"/>
      <c r="G17" s="12"/>
      <c r="H17" s="106"/>
      <c r="I17" s="108"/>
    </row>
    <row r="18" spans="1:9">
      <c r="A18" s="63" t="s">
        <v>16</v>
      </c>
      <c r="B18" s="2"/>
      <c r="C18" s="55"/>
      <c r="D18" s="65"/>
      <c r="F18" s="12"/>
      <c r="G18" s="12"/>
      <c r="H18" s="107"/>
      <c r="I18" s="108"/>
    </row>
    <row r="19" spans="1:9">
      <c r="A19" s="60"/>
      <c r="B19" s="12"/>
      <c r="C19" s="105" t="s">
        <v>72</v>
      </c>
      <c r="D19" s="66"/>
      <c r="F19" s="113" t="s">
        <v>91</v>
      </c>
      <c r="G19" s="113"/>
      <c r="H19" s="113"/>
      <c r="I19" s="113"/>
    </row>
    <row r="20" spans="1:9" ht="32.25" customHeight="1">
      <c r="A20" s="17" t="s">
        <v>45</v>
      </c>
      <c r="B20" s="32"/>
      <c r="C20" s="107"/>
      <c r="D20" s="66"/>
      <c r="F20" t="s">
        <v>78</v>
      </c>
      <c r="G20" s="41"/>
      <c r="H20" s="44"/>
      <c r="I20" s="56"/>
    </row>
    <row r="21" spans="1:9">
      <c r="A21" s="49" t="s">
        <v>53</v>
      </c>
      <c r="B21" s="54">
        <f>B22+B23+B24</f>
        <v>236600</v>
      </c>
      <c r="C21" s="58">
        <f>B21/$B$33*100</f>
        <v>94.375747905863577</v>
      </c>
      <c r="D21" s="68">
        <f>B21/$B$35*100</f>
        <v>93.362796937889669</v>
      </c>
      <c r="F21" s="14" t="s">
        <v>101</v>
      </c>
      <c r="G21" s="41"/>
      <c r="H21" s="44"/>
      <c r="I21" s="56"/>
    </row>
    <row r="22" spans="1:9">
      <c r="A22" s="50" t="s">
        <v>61</v>
      </c>
      <c r="B22" s="41">
        <v>200000</v>
      </c>
      <c r="C22" s="56">
        <f>B22/$B$33*100</f>
        <v>79.776625448743516</v>
      </c>
      <c r="D22" s="65">
        <f>B22/$B$35*100</f>
        <v>78.920369347328545</v>
      </c>
      <c r="F22" s="14" t="s">
        <v>90</v>
      </c>
      <c r="G22" s="41"/>
      <c r="H22" s="44"/>
      <c r="I22" s="56"/>
    </row>
    <row r="23" spans="1:9">
      <c r="A23" s="50" t="s">
        <v>62</v>
      </c>
      <c r="B23" s="41">
        <v>3600</v>
      </c>
      <c r="C23" s="56">
        <f>B23/$B$33*100</f>
        <v>1.4359792580773834</v>
      </c>
      <c r="D23" s="65">
        <f>B23/$B$35*100</f>
        <v>1.4205666482519137</v>
      </c>
      <c r="F23" s="31" t="s">
        <v>14</v>
      </c>
      <c r="G23" s="54">
        <f>SUM(G20:G22)</f>
        <v>0</v>
      </c>
      <c r="H23" s="54">
        <f>SUM(H20:H22)</f>
        <v>0</v>
      </c>
      <c r="I23" s="58">
        <f>G23/$G$35*100</f>
        <v>0</v>
      </c>
    </row>
    <row r="24" spans="1:9">
      <c r="A24" s="14" t="s">
        <v>60</v>
      </c>
      <c r="B24" s="41">
        <v>33000</v>
      </c>
      <c r="C24" s="56">
        <f>B24/$B$33*100</f>
        <v>13.163143199042683</v>
      </c>
      <c r="D24" s="65">
        <f>B24/$B$35*100</f>
        <v>13.02186094230921</v>
      </c>
    </row>
    <row r="25" spans="1:9">
      <c r="A25" t="s">
        <v>95</v>
      </c>
      <c r="B25" s="44"/>
      <c r="C25" s="56"/>
      <c r="D25" s="59"/>
      <c r="F25" s="17" t="s">
        <v>46</v>
      </c>
      <c r="G25" s="32"/>
      <c r="H25" s="32"/>
      <c r="I25" s="35"/>
    </row>
    <row r="26" spans="1:9">
      <c r="B26" s="44"/>
      <c r="C26" s="56"/>
      <c r="D26" s="59"/>
      <c r="F26" s="14" t="s">
        <v>70</v>
      </c>
      <c r="G26" s="22">
        <v>252700</v>
      </c>
      <c r="H26" s="19">
        <f>G26/G28</f>
        <v>1</v>
      </c>
      <c r="I26" s="56">
        <f>G26/$G$35*100</f>
        <v>99.715886670349619</v>
      </c>
    </row>
    <row r="27" spans="1:9">
      <c r="A27" s="49" t="s">
        <v>54</v>
      </c>
      <c r="B27" s="54">
        <f>B28+B29</f>
        <v>14100</v>
      </c>
      <c r="C27" s="58">
        <f>B27/$B$33*100</f>
        <v>5.624252094136418</v>
      </c>
      <c r="D27" s="68">
        <f>B27/$B$35*100</f>
        <v>5.563886038986662</v>
      </c>
      <c r="F27" s="14" t="s">
        <v>92</v>
      </c>
      <c r="G27" s="22"/>
      <c r="H27" s="19"/>
      <c r="I27" s="56"/>
    </row>
    <row r="28" spans="1:9">
      <c r="A28" s="50" t="s">
        <v>63</v>
      </c>
      <c r="B28" s="41">
        <v>4500</v>
      </c>
      <c r="C28" s="56">
        <f>B28/$B$33*100</f>
        <v>1.7949740725967291</v>
      </c>
      <c r="D28" s="65">
        <f>B28/$B$35*100</f>
        <v>1.7757083103148923</v>
      </c>
      <c r="F28" s="31" t="s">
        <v>47</v>
      </c>
      <c r="G28" s="48">
        <f>SUM(G26:G27)</f>
        <v>252700</v>
      </c>
      <c r="H28" s="19">
        <v>1</v>
      </c>
      <c r="I28" s="58">
        <f>G28/$G$35*100</f>
        <v>99.715886670349619</v>
      </c>
    </row>
    <row r="29" spans="1:9">
      <c r="A29" s="14" t="s">
        <v>59</v>
      </c>
      <c r="B29" s="41">
        <v>9600</v>
      </c>
      <c r="C29" s="56">
        <f>B29/$B$33*100</f>
        <v>3.8292780215396887</v>
      </c>
      <c r="D29" s="65">
        <f>B29/$B$35*100</f>
        <v>3.7881777286717702</v>
      </c>
    </row>
    <row r="30" spans="1:9">
      <c r="A30" s="49" t="s">
        <v>55</v>
      </c>
      <c r="B30" s="41"/>
      <c r="C30" s="58"/>
      <c r="D30" s="59"/>
    </row>
    <row r="31" spans="1:9">
      <c r="A31" s="14"/>
      <c r="B31" s="41"/>
      <c r="C31" s="56"/>
      <c r="D31" s="59"/>
    </row>
    <row r="32" spans="1:9">
      <c r="A32" s="14"/>
      <c r="B32" s="41"/>
      <c r="C32" s="56"/>
      <c r="D32" s="59"/>
    </row>
    <row r="33" spans="1:10">
      <c r="A33" s="31" t="s">
        <v>43</v>
      </c>
      <c r="B33" s="54">
        <f>B21+B27</f>
        <v>250700</v>
      </c>
      <c r="C33" s="70">
        <f>C21+C27</f>
        <v>100</v>
      </c>
      <c r="D33" s="72">
        <f>D21+D27</f>
        <v>98.926682976876336</v>
      </c>
    </row>
    <row r="34" spans="1:10">
      <c r="A34" s="91"/>
      <c r="B34" s="91"/>
      <c r="C34" s="91"/>
      <c r="D34" s="109"/>
    </row>
    <row r="35" spans="1:10" ht="18.75">
      <c r="A35" s="33" t="s">
        <v>44</v>
      </c>
      <c r="B35" s="48">
        <f>B33+B18+B13</f>
        <v>253420</v>
      </c>
      <c r="C35" s="2"/>
      <c r="D35" s="73">
        <f>D33+D13</f>
        <v>100</v>
      </c>
      <c r="F35" s="33" t="s">
        <v>48</v>
      </c>
      <c r="G35" s="48">
        <f>G28+G13</f>
        <v>253420</v>
      </c>
      <c r="H35" s="2"/>
      <c r="I35" s="74">
        <f>I13+I23+I28</f>
        <v>100</v>
      </c>
    </row>
    <row r="37" spans="1:10">
      <c r="B37" s="114" t="s">
        <v>86</v>
      </c>
      <c r="C37" s="114"/>
      <c r="D37" s="114"/>
      <c r="E37" s="114"/>
      <c r="F37" s="114"/>
    </row>
    <row r="38" spans="1:10">
      <c r="A38" s="115" t="s">
        <v>93</v>
      </c>
    </row>
    <row r="39" spans="1:10">
      <c r="A39" s="115"/>
      <c r="C39" s="117" t="s">
        <v>79</v>
      </c>
      <c r="D39" s="117"/>
      <c r="E39" s="117"/>
      <c r="F39" s="116" t="s">
        <v>83</v>
      </c>
      <c r="G39" s="116"/>
      <c r="H39" s="116"/>
      <c r="I39" s="116"/>
      <c r="J39" s="116"/>
    </row>
    <row r="40" spans="1:10">
      <c r="A40" s="115"/>
      <c r="C40" s="117"/>
      <c r="D40" s="117"/>
      <c r="E40" s="117"/>
      <c r="F40" s="116"/>
      <c r="G40" s="116"/>
      <c r="H40" s="116"/>
      <c r="I40" s="116"/>
      <c r="J40" s="116"/>
    </row>
    <row r="41" spans="1:10">
      <c r="A41" s="115"/>
      <c r="C41" s="118" t="s">
        <v>80</v>
      </c>
      <c r="D41" s="118"/>
      <c r="E41" s="118"/>
      <c r="F41" s="116" t="s">
        <v>84</v>
      </c>
      <c r="G41" s="116"/>
      <c r="H41" s="116"/>
      <c r="I41" s="116"/>
      <c r="J41" s="116"/>
    </row>
    <row r="42" spans="1:10">
      <c r="A42" s="115"/>
      <c r="C42" s="118"/>
      <c r="D42" s="118"/>
      <c r="E42" s="118"/>
      <c r="F42" s="116"/>
      <c r="G42" s="116"/>
      <c r="H42" s="116"/>
      <c r="I42" s="116"/>
      <c r="J42" s="116"/>
    </row>
    <row r="43" spans="1:10">
      <c r="A43" s="115"/>
      <c r="C43" s="119" t="s">
        <v>81</v>
      </c>
      <c r="D43" s="119"/>
      <c r="E43" s="119"/>
      <c r="F43" s="116" t="s">
        <v>85</v>
      </c>
      <c r="G43" s="116"/>
      <c r="H43" s="116"/>
      <c r="I43" s="116"/>
      <c r="J43" s="116"/>
    </row>
    <row r="44" spans="1:10">
      <c r="A44" s="115"/>
      <c r="C44" s="119"/>
      <c r="D44" s="119"/>
      <c r="E44" s="119"/>
      <c r="F44" s="116"/>
      <c r="G44" s="116"/>
      <c r="H44" s="116"/>
      <c r="I44" s="116"/>
      <c r="J44" s="116"/>
    </row>
    <row r="45" spans="1:10">
      <c r="A45" s="115"/>
    </row>
    <row r="46" spans="1:10">
      <c r="A46" s="115"/>
    </row>
    <row r="47" spans="1:10">
      <c r="A47" s="115"/>
    </row>
    <row r="48" spans="1:10">
      <c r="A48" s="115"/>
    </row>
    <row r="49" spans="1:1">
      <c r="A49" s="115"/>
    </row>
    <row r="50" spans="1:1">
      <c r="A50" s="115"/>
    </row>
    <row r="51" spans="1:1">
      <c r="A51" s="115"/>
    </row>
    <row r="52" spans="1:1">
      <c r="A52" s="115"/>
    </row>
  </sheetData>
  <mergeCells count="16">
    <mergeCell ref="B37:F37"/>
    <mergeCell ref="A38:A52"/>
    <mergeCell ref="F39:J40"/>
    <mergeCell ref="F41:J42"/>
    <mergeCell ref="F43:J44"/>
    <mergeCell ref="C39:E40"/>
    <mergeCell ref="C41:E42"/>
    <mergeCell ref="C43:E44"/>
    <mergeCell ref="H16:H18"/>
    <mergeCell ref="I16:I18"/>
    <mergeCell ref="A34:D34"/>
    <mergeCell ref="C19:C20"/>
    <mergeCell ref="A1:J1"/>
    <mergeCell ref="A15:D15"/>
    <mergeCell ref="F19:I19"/>
    <mergeCell ref="A14:D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8"/>
  <sheetViews>
    <sheetView topLeftCell="A19" zoomScale="80" zoomScaleNormal="80" workbookViewId="0">
      <selection activeCell="A38" sqref="A38"/>
    </sheetView>
  </sheetViews>
  <sheetFormatPr defaultRowHeight="15"/>
  <cols>
    <col min="1" max="1" width="31.5703125" bestFit="1" customWidth="1"/>
    <col min="2" max="2" width="11.28515625" customWidth="1"/>
    <col min="5" max="5" width="1.5703125" customWidth="1"/>
    <col min="6" max="6" width="33.85546875" bestFit="1" customWidth="1"/>
    <col min="7" max="7" width="11.5703125" customWidth="1"/>
    <col min="10" max="10" width="5.5703125" customWidth="1"/>
  </cols>
  <sheetData>
    <row r="1" spans="1:10" ht="23.25">
      <c r="A1" s="110" t="s">
        <v>7</v>
      </c>
      <c r="B1" s="110"/>
      <c r="C1" s="110"/>
      <c r="D1" s="110"/>
      <c r="E1" s="110"/>
      <c r="F1" s="110"/>
      <c r="G1" s="110"/>
      <c r="H1" s="110"/>
      <c r="I1" s="110"/>
      <c r="J1" s="110"/>
    </row>
    <row r="2" spans="1:10" ht="80.25">
      <c r="A2" s="34" t="s">
        <v>8</v>
      </c>
      <c r="B2" s="1"/>
      <c r="C2" s="67" t="s">
        <v>71</v>
      </c>
      <c r="D2" s="69" t="s">
        <v>73</v>
      </c>
      <c r="E2" s="1"/>
      <c r="F2" s="34" t="s">
        <v>9</v>
      </c>
      <c r="G2" s="1"/>
      <c r="H2" s="67" t="s">
        <v>75</v>
      </c>
      <c r="I2" s="69" t="s">
        <v>74</v>
      </c>
      <c r="J2" s="1"/>
    </row>
    <row r="3" spans="1:10">
      <c r="A3" s="18" t="s">
        <v>10</v>
      </c>
      <c r="B3" s="18"/>
      <c r="C3" s="64"/>
      <c r="D3" s="57"/>
      <c r="E3" s="1"/>
      <c r="F3" s="18" t="s">
        <v>11</v>
      </c>
      <c r="G3" s="18"/>
      <c r="H3" s="75"/>
      <c r="I3" s="75"/>
      <c r="J3" s="1"/>
    </row>
    <row r="4" spans="1:10">
      <c r="A4" s="14" t="s">
        <v>50</v>
      </c>
      <c r="B4" s="41">
        <v>3283</v>
      </c>
      <c r="C4" s="55">
        <f>B4/$B$13*100</f>
        <v>75.942632431182048</v>
      </c>
      <c r="D4" s="65">
        <f>B4/$B$35*100</f>
        <v>0.59150701862805688</v>
      </c>
      <c r="F4" s="14" t="s">
        <v>66</v>
      </c>
      <c r="G4" s="41"/>
      <c r="H4" s="44"/>
      <c r="I4" s="44"/>
    </row>
    <row r="5" spans="1:10">
      <c r="A5" s="14" t="s">
        <v>51</v>
      </c>
      <c r="B5" s="41"/>
      <c r="C5" s="55">
        <f>B5/$B$13*100</f>
        <v>0</v>
      </c>
      <c r="D5" s="65"/>
      <c r="F5" s="14" t="s">
        <v>67</v>
      </c>
      <c r="G5" s="41">
        <v>1822</v>
      </c>
      <c r="H5" s="56">
        <f>G5/$G$9*100</f>
        <v>14.888053603529988</v>
      </c>
      <c r="I5" s="56">
        <f>G5/$G$35*100</f>
        <v>0.32827468411218996</v>
      </c>
    </row>
    <row r="6" spans="1:10">
      <c r="A6" s="14" t="s">
        <v>5</v>
      </c>
      <c r="B6" s="41">
        <v>1040</v>
      </c>
      <c r="C6" s="55">
        <f>B6/$B$13*100</f>
        <v>24.057367568817948</v>
      </c>
      <c r="D6" s="65">
        <f>B6/$B$35*100</f>
        <v>0.18737962210575057</v>
      </c>
      <c r="F6" s="14" t="s">
        <v>64</v>
      </c>
      <c r="G6" s="41">
        <v>420</v>
      </c>
      <c r="H6" s="56">
        <f>G6/$G$9*100</f>
        <v>3.4319333224383066</v>
      </c>
      <c r="I6" s="56">
        <f>G6/$G$35*100</f>
        <v>7.5672539696553118E-2</v>
      </c>
    </row>
    <row r="7" spans="1:10">
      <c r="A7" s="14"/>
      <c r="B7" s="41"/>
      <c r="C7" s="55"/>
      <c r="D7" s="65"/>
      <c r="F7" s="14" t="s">
        <v>68</v>
      </c>
      <c r="G7" s="41"/>
      <c r="H7" s="56"/>
      <c r="I7" s="56"/>
    </row>
    <row r="8" spans="1:10">
      <c r="A8" s="14"/>
      <c r="B8" s="41"/>
      <c r="C8" s="55"/>
      <c r="D8" s="65"/>
      <c r="F8" s="14" t="s">
        <v>77</v>
      </c>
      <c r="G8" s="41">
        <v>9996</v>
      </c>
      <c r="H8" s="56">
        <f>G8/$G$9*100</f>
        <v>81.680013074031706</v>
      </c>
      <c r="I8" s="56">
        <f>G8/$G$35*100</f>
        <v>1.8010064447779643</v>
      </c>
    </row>
    <row r="9" spans="1:10">
      <c r="A9" s="14"/>
      <c r="B9" s="41"/>
      <c r="C9" s="55"/>
      <c r="D9" s="65"/>
      <c r="F9" s="31" t="s">
        <v>12</v>
      </c>
      <c r="G9" s="54">
        <f>SUM(G4:G8)</f>
        <v>12238</v>
      </c>
      <c r="H9" s="54">
        <f>SUM(H5:H8)</f>
        <v>100</v>
      </c>
      <c r="I9" s="58">
        <f>G9/$G$35*100</f>
        <v>2.2049536685867075</v>
      </c>
    </row>
    <row r="10" spans="1:10">
      <c r="A10" s="14"/>
      <c r="B10" s="41"/>
      <c r="C10" s="55"/>
      <c r="D10" s="65"/>
      <c r="F10" s="13"/>
      <c r="G10" s="12"/>
      <c r="H10" s="12"/>
      <c r="I10" s="12"/>
    </row>
    <row r="11" spans="1:10">
      <c r="A11" s="14"/>
      <c r="B11" s="41"/>
      <c r="C11" s="55"/>
      <c r="D11" s="65"/>
      <c r="F11" s="12"/>
      <c r="G11" s="12"/>
      <c r="H11" s="105" t="s">
        <v>76</v>
      </c>
      <c r="I11" s="108"/>
    </row>
    <row r="12" spans="1:10">
      <c r="A12" s="14"/>
      <c r="B12" s="41"/>
      <c r="C12" s="55"/>
      <c r="D12" s="65"/>
      <c r="F12" s="12"/>
      <c r="G12" s="12"/>
      <c r="H12" s="106"/>
      <c r="I12" s="108"/>
    </row>
    <row r="13" spans="1:10">
      <c r="A13" s="31" t="s">
        <v>12</v>
      </c>
      <c r="B13" s="54">
        <f>SUM(B4:B12)</f>
        <v>4323</v>
      </c>
      <c r="C13" s="71">
        <f>SUM(C4:C12)</f>
        <v>100</v>
      </c>
      <c r="D13" s="72">
        <f>SUM(D4:D12)</f>
        <v>0.77888664073380742</v>
      </c>
      <c r="F13" s="12"/>
      <c r="G13" s="12"/>
      <c r="H13" s="107"/>
      <c r="I13" s="108"/>
    </row>
    <row r="14" spans="1:10">
      <c r="A14" s="91"/>
      <c r="B14" s="91"/>
      <c r="C14" s="91"/>
      <c r="D14" s="109"/>
      <c r="F14" s="113" t="s">
        <v>13</v>
      </c>
      <c r="G14" s="113"/>
      <c r="H14" s="113"/>
      <c r="I14" s="113"/>
    </row>
    <row r="15" spans="1:10">
      <c r="A15" s="111" t="s">
        <v>15</v>
      </c>
      <c r="B15" s="111"/>
      <c r="C15" s="111"/>
      <c r="D15" s="112"/>
      <c r="F15" t="s">
        <v>78</v>
      </c>
      <c r="G15" s="41"/>
      <c r="H15" s="44"/>
      <c r="I15" s="56"/>
    </row>
    <row r="16" spans="1:10">
      <c r="A16" t="s">
        <v>52</v>
      </c>
      <c r="B16" s="2"/>
      <c r="C16" s="55"/>
      <c r="D16" s="65"/>
      <c r="F16" s="14" t="s">
        <v>69</v>
      </c>
      <c r="G16" s="41"/>
      <c r="H16" s="44"/>
      <c r="I16" s="56"/>
    </row>
    <row r="17" spans="1:9">
      <c r="B17" s="15"/>
      <c r="C17" s="55"/>
      <c r="D17" s="65"/>
      <c r="F17" s="14"/>
      <c r="G17" s="41"/>
      <c r="H17" s="44"/>
      <c r="I17" s="56"/>
    </row>
    <row r="18" spans="1:9">
      <c r="A18" s="63" t="s">
        <v>16</v>
      </c>
      <c r="B18" s="2"/>
      <c r="C18" s="55"/>
      <c r="D18" s="65"/>
      <c r="F18" s="31" t="s">
        <v>14</v>
      </c>
      <c r="G18" s="54">
        <f>SUM(G15:G17)</f>
        <v>0</v>
      </c>
      <c r="H18" s="54">
        <f>SUM(H15:H17)</f>
        <v>0</v>
      </c>
      <c r="I18" s="58">
        <f>G18/$G$35*100</f>
        <v>0</v>
      </c>
    </row>
    <row r="19" spans="1:9">
      <c r="A19" s="60"/>
      <c r="B19" s="12"/>
      <c r="C19" s="105" t="s">
        <v>72</v>
      </c>
      <c r="D19" s="66"/>
      <c r="F19" s="60"/>
      <c r="G19" s="61"/>
      <c r="H19" s="62"/>
      <c r="I19" s="47"/>
    </row>
    <row r="20" spans="1:9">
      <c r="A20" s="76" t="s">
        <v>45</v>
      </c>
      <c r="B20" s="32"/>
      <c r="C20" s="107"/>
      <c r="D20" s="66"/>
    </row>
    <row r="21" spans="1:9">
      <c r="A21" s="49" t="s">
        <v>53</v>
      </c>
      <c r="B21" s="54">
        <f>B22+B23+B24</f>
        <v>536600</v>
      </c>
      <c r="C21" s="58">
        <f>B21/$B$33*100</f>
        <v>97.439622298892317</v>
      </c>
      <c r="D21" s="68">
        <f>B21/$B$35*100</f>
        <v>96.680678098024771</v>
      </c>
    </row>
    <row r="22" spans="1:9">
      <c r="A22" s="50" t="s">
        <v>61</v>
      </c>
      <c r="B22" s="41">
        <v>500000</v>
      </c>
      <c r="C22" s="56">
        <f>B22/$B$33*100</f>
        <v>90.793535500272384</v>
      </c>
      <c r="D22" s="65">
        <f>B22/$B$35*100</f>
        <v>90.08635678161086</v>
      </c>
      <c r="H22" s="120" t="s">
        <v>82</v>
      </c>
      <c r="I22" s="120"/>
    </row>
    <row r="23" spans="1:9">
      <c r="A23" s="50" t="s">
        <v>62</v>
      </c>
      <c r="B23" s="41">
        <v>3600</v>
      </c>
      <c r="C23" s="56">
        <f>B23/$B$33*100</f>
        <v>0.65371345560196115</v>
      </c>
      <c r="D23" s="65">
        <f>B23/$B$35*100</f>
        <v>0.64862176882759814</v>
      </c>
    </row>
    <row r="24" spans="1:9">
      <c r="A24" s="14" t="s">
        <v>60</v>
      </c>
      <c r="B24" s="41">
        <v>33000</v>
      </c>
      <c r="C24" s="56">
        <f>B24/$B$33*100</f>
        <v>5.9923733430179773</v>
      </c>
      <c r="D24" s="65">
        <f>B24/$B$35*100</f>
        <v>5.9456995475863161</v>
      </c>
    </row>
    <row r="25" spans="1:9">
      <c r="B25" s="44"/>
      <c r="C25" s="56"/>
      <c r="D25" s="59"/>
      <c r="F25" s="76" t="s">
        <v>46</v>
      </c>
      <c r="G25" s="32"/>
      <c r="H25" s="32"/>
      <c r="I25" s="35"/>
    </row>
    <row r="26" spans="1:9">
      <c r="B26" s="44"/>
      <c r="C26" s="56"/>
      <c r="D26" s="59"/>
      <c r="F26" s="14" t="s">
        <v>70</v>
      </c>
      <c r="G26" s="22">
        <v>542785</v>
      </c>
      <c r="H26" s="19">
        <f>G26/G28</f>
        <v>1</v>
      </c>
      <c r="I26" s="56">
        <f>G26/$G$35*100</f>
        <v>97.795046331413289</v>
      </c>
    </row>
    <row r="27" spans="1:9">
      <c r="A27" s="49" t="s">
        <v>54</v>
      </c>
      <c r="B27" s="54">
        <f>B28+B29</f>
        <v>14100</v>
      </c>
      <c r="C27" s="58">
        <f>B27/$B$33*100</f>
        <v>2.5603777011076811</v>
      </c>
      <c r="D27" s="68">
        <f>B27/$B$35*100</f>
        <v>2.5404352612414258</v>
      </c>
      <c r="F27" s="14"/>
      <c r="G27" s="22"/>
      <c r="H27" s="19"/>
      <c r="I27" s="56"/>
    </row>
    <row r="28" spans="1:9">
      <c r="A28" s="50" t="s">
        <v>63</v>
      </c>
      <c r="B28" s="41">
        <v>4500</v>
      </c>
      <c r="C28" s="56">
        <f>B28/$B$33*100</f>
        <v>0.81714181950245135</v>
      </c>
      <c r="D28" s="65">
        <f>B28/$B$35*100</f>
        <v>0.81077721103449774</v>
      </c>
      <c r="F28" s="31" t="s">
        <v>47</v>
      </c>
      <c r="G28" s="48">
        <f>SUM(G26:G27)</f>
        <v>542785</v>
      </c>
      <c r="H28" s="19">
        <v>1</v>
      </c>
      <c r="I28" s="58">
        <f>G28/$G$35*100</f>
        <v>97.795046331413289</v>
      </c>
    </row>
    <row r="29" spans="1:9">
      <c r="A29" s="14" t="s">
        <v>59</v>
      </c>
      <c r="B29" s="41">
        <v>9600</v>
      </c>
      <c r="C29" s="56">
        <f>B29/$B$33*100</f>
        <v>1.7432358816052298</v>
      </c>
      <c r="D29" s="65">
        <f>B29/$B$35*100</f>
        <v>1.7296580502069285</v>
      </c>
    </row>
    <row r="30" spans="1:9">
      <c r="A30" s="49" t="s">
        <v>55</v>
      </c>
      <c r="B30" s="41"/>
      <c r="C30" s="58"/>
      <c r="D30" s="59"/>
    </row>
    <row r="31" spans="1:9">
      <c r="A31" s="14"/>
      <c r="B31" s="41"/>
      <c r="C31" s="56"/>
      <c r="D31" s="59"/>
    </row>
    <row r="32" spans="1:9">
      <c r="A32" s="14"/>
      <c r="B32" s="41"/>
      <c r="C32" s="56"/>
      <c r="D32" s="59"/>
    </row>
    <row r="33" spans="1:9">
      <c r="A33" s="31" t="s">
        <v>43</v>
      </c>
      <c r="B33" s="54">
        <f>B21+B27</f>
        <v>550700</v>
      </c>
      <c r="C33" s="70">
        <f>C21+C27</f>
        <v>100</v>
      </c>
      <c r="D33" s="72">
        <f>D21+D27</f>
        <v>99.221113359266198</v>
      </c>
    </row>
    <row r="34" spans="1:9">
      <c r="A34" s="91"/>
      <c r="B34" s="91"/>
      <c r="C34" s="91"/>
      <c r="D34" s="109"/>
    </row>
    <row r="35" spans="1:9" ht="18.75">
      <c r="A35" s="33" t="s">
        <v>44</v>
      </c>
      <c r="B35" s="48">
        <f>B33+B18+B13</f>
        <v>555023</v>
      </c>
      <c r="C35" s="2"/>
      <c r="D35" s="73">
        <f>D33+D13</f>
        <v>100</v>
      </c>
      <c r="F35" s="33" t="s">
        <v>48</v>
      </c>
      <c r="G35" s="48">
        <f>G28+G18+G9</f>
        <v>555023</v>
      </c>
      <c r="H35" s="2"/>
      <c r="I35" s="74">
        <f>I9+I18+I28</f>
        <v>100</v>
      </c>
    </row>
    <row r="38" spans="1:9" ht="135">
      <c r="A38" s="77" t="s">
        <v>94</v>
      </c>
    </row>
  </sheetData>
  <mergeCells count="9">
    <mergeCell ref="H22:I22"/>
    <mergeCell ref="A34:D34"/>
    <mergeCell ref="A1:J1"/>
    <mergeCell ref="H11:H13"/>
    <mergeCell ref="I11:I13"/>
    <mergeCell ref="F14:I14"/>
    <mergeCell ref="A15:D15"/>
    <mergeCell ref="C19:C20"/>
    <mergeCell ref="A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Inventario Patrimonial</vt:lpstr>
      <vt:lpstr>Balanco Patrimonial</vt:lpstr>
      <vt:lpstr>Balanco Patrimonial Projetado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2022-01-11T13:33:39Z</dcterms:created>
  <dcterms:modified xsi:type="dcterms:W3CDTF">2022-01-14T17:27:38Z</dcterms:modified>
</cp:coreProperties>
</file>