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af3873dab5fe5/CURSOS/IFES/2021-1/Adm rural II agricultura/Quinzena 7/"/>
    </mc:Choice>
  </mc:AlternateContent>
  <xr:revisionPtr revIDLastSave="137" documentId="8_{D61B6C42-BE0A-41BD-861E-51E451D4D3B9}" xr6:coauthVersionLast="47" xr6:coauthVersionMax="47" xr10:uidLastSave="{D942BE3B-5817-43AF-A33E-7881E576C12A}"/>
  <bookViews>
    <workbookView xWindow="-19310" yWindow="-110" windowWidth="19420" windowHeight="11020" activeTab="1" xr2:uid="{2F7AE968-CC6E-4D6C-969D-C283AAC686E2}"/>
  </bookViews>
  <sheets>
    <sheet name="Cálculo" sheetId="1" r:id="rId1"/>
    <sheet name="Gastos" sheetId="2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J22" i="1"/>
  <c r="J21" i="1"/>
  <c r="J23" i="1" s="1"/>
  <c r="J20" i="1"/>
  <c r="K11" i="1"/>
  <c r="J1" i="1" s="1"/>
  <c r="J11" i="1" s="1"/>
  <c r="C11" i="2"/>
  <c r="C9" i="2"/>
  <c r="J16" i="1" l="1"/>
  <c r="J3" i="1"/>
  <c r="J13" i="1" l="1"/>
  <c r="J12" i="1"/>
  <c r="J14" i="1" s="1"/>
</calcChain>
</file>

<file path=xl/sharedStrings.xml><?xml version="1.0" encoding="utf-8"?>
<sst xmlns="http://schemas.openxmlformats.org/spreadsheetml/2006/main" count="26" uniqueCount="25">
  <si>
    <t>Receita</t>
  </si>
  <si>
    <t>(-) Gastos totais</t>
  </si>
  <si>
    <t>Lucro/Prejuízo</t>
  </si>
  <si>
    <t>POR QUANTO VENDER?</t>
  </si>
  <si>
    <t>Mão-de-obra</t>
  </si>
  <si>
    <t>Aluguel</t>
  </si>
  <si>
    <t>Energia</t>
  </si>
  <si>
    <t>Água</t>
  </si>
  <si>
    <t>Fruta</t>
  </si>
  <si>
    <t>Embalagem</t>
  </si>
  <si>
    <t>Comissão</t>
  </si>
  <si>
    <t>Depreciação</t>
  </si>
  <si>
    <t>Valor</t>
  </si>
  <si>
    <t>Total</t>
  </si>
  <si>
    <t>Quantidade</t>
  </si>
  <si>
    <t>Gasto unitário</t>
  </si>
  <si>
    <t>Gasto</t>
  </si>
  <si>
    <t>Lucro</t>
  </si>
  <si>
    <t>Markup</t>
  </si>
  <si>
    <t>Impostos sobre venda</t>
  </si>
  <si>
    <t>Calculo do valor de venda</t>
  </si>
  <si>
    <t>Valor alvo</t>
  </si>
  <si>
    <t>Gastos</t>
  </si>
  <si>
    <t>% Extras</t>
  </si>
  <si>
    <t>%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</si>
</sst>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72" formatCode="0.000000%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8" fontId="3" fillId="2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1" fillId="6" borderId="1" xfId="0" applyFont="1" applyFill="1" applyBorder="1"/>
    <xf numFmtId="8" fontId="1" fillId="6" borderId="1" xfId="0" applyNumberFormat="1" applyFont="1" applyFill="1" applyBorder="1"/>
    <xf numFmtId="0" fontId="0" fillId="5" borderId="1" xfId="0" applyFill="1" applyBorder="1"/>
    <xf numFmtId="8" fontId="0" fillId="5" borderId="1" xfId="0" applyNumberFormat="1" applyFill="1" applyBorder="1"/>
    <xf numFmtId="8" fontId="3" fillId="3" borderId="0" xfId="0" applyNumberFormat="1" applyFont="1" applyFill="1"/>
    <xf numFmtId="8" fontId="3" fillId="4" borderId="0" xfId="0" applyNumberFormat="1" applyFont="1" applyFill="1"/>
    <xf numFmtId="9" fontId="2" fillId="0" borderId="2" xfId="0" applyNumberFormat="1" applyFont="1" applyBorder="1"/>
    <xf numFmtId="0" fontId="5" fillId="6" borderId="0" xfId="0" applyFont="1" applyFill="1"/>
    <xf numFmtId="8" fontId="5" fillId="6" borderId="0" xfId="0" applyNumberFormat="1" applyFont="1" applyFill="1"/>
    <xf numFmtId="172" fontId="6" fillId="0" borderId="0" xfId="0" applyNumberFormat="1" applyFont="1"/>
    <xf numFmtId="2" fontId="3" fillId="0" borderId="0" xfId="0" applyNumberFormat="1" applyFont="1"/>
    <xf numFmtId="0" fontId="3" fillId="7" borderId="0" xfId="0" applyFont="1" applyFill="1"/>
    <xf numFmtId="0" fontId="0" fillId="7" borderId="0" xfId="0" applyFill="1"/>
    <xf numFmtId="9" fontId="3" fillId="4" borderId="0" xfId="0" applyNumberFormat="1" applyFont="1" applyFill="1"/>
    <xf numFmtId="8" fontId="3" fillId="8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-sa/3.0/" TargetMode="External"/><Relationship Id="rId2" Type="http://schemas.openxmlformats.org/officeDocument/2006/relationships/hyperlink" Target="https://journals.openedition.org/confins/12516" TargetMode="Externa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10</xdr:row>
      <xdr:rowOff>3633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4D8F497-142D-42F1-A8FC-2284193AC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4572000" cy="3409950"/>
        </a:xfrm>
        <a:prstGeom prst="rect">
          <a:avLst/>
        </a:prstGeom>
      </xdr:spPr>
    </xdr:pic>
    <xdr:clientData/>
  </xdr:twoCellAnchor>
  <xdr:oneCellAnchor>
    <xdr:from>
      <xdr:col>0</xdr:col>
      <xdr:colOff>5861</xdr:colOff>
      <xdr:row>10</xdr:row>
      <xdr:rowOff>150934</xdr:rowOff>
    </xdr:from>
    <xdr:ext cx="4572000" cy="23320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B598AB2-5487-4CF8-B375-11FEB38210C9}"/>
            </a:ext>
          </a:extLst>
        </xdr:cNvPr>
        <xdr:cNvSpPr txBox="1"/>
      </xdr:nvSpPr>
      <xdr:spPr>
        <a:xfrm>
          <a:off x="5861" y="3427534"/>
          <a:ext cx="45720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s://journals.openedition.org/confins/12516"/>
            </a:rPr>
            <a:t>Esta Foto</a:t>
          </a:r>
          <a:r>
            <a:rPr lang="en-US" sz="900"/>
            <a:t> de Autor Desconhecido está licenciado em </a:t>
          </a:r>
          <a:r>
            <a:rPr lang="en-US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n-US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12700</xdr:colOff>
      <xdr:row>26</xdr:row>
      <xdr:rowOff>54976</xdr:rowOff>
    </xdr:to>
    <xdr:pic>
      <xdr:nvPicPr>
        <xdr:cNvPr id="2" name="Imagem 1" descr="Se você não pode medir, você não... Peter Drucker. - Pensador">
          <a:extLst>
            <a:ext uri="{FF2B5EF4-FFF2-40B4-BE49-F238E27FC236}">
              <a16:creationId xmlns:a16="http://schemas.microsoft.com/office/drawing/2014/main" id="{EFB4874F-671A-4EFD-9ED2-5724F61BE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56700" cy="48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8596-CF79-459C-8006-9329A64A14F4}">
  <dimension ref="I1:L23"/>
  <sheetViews>
    <sheetView showGridLines="0" topLeftCell="G10" zoomScale="145" zoomScaleNormal="145" workbookViewId="0">
      <selection activeCell="J14" sqref="J14"/>
    </sheetView>
  </sheetViews>
  <sheetFormatPr defaultRowHeight="14.4" x14ac:dyDescent="0.3"/>
  <cols>
    <col min="8" max="8" width="4.6640625" customWidth="1"/>
    <col min="9" max="9" width="47.33203125" customWidth="1"/>
    <col min="10" max="10" width="33" bestFit="1" customWidth="1"/>
    <col min="12" max="12" width="11" bestFit="1" customWidth="1"/>
  </cols>
  <sheetData>
    <row r="1" spans="9:12" s="2" customFormat="1" ht="42" customHeight="1" x14ac:dyDescent="0.7">
      <c r="I1" s="1" t="s">
        <v>0</v>
      </c>
      <c r="J1" s="16">
        <f>J2/K11</f>
        <v>4.0000000000000009</v>
      </c>
    </row>
    <row r="2" spans="9:12" s="2" customFormat="1" ht="42" customHeight="1" x14ac:dyDescent="0.7">
      <c r="I2" s="3" t="s">
        <v>1</v>
      </c>
      <c r="J2" s="5">
        <v>1.68</v>
      </c>
      <c r="L2" s="22"/>
    </row>
    <row r="3" spans="9:12" s="2" customFormat="1" ht="42" customHeight="1" x14ac:dyDescent="0.7">
      <c r="I3" s="4" t="s">
        <v>2</v>
      </c>
      <c r="J3" s="17">
        <f>J1-J2</f>
        <v>2.3200000000000012</v>
      </c>
    </row>
    <row r="4" spans="9:12" ht="23.4" x14ac:dyDescent="0.45">
      <c r="J4" s="21"/>
    </row>
    <row r="8" spans="9:12" ht="46.2" x14ac:dyDescent="0.85">
      <c r="I8" s="6" t="s">
        <v>3</v>
      </c>
      <c r="J8" s="7"/>
      <c r="L8" s="9"/>
    </row>
    <row r="10" spans="9:12" ht="15" thickBot="1" x14ac:dyDescent="0.35"/>
    <row r="11" spans="9:12" ht="37.200000000000003" thickBot="1" x14ac:dyDescent="0.75">
      <c r="I11" s="4" t="s">
        <v>18</v>
      </c>
      <c r="J11" s="17">
        <f>J1</f>
        <v>4.0000000000000009</v>
      </c>
      <c r="K11" s="18">
        <f>1-K12-K13-K14</f>
        <v>0.41999999999999993</v>
      </c>
    </row>
    <row r="12" spans="9:12" ht="37.200000000000003" thickBot="1" x14ac:dyDescent="0.75">
      <c r="I12" s="4" t="s">
        <v>10</v>
      </c>
      <c r="J12" s="17">
        <f>J11*K12</f>
        <v>0.20000000000000007</v>
      </c>
      <c r="K12" s="18">
        <v>0.05</v>
      </c>
    </row>
    <row r="13" spans="9:12" ht="37.200000000000003" thickBot="1" x14ac:dyDescent="0.75">
      <c r="I13" s="4" t="s">
        <v>19</v>
      </c>
      <c r="J13" s="17">
        <f>J11*K13</f>
        <v>0</v>
      </c>
      <c r="K13" s="18"/>
    </row>
    <row r="14" spans="9:12" ht="37.200000000000003" thickBot="1" x14ac:dyDescent="0.75">
      <c r="I14" s="19" t="s">
        <v>17</v>
      </c>
      <c r="J14" s="20">
        <f>J3-J12-J13</f>
        <v>2.120000000000001</v>
      </c>
      <c r="K14" s="18">
        <v>0.53</v>
      </c>
    </row>
    <row r="15" spans="9:12" x14ac:dyDescent="0.3">
      <c r="J15" s="9"/>
    </row>
    <row r="16" spans="9:12" x14ac:dyDescent="0.3">
      <c r="J16" s="9">
        <f>J1*K14</f>
        <v>2.1200000000000006</v>
      </c>
    </row>
    <row r="18" spans="9:10" ht="37.200000000000003" thickBot="1" x14ac:dyDescent="0.75">
      <c r="I18" s="23" t="s">
        <v>20</v>
      </c>
      <c r="J18" s="24"/>
    </row>
    <row r="19" spans="9:10" ht="37.200000000000003" thickBot="1" x14ac:dyDescent="0.75">
      <c r="I19" s="4" t="s">
        <v>21</v>
      </c>
      <c r="J19" s="26">
        <v>4</v>
      </c>
    </row>
    <row r="20" spans="9:10" ht="36.6" x14ac:dyDescent="0.7">
      <c r="I20" s="4" t="s">
        <v>22</v>
      </c>
      <c r="J20" s="17">
        <f>J2</f>
        <v>1.68</v>
      </c>
    </row>
    <row r="21" spans="9:10" ht="36.6" x14ac:dyDescent="0.7">
      <c r="I21" s="17" t="s">
        <v>18</v>
      </c>
      <c r="J21" s="25">
        <f>J20/J19</f>
        <v>0.42</v>
      </c>
    </row>
    <row r="22" spans="9:10" ht="36.6" x14ac:dyDescent="0.7">
      <c r="I22" s="17" t="s">
        <v>23</v>
      </c>
      <c r="J22" s="25">
        <f>K12</f>
        <v>0.05</v>
      </c>
    </row>
    <row r="23" spans="9:10" ht="36.6" x14ac:dyDescent="0.7">
      <c r="I23" s="17" t="s">
        <v>24</v>
      </c>
      <c r="J23" s="25">
        <f>1-J21-J22</f>
        <v>0.53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E34-C290-4D94-BEBD-D55DE64193C0}">
  <dimension ref="B1:D18"/>
  <sheetViews>
    <sheetView showGridLines="0" tabSelected="1" topLeftCell="A7" zoomScale="295" zoomScaleNormal="295" workbookViewId="0">
      <selection activeCell="D10" sqref="D10"/>
    </sheetView>
  </sheetViews>
  <sheetFormatPr defaultRowHeight="14.4" x14ac:dyDescent="0.3"/>
  <cols>
    <col min="2" max="2" width="17.6640625" bestFit="1" customWidth="1"/>
    <col min="3" max="3" width="11.109375" bestFit="1" customWidth="1"/>
    <col min="4" max="4" width="10.5546875" bestFit="1" customWidth="1"/>
  </cols>
  <sheetData>
    <row r="1" spans="2:4" x14ac:dyDescent="0.3">
      <c r="B1" s="10" t="s">
        <v>16</v>
      </c>
      <c r="C1" s="10" t="s">
        <v>12</v>
      </c>
    </row>
    <row r="2" spans="2:4" x14ac:dyDescent="0.3">
      <c r="B2" s="10" t="s">
        <v>4</v>
      </c>
      <c r="C2" s="11">
        <v>2000</v>
      </c>
    </row>
    <row r="3" spans="2:4" x14ac:dyDescent="0.3">
      <c r="B3" s="10" t="s">
        <v>5</v>
      </c>
      <c r="C3" s="11">
        <v>500</v>
      </c>
    </row>
    <row r="4" spans="2:4" x14ac:dyDescent="0.3">
      <c r="B4" s="10" t="s">
        <v>6</v>
      </c>
      <c r="C4" s="11">
        <v>250</v>
      </c>
    </row>
    <row r="5" spans="2:4" x14ac:dyDescent="0.3">
      <c r="B5" s="10" t="s">
        <v>7</v>
      </c>
      <c r="C5" s="11">
        <v>150</v>
      </c>
    </row>
    <row r="6" spans="2:4" x14ac:dyDescent="0.3">
      <c r="B6" s="10" t="s">
        <v>8</v>
      </c>
      <c r="C6" s="11">
        <v>300</v>
      </c>
    </row>
    <row r="7" spans="2:4" x14ac:dyDescent="0.3">
      <c r="B7" s="10" t="s">
        <v>9</v>
      </c>
      <c r="C7" s="11">
        <v>100</v>
      </c>
    </row>
    <row r="8" spans="2:4" x14ac:dyDescent="0.3">
      <c r="B8" s="10" t="s">
        <v>11</v>
      </c>
      <c r="C8" s="11">
        <v>50</v>
      </c>
    </row>
    <row r="9" spans="2:4" x14ac:dyDescent="0.3">
      <c r="B9" s="12" t="s">
        <v>13</v>
      </c>
      <c r="C9" s="13">
        <f>SUM(C2:C8)</f>
        <v>3350</v>
      </c>
    </row>
    <row r="10" spans="2:4" x14ac:dyDescent="0.3">
      <c r="B10" s="10" t="s">
        <v>14</v>
      </c>
      <c r="C10" s="11">
        <v>2000</v>
      </c>
      <c r="D10" s="9">
        <f>C10*2.12</f>
        <v>4240</v>
      </c>
    </row>
    <row r="11" spans="2:4" x14ac:dyDescent="0.3">
      <c r="B11" s="14" t="s">
        <v>15</v>
      </c>
      <c r="C11" s="15">
        <f>C9/C10</f>
        <v>1.675</v>
      </c>
    </row>
    <row r="14" spans="2:4" x14ac:dyDescent="0.3">
      <c r="C14" s="8"/>
    </row>
    <row r="15" spans="2:4" x14ac:dyDescent="0.3">
      <c r="C15" s="8"/>
    </row>
    <row r="16" spans="2:4" x14ac:dyDescent="0.3">
      <c r="C16" s="8"/>
    </row>
    <row r="18" spans="3:3" x14ac:dyDescent="0.3">
      <c r="C18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BFA2-459F-4CFA-AEB5-22524FB68A82}">
  <dimension ref="A1"/>
  <sheetViews>
    <sheetView showGridLines="0" workbookViewId="0">
      <selection activeCell="A15" sqref="A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</vt:lpstr>
      <vt:lpstr>Gastos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Bastos de Carvalho</dc:creator>
  <cp:lastModifiedBy>Luciano Bastos de Carvalho</cp:lastModifiedBy>
  <dcterms:created xsi:type="dcterms:W3CDTF">2021-07-20T13:15:45Z</dcterms:created>
  <dcterms:modified xsi:type="dcterms:W3CDTF">2021-07-20T14:06:10Z</dcterms:modified>
</cp:coreProperties>
</file>