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Session1\"/>
    </mc:Choice>
  </mc:AlternateContent>
  <xr:revisionPtr revIDLastSave="0" documentId="13_ncr:1_{412A9C6B-B738-436D-920F-6652D0D2354E}" xr6:coauthVersionLast="47" xr6:coauthVersionMax="47" xr10:uidLastSave="{00000000-0000-0000-0000-000000000000}"/>
  <bookViews>
    <workbookView xWindow="2475" yWindow="1650" windowWidth="21600" windowHeight="11385" activeTab="2" xr2:uid="{0DC0527C-6AF5-4424-AC9A-FDE6288B93D4}"/>
  </bookViews>
  <sheets>
    <sheet name="Products" sheetId="4" r:id="rId1"/>
    <sheet name="ProductMaterial" sheetId="2" r:id="rId2"/>
    <sheet name="MaterialShort" sheetId="3" r:id="rId3"/>
    <sheet name="TypeOfProduct" sheetId="5" r:id="rId4"/>
    <sheet name="TypeOfEdinica" sheetId="7" r:id="rId5"/>
    <sheet name="TypeOfMaterial" sheetId="6" r:id="rId6"/>
  </sheets>
  <definedNames>
    <definedName name="ExternalData_1" localSheetId="1" hidden="1">ProductMaterial!$D$1:$F$101</definedName>
    <definedName name="ExternalData_2" localSheetId="2" hidden="1">MaterialShort!$B$1:$J$51</definedName>
    <definedName name="ExternalData_3" localSheetId="0" hidden="1">Products!$B$1:$I$101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F45" i="3"/>
  <c r="F26" i="3"/>
  <c r="F43" i="3"/>
  <c r="F4" i="3"/>
  <c r="F40" i="3"/>
  <c r="F22" i="3"/>
  <c r="F16" i="3"/>
  <c r="F38" i="3"/>
  <c r="F27" i="3"/>
  <c r="F24" i="3"/>
  <c r="F13" i="3"/>
  <c r="F5" i="3"/>
  <c r="F32" i="3"/>
  <c r="F51" i="3"/>
  <c r="F33" i="3"/>
  <c r="F3" i="3"/>
  <c r="F20" i="3"/>
  <c r="F7" i="3"/>
  <c r="F36" i="3"/>
  <c r="F12" i="3"/>
  <c r="F46" i="3"/>
  <c r="F17" i="3"/>
  <c r="F50" i="3"/>
  <c r="F30" i="3"/>
  <c r="F25" i="3"/>
  <c r="F39" i="3"/>
  <c r="F44" i="3"/>
  <c r="F31" i="3"/>
  <c r="F14" i="3"/>
  <c r="F42" i="3"/>
  <c r="F37" i="3"/>
  <c r="F35" i="3"/>
  <c r="F28" i="3"/>
  <c r="F2" i="3"/>
  <c r="F18" i="3"/>
  <c r="F11" i="3"/>
  <c r="F8" i="3"/>
  <c r="F29" i="3"/>
  <c r="F21" i="3"/>
  <c r="F34" i="3"/>
  <c r="F41" i="3"/>
  <c r="F23" i="3"/>
  <c r="F10" i="3"/>
  <c r="F6" i="3"/>
  <c r="F47" i="3"/>
  <c r="F48" i="3"/>
  <c r="F19" i="3"/>
  <c r="F49" i="3"/>
  <c r="F15" i="3"/>
  <c r="F9" i="3"/>
  <c r="C45" i="3"/>
  <c r="C26" i="3"/>
  <c r="C43" i="3"/>
  <c r="C4" i="3"/>
  <c r="C40" i="3"/>
  <c r="C22" i="3"/>
  <c r="C16" i="3"/>
  <c r="C38" i="3"/>
  <c r="C27" i="3"/>
  <c r="C24" i="3"/>
  <c r="C13" i="3"/>
  <c r="C5" i="3"/>
  <c r="C32" i="3"/>
  <c r="C51" i="3"/>
  <c r="C33" i="3"/>
  <c r="C3" i="3"/>
  <c r="C20" i="3"/>
  <c r="C7" i="3"/>
  <c r="C36" i="3"/>
  <c r="C12" i="3"/>
  <c r="C46" i="3"/>
  <c r="C17" i="3"/>
  <c r="C50" i="3"/>
  <c r="C30" i="3"/>
  <c r="C25" i="3"/>
  <c r="C39" i="3"/>
  <c r="C44" i="3"/>
  <c r="C31" i="3"/>
  <c r="C14" i="3"/>
  <c r="C42" i="3"/>
  <c r="C37" i="3"/>
  <c r="C35" i="3"/>
  <c r="C28" i="3"/>
  <c r="C2" i="3"/>
  <c r="C18" i="3"/>
  <c r="C11" i="3"/>
  <c r="C8" i="3"/>
  <c r="C29" i="3"/>
  <c r="C21" i="3"/>
  <c r="C34" i="3"/>
  <c r="C41" i="3"/>
  <c r="C23" i="3"/>
  <c r="C10" i="3"/>
  <c r="C6" i="3"/>
  <c r="C47" i="3"/>
  <c r="C48" i="3"/>
  <c r="C19" i="3"/>
  <c r="C49" i="3"/>
  <c r="C15" i="3"/>
  <c r="C9" i="3"/>
  <c r="F87" i="4"/>
  <c r="F50" i="4"/>
  <c r="F72" i="4"/>
  <c r="F68" i="4"/>
  <c r="F83" i="4"/>
  <c r="F13" i="4"/>
  <c r="F89" i="4"/>
  <c r="F70" i="4"/>
  <c r="F22" i="4"/>
  <c r="F61" i="4"/>
  <c r="F14" i="4"/>
  <c r="F31" i="4"/>
  <c r="F52" i="4"/>
  <c r="F18" i="4"/>
  <c r="F90" i="4"/>
  <c r="F35" i="4"/>
  <c r="F24" i="4"/>
  <c r="F33" i="4"/>
  <c r="F79" i="4"/>
  <c r="F26" i="4"/>
  <c r="F45" i="4"/>
  <c r="F17" i="4"/>
  <c r="F86" i="4"/>
  <c r="F38" i="4"/>
  <c r="F97" i="4"/>
  <c r="F78" i="4"/>
  <c r="F76" i="4"/>
  <c r="F91" i="4"/>
  <c r="F44" i="4"/>
  <c r="F56" i="4"/>
  <c r="F53" i="4"/>
  <c r="F9" i="4"/>
  <c r="F93" i="4"/>
  <c r="F67" i="4"/>
  <c r="F41" i="4"/>
  <c r="F27" i="4"/>
  <c r="F28" i="4"/>
  <c r="F10" i="4"/>
  <c r="F60" i="4"/>
  <c r="F20" i="4"/>
  <c r="F94" i="4"/>
  <c r="F65" i="4"/>
  <c r="F57" i="4"/>
  <c r="F19" i="4"/>
  <c r="F4" i="4"/>
  <c r="F99" i="4"/>
  <c r="F96" i="4"/>
  <c r="F77" i="4"/>
  <c r="F73" i="4"/>
  <c r="F42" i="4"/>
  <c r="F69" i="4"/>
  <c r="F54" i="4"/>
  <c r="F55" i="4"/>
  <c r="F66" i="4"/>
  <c r="F7" i="4"/>
  <c r="F51" i="4"/>
  <c r="F37" i="4"/>
  <c r="F5" i="4"/>
  <c r="F74" i="4"/>
  <c r="F63" i="4"/>
  <c r="F32" i="4"/>
  <c r="F40" i="4"/>
  <c r="F21" i="4"/>
  <c r="F58" i="4"/>
  <c r="F75" i="4"/>
  <c r="F25" i="4"/>
  <c r="F12" i="4"/>
  <c r="F30" i="4"/>
  <c r="F82" i="4"/>
  <c r="F71" i="4"/>
  <c r="F3" i="4"/>
  <c r="F62" i="4"/>
  <c r="F36" i="4"/>
  <c r="F80" i="4"/>
  <c r="F85" i="4"/>
  <c r="F98" i="4"/>
  <c r="F46" i="4"/>
  <c r="F95" i="4"/>
  <c r="F16" i="4"/>
  <c r="F92" i="4"/>
  <c r="F101" i="4"/>
  <c r="F29" i="4"/>
  <c r="F100" i="4"/>
  <c r="F84" i="4"/>
  <c r="F81" i="4"/>
  <c r="F8" i="4"/>
  <c r="F59" i="4"/>
  <c r="F48" i="4"/>
  <c r="F6" i="4"/>
  <c r="F34" i="4"/>
  <c r="F49" i="4"/>
  <c r="F64" i="4"/>
  <c r="F88" i="4"/>
  <c r="F39" i="4"/>
  <c r="F23" i="4"/>
  <c r="F11" i="4"/>
  <c r="F15" i="4"/>
  <c r="F2" i="4"/>
  <c r="F47" i="4"/>
  <c r="F4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4BA34-ECFB-4F41-B212-98F132157A63}" keepAlive="1" name="Запрос — materials_short_b_import" description="Соединение с запросом &quot;materials_short_b_import&quot; в книге." type="5" refreshedVersion="7" background="1" saveData="1">
    <dbPr connection="Provider=Microsoft.Mashup.OleDb.1;Data Source=$Workbook$;Location=materials_short_b_import;Extended Properties=&quot;&quot;" command="SELECT * FROM [materials_short_b_import]"/>
  </connection>
  <connection id="2" xr16:uid="{FACCDD98-5051-456E-8520-3A51604F915B}" keepAlive="1" name="Запрос — products_b_import" description="Соединение с запросом &quot;products_b_import&quot; в книге." type="5" refreshedVersion="7" background="1" saveData="1">
    <dbPr connection="Provider=Microsoft.Mashup.OleDb.1;Data Source=$Workbook$;Location=products_b_import;Extended Properties=&quot;&quot;" command="SELECT * FROM [products_b_import]"/>
  </connection>
  <connection id="3" xr16:uid="{EB63AF56-8922-4E5F-A9C2-0E4BFCFEBF35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<sst xmlns="http://schemas.openxmlformats.org/spreadsheetml/2006/main" count="695" uniqueCount="268">
  <si>
    <t>Продукция</t>
  </si>
  <si>
    <t>Наименование материала</t>
  </si>
  <si>
    <t>Бумага 33М Клубника</t>
  </si>
  <si>
    <t>Рулон бумаги розовый 2x1</t>
  </si>
  <si>
    <t>Бумага 10М Клубника</t>
  </si>
  <si>
    <t>Рулон бумаги белый 1x0</t>
  </si>
  <si>
    <t>Бумага 45М Клубника</t>
  </si>
  <si>
    <t>Бумага 12М Клубника</t>
  </si>
  <si>
    <t>Набор 12М Бриз</t>
  </si>
  <si>
    <t>Полотенце 28М Клубника</t>
  </si>
  <si>
    <t>Набор 24М Дыня</t>
  </si>
  <si>
    <t>Спрессованный материал цветной 1x2</t>
  </si>
  <si>
    <t>Рулон бумаги белый 3x3</t>
  </si>
  <si>
    <t>Бумага 26М Ваниль</t>
  </si>
  <si>
    <t>Рулон бумаги белый 0x3</t>
  </si>
  <si>
    <t>Полотенце 16М Ваниль</t>
  </si>
  <si>
    <t>Рулон бумаги белый 1x3</t>
  </si>
  <si>
    <t>Полотенце 47М Клубника</t>
  </si>
  <si>
    <t>Рулон бумаги зеленый 2x3</t>
  </si>
  <si>
    <t>Набор 29М Ваниль</t>
  </si>
  <si>
    <t>Полотенце 43М Клубника</t>
  </si>
  <si>
    <t>Полотенце 11М Дыня</t>
  </si>
  <si>
    <t>Набор 10М Дыня</t>
  </si>
  <si>
    <t>Бумага 20М Клубника</t>
  </si>
  <si>
    <t>Набор 8М Дыня</t>
  </si>
  <si>
    <t>Рулон бумаги зеленый 1x1</t>
  </si>
  <si>
    <t>Рулон бумаги цветной 2x0</t>
  </si>
  <si>
    <t>Бумага 29М Дыня</t>
  </si>
  <si>
    <t>Рулон бумаги зеленый 3x3</t>
  </si>
  <si>
    <t>Бумага 32М Дыня</t>
  </si>
  <si>
    <t>Рулон бумаги серый 3x3</t>
  </si>
  <si>
    <t>Спрессованный материал розовый 2x3</t>
  </si>
  <si>
    <t>Рулон бумаги синий 3x1</t>
  </si>
  <si>
    <t>Бумага 40М Бриз</t>
  </si>
  <si>
    <t>Бумага 5М Дыня</t>
  </si>
  <si>
    <t>Набор 41М Дыня</t>
  </si>
  <si>
    <t>Набор 43М Дыня</t>
  </si>
  <si>
    <t>Полотенце 45М Бриз</t>
  </si>
  <si>
    <t>Спрессованный материал синий 0x2</t>
  </si>
  <si>
    <t>Бумага 20М Бриз</t>
  </si>
  <si>
    <t>Бумага 9М Ваниль</t>
  </si>
  <si>
    <t>Набор 22М Бриз</t>
  </si>
  <si>
    <t>Набор 50М Бриз</t>
  </si>
  <si>
    <t>Переработка бумаги серый 0x2</t>
  </si>
  <si>
    <t>Бумага 13М Дыня</t>
  </si>
  <si>
    <t>Спрессованный материал цветной 1x3</t>
  </si>
  <si>
    <t>Полотенце 50М Ваниль</t>
  </si>
  <si>
    <t>Бумага 7М Ваниль</t>
  </si>
  <si>
    <t>Полотенце 45М Клубника</t>
  </si>
  <si>
    <t>Бумага 50М Бриз</t>
  </si>
  <si>
    <t>Набор 11М Дыня</t>
  </si>
  <si>
    <t>Рулон бумаги белый 3x2</t>
  </si>
  <si>
    <t>Переработка бумаги синий 1x2</t>
  </si>
  <si>
    <t>Набор 34М Клубника</t>
  </si>
  <si>
    <t>Гранулы для бумаги розовый 0x3</t>
  </si>
  <si>
    <t>Полотенце 47М Дыня</t>
  </si>
  <si>
    <t>Гранулы для бумаги цветной 0x1</t>
  </si>
  <si>
    <t>Бумага 33М Бриз</t>
  </si>
  <si>
    <t>Набор 41М Клубника</t>
  </si>
  <si>
    <t>Спрессованный материал цветной 0x0</t>
  </si>
  <si>
    <t>Рулон бумаги синий 2x2</t>
  </si>
  <si>
    <t>Гранулы для бумаги синий 1x2</t>
  </si>
  <si>
    <t>Набор 20М Бриз</t>
  </si>
  <si>
    <t>Переработка бумаги цветной 1x3</t>
  </si>
  <si>
    <t>Полотенце 14М Клубника</t>
  </si>
  <si>
    <t>Гранулы для бумаги розовый 0x2</t>
  </si>
  <si>
    <t>Бумага 15М Клубника</t>
  </si>
  <si>
    <t>Переработка бумаги синий 0x1</t>
  </si>
  <si>
    <t>Спрессованный материал белый 1x1</t>
  </si>
  <si>
    <t>Спрессованный материал розовый 1x2</t>
  </si>
  <si>
    <t>Спрессованный материал белый 3x3</t>
  </si>
  <si>
    <t>Спрессованный материал цветной 1x0</t>
  </si>
  <si>
    <t>Спрессованный материал розовый 2x1</t>
  </si>
  <si>
    <t>Бумага 38М Ваниль</t>
  </si>
  <si>
    <t>Переработка бумаги цветной 0x1</t>
  </si>
  <si>
    <t>Рулон бумаги синий 3x2</t>
  </si>
  <si>
    <t>Переработка бумаги синий 0x2</t>
  </si>
  <si>
    <t>Переработка бумаги синий 0x3</t>
  </si>
  <si>
    <t>Переработка бумаги цветной 0x0</t>
  </si>
  <si>
    <t>Рулон бумаги розовый 3x2</t>
  </si>
  <si>
    <t>Набор 18М Ваниль</t>
  </si>
  <si>
    <t>Гранулы для бумаги синий 1x3</t>
  </si>
  <si>
    <t>Набор 42М Дыня</t>
  </si>
  <si>
    <t>Гранулы для бумаги цветной 0x3</t>
  </si>
  <si>
    <t>Набор 9М Дыня</t>
  </si>
  <si>
    <t>Переработка бумаги белый 3x0</t>
  </si>
  <si>
    <t>Рулон бумаги цветной 2x2</t>
  </si>
  <si>
    <t>Переработка бумаги серый 3x3</t>
  </si>
  <si>
    <t xml:space="preserve"> Тип материала</t>
  </si>
  <si>
    <t xml:space="preserve"> Единица измерения</t>
  </si>
  <si>
    <t>Спрессованный материал серый 0x2</t>
  </si>
  <si>
    <t xml:space="preserve"> Пресс</t>
  </si>
  <si>
    <t xml:space="preserve"> м</t>
  </si>
  <si>
    <t xml:space="preserve"> Рулон</t>
  </si>
  <si>
    <t>Гранулы для бумаги розовый 2x2</t>
  </si>
  <si>
    <t xml:space="preserve"> Гранулы</t>
  </si>
  <si>
    <t xml:space="preserve"> л</t>
  </si>
  <si>
    <t xml:space="preserve"> кг</t>
  </si>
  <si>
    <t xml:space="preserve"> Нарезка</t>
  </si>
  <si>
    <t>Рулон бумаги зеленый 2x2</t>
  </si>
  <si>
    <t>Рулон бумаги цветной 1x2</t>
  </si>
  <si>
    <t>Переработка бумаги серый 1x2</t>
  </si>
  <si>
    <t>Рулон бумаги цветной 1x3</t>
  </si>
  <si>
    <t>Спрессованный материал синий 3x1</t>
  </si>
  <si>
    <t>Переработка бумаги белый 2x0</t>
  </si>
  <si>
    <t>Тип продукции</t>
  </si>
  <si>
    <t>9208</t>
  </si>
  <si>
    <t>\products\paper_20.jpg</t>
  </si>
  <si>
    <t>Три слоя</t>
  </si>
  <si>
    <t>Два слоя</t>
  </si>
  <si>
    <t>5</t>
  </si>
  <si>
    <t>Набор 9М Бриз</t>
  </si>
  <si>
    <t>2317</t>
  </si>
  <si>
    <t>Набор 50М Клубника</t>
  </si>
  <si>
    <t>Детская</t>
  </si>
  <si>
    <t>1</t>
  </si>
  <si>
    <t>Полотенце 24М Дыня</t>
  </si>
  <si>
    <t>10479</t>
  </si>
  <si>
    <t>Бумага 21М Дыня</t>
  </si>
  <si>
    <t>\products\paper_2.jpg</t>
  </si>
  <si>
    <t>Супер мягкая</t>
  </si>
  <si>
    <t>Полотенце 37М Клубника</t>
  </si>
  <si>
    <t>Один слой</t>
  </si>
  <si>
    <t>2</t>
  </si>
  <si>
    <t>Набор 6М Бриз</t>
  </si>
  <si>
    <t>Бумага 37М Клубника</t>
  </si>
  <si>
    <t>\products\paper_14.jpg</t>
  </si>
  <si>
    <t>\products\paper_21.jpg</t>
  </si>
  <si>
    <t>4</t>
  </si>
  <si>
    <t>Бумага 50М Ваниль</t>
  </si>
  <si>
    <t>Набор 25М Бриз</t>
  </si>
  <si>
    <t>Бумага 32М Бриз</t>
  </si>
  <si>
    <t>Полотенце 41М Дыня</t>
  </si>
  <si>
    <t>6238</t>
  </si>
  <si>
    <t>Бумага 3М Бриз</t>
  </si>
  <si>
    <t>9</t>
  </si>
  <si>
    <t>\products\paper_5.jpg</t>
  </si>
  <si>
    <t>Бумага 44М Бриз</t>
  </si>
  <si>
    <t>Набор 19М Дыня</t>
  </si>
  <si>
    <t>7</t>
  </si>
  <si>
    <t>Бумага 29М Клубника</t>
  </si>
  <si>
    <t>Полотенце 27М Дыня</t>
  </si>
  <si>
    <t>7864</t>
  </si>
  <si>
    <t>\products\paper_16.jpg</t>
  </si>
  <si>
    <t>Полотенце 48М Клубника</t>
  </si>
  <si>
    <t>Полотенце 16М Бриз</t>
  </si>
  <si>
    <t>7342</t>
  </si>
  <si>
    <t>\products\paper_17.jpg</t>
  </si>
  <si>
    <t>Набор 19М Бриз</t>
  </si>
  <si>
    <t>Набор 32М Клубника</t>
  </si>
  <si>
    <t>Набор 26М Дыня</t>
  </si>
  <si>
    <t>\products\paper_6.jpg</t>
  </si>
  <si>
    <t>\products\paper_8.jpg</t>
  </si>
  <si>
    <t>Набор 16М Дыня</t>
  </si>
  <si>
    <t>Бумага 45М Бриз</t>
  </si>
  <si>
    <t>Бумага 16М Дыня</t>
  </si>
  <si>
    <t>Набор 40М Дыня</t>
  </si>
  <si>
    <t>13767</t>
  </si>
  <si>
    <t>Набор 43М Клубника</t>
  </si>
  <si>
    <t>13786</t>
  </si>
  <si>
    <t>10</t>
  </si>
  <si>
    <t>Набор 34М Ваниль</t>
  </si>
  <si>
    <t>Бумага 12М Бриз</t>
  </si>
  <si>
    <t>10703</t>
  </si>
  <si>
    <t>Полотенце 6М Ваниль</t>
  </si>
  <si>
    <t>Полотенце 15М Бриз</t>
  </si>
  <si>
    <t>13013</t>
  </si>
  <si>
    <t>Набор 17М Клубника</t>
  </si>
  <si>
    <t>Набор 5М Бриз</t>
  </si>
  <si>
    <t>\products\paper_4.jpg</t>
  </si>
  <si>
    <t>Набор 31М Дыня</t>
  </si>
  <si>
    <t>Набор 45М Бриз</t>
  </si>
  <si>
    <t>8</t>
  </si>
  <si>
    <t>Набор 24М Клубника</t>
  </si>
  <si>
    <t>3</t>
  </si>
  <si>
    <t>\products\paper_22.jpg</t>
  </si>
  <si>
    <t>\products\paper_1.jpg</t>
  </si>
  <si>
    <t>11660</t>
  </si>
  <si>
    <t>\products\paper_25.jpg</t>
  </si>
  <si>
    <t>\products\paper_13.jpg</t>
  </si>
  <si>
    <t>Бумага 5М Бриз</t>
  </si>
  <si>
    <t>9243</t>
  </si>
  <si>
    <t>Набор 14М Дыня</t>
  </si>
  <si>
    <t>\products\paper_0.jpg</t>
  </si>
  <si>
    <t>Полотенце 14М Дыня</t>
  </si>
  <si>
    <t>12927</t>
  </si>
  <si>
    <t>\products\paper_19.jpg</t>
  </si>
  <si>
    <t>\products\paper_15.jpg</t>
  </si>
  <si>
    <t>Полотенце 23М Ваниль</t>
  </si>
  <si>
    <t>\products\paper_7.jpg</t>
  </si>
  <si>
    <t>\products\paper_23.jpg</t>
  </si>
  <si>
    <t>6</t>
  </si>
  <si>
    <t>Набор 10М Ваниль</t>
  </si>
  <si>
    <t>\products\paper_12.jpg</t>
  </si>
  <si>
    <t>Полотенце 17М Бриз</t>
  </si>
  <si>
    <t>\products\paper_24.jpg</t>
  </si>
  <si>
    <t>Полотенце 27М Ваниль</t>
  </si>
  <si>
    <t>\products\paper_10.jpg</t>
  </si>
  <si>
    <t>13204</t>
  </si>
  <si>
    <t>\products\paper_11.jpg</t>
  </si>
  <si>
    <t>\products\paper_9.jpg</t>
  </si>
  <si>
    <t>\products\paper_18.jpg</t>
  </si>
  <si>
    <t>Полотенце 44М Ваниль</t>
  </si>
  <si>
    <t>Полотенце 7М Ваниль</t>
  </si>
  <si>
    <t>2868</t>
  </si>
  <si>
    <t>Бумага 49М Бриз</t>
  </si>
  <si>
    <t>10786</t>
  </si>
  <si>
    <t>Полотенце 7М Бриз</t>
  </si>
  <si>
    <t>Полотенце 25М Бриз</t>
  </si>
  <si>
    <t>3631</t>
  </si>
  <si>
    <t>Полотенце 17М Ваниль</t>
  </si>
  <si>
    <t>Бумага 14М Бриз</t>
  </si>
  <si>
    <t>Набор 40М Бриз</t>
  </si>
  <si>
    <t>Набор 22М Клубника</t>
  </si>
  <si>
    <t>Бумага 13М Бриз</t>
  </si>
  <si>
    <t>Набор 24М Ваниль</t>
  </si>
  <si>
    <t>3907</t>
  </si>
  <si>
    <t>Полотенце 33М Бриз</t>
  </si>
  <si>
    <t>\products\paper_3.jpg</t>
  </si>
  <si>
    <t>14370</t>
  </si>
  <si>
    <t>Бумага 28М Дыня</t>
  </si>
  <si>
    <t>Бумага 10М Дыня</t>
  </si>
  <si>
    <t>11171</t>
  </si>
  <si>
    <t>ID</t>
  </si>
  <si>
    <t>TypeOfProduct</t>
  </si>
  <si>
    <t>IDtypeOfProduct</t>
  </si>
  <si>
    <t>Logo</t>
  </si>
  <si>
    <t>MinPrice</t>
  </si>
  <si>
    <t>Article</t>
  </si>
  <si>
    <t>CountPeople</t>
  </si>
  <si>
    <t>NumberCex</t>
  </si>
  <si>
    <t>TypeOfMaterial</t>
  </si>
  <si>
    <t>IdTypeOfMaterial</t>
  </si>
  <si>
    <t>Edinica</t>
  </si>
  <si>
    <t>IdTypeOfEdinica</t>
  </si>
  <si>
    <t>13568руб.</t>
  </si>
  <si>
    <t>3712руб.</t>
  </si>
  <si>
    <t>10095руб.</t>
  </si>
  <si>
    <t>6441руб.</t>
  </si>
  <si>
    <t>10682руб.</t>
  </si>
  <si>
    <t>9962руб.</t>
  </si>
  <si>
    <t>4628руб.</t>
  </si>
  <si>
    <t>10750руб.</t>
  </si>
  <si>
    <t>13605руб.</t>
  </si>
  <si>
    <t>3427руб.</t>
  </si>
  <si>
    <t>7424руб.</t>
  </si>
  <si>
    <t>5236руб.</t>
  </si>
  <si>
    <t>3816руб.</t>
  </si>
  <si>
    <t>6467руб.</t>
  </si>
  <si>
    <t>14344руб.</t>
  </si>
  <si>
    <t>3382руб.</t>
  </si>
  <si>
    <t>4240руб.</t>
  </si>
  <si>
    <t>6788руб.</t>
  </si>
  <si>
    <t>13600руб.</t>
  </si>
  <si>
    <t>13028руб.</t>
  </si>
  <si>
    <t>9227руб.</t>
  </si>
  <si>
    <t>13524руб.</t>
  </si>
  <si>
    <t>2551руб.</t>
  </si>
  <si>
    <t>12175руб.</t>
  </si>
  <si>
    <t>Count</t>
  </si>
  <si>
    <t>CountOnSklad</t>
  </si>
  <si>
    <t xml:space="preserve"> MinOstatok</t>
  </si>
  <si>
    <t>Price</t>
  </si>
  <si>
    <t>IDOfProduct</t>
  </si>
  <si>
    <t>IDOfMaterial</t>
  </si>
  <si>
    <t>NeseccaryCount</t>
  </si>
  <si>
    <t>NameOfProduct</t>
  </si>
  <si>
    <t>NameOfMaterial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</si>
</sst>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19">
    <dxf>
      <numFmt numFmtId="164" formatCode="#,##0.00\ &quot;₽&quot;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₽&quot;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7280871-4C6C-47F1-8CE8-9688EF916817}" autoFormatId="16" applyNumberFormats="0" applyBorderFormats="0" applyFontFormats="0" applyPatternFormats="0" applyAlignmentFormats="0" applyWidthHeightFormats="0">
  <queryTableRefresh nextId="10" unboundColumnsLeft="1">
    <queryTableFields count="9">
      <queryTableField id="8" dataBound="0" tableColumnId="8"/>
      <queryTableField id="1" name="Наименование продукции" tableColumnId="1"/>
      <queryTableField id="2" name="Артикул" tableColumnId="2"/>
      <queryTableField id="3" name="Минимальная стоимость для агента" tableColumnId="3"/>
      <queryTableField id="4" name="Изображение" tableColumnId="4"/>
      <queryTableField id="9" dataBound="0" tableColumnId="9"/>
      <queryTableField id="5" name="Тип продукции" tableColumnId="5"/>
      <queryTableField id="6" name="Количество человек для производства" tableColumnId="6"/>
      <queryTableField id="7" name="Номер цеха для производства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B66DC3-BD40-43D9-9AB5-3BB4155E10C1}" autoFormatId="16" applyNumberFormats="0" applyBorderFormats="0" applyFontFormats="0" applyPatternFormats="0" applyAlignmentFormats="0" applyWidthHeightFormats="0">
  <queryTableRefresh nextId="7" unboundColumnsLeft="3">
    <queryTableFields count="6">
      <queryTableField id="4" dataBound="0" tableColumnId="4"/>
      <queryTableField id="5" dataBound="0" tableColumnId="5"/>
      <queryTableField id="6" dataBound="0" tableColumnId="6"/>
      <queryTableField id="1" name="Продукция" tableColumnId="1"/>
      <queryTableField id="2" name="Наименование материала" tableColumnId="2"/>
      <queryTableField id="3" name="Необходимое количество материала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152E06-3CB5-4E9E-8DEC-19EE2CB0E09A}" autoFormatId="16" applyNumberFormats="0" applyBorderFormats="0" applyFontFormats="0" applyPatternFormats="0" applyAlignmentFormats="0" applyWidthHeightFormats="0">
  <queryTableRefresh nextId="11" unboundColumnsLeft="1">
    <queryTableFields count="10">
      <queryTableField id="8" dataBound="0" tableColumnId="8"/>
      <queryTableField id="1" name="Наименование материала" tableColumnId="1"/>
      <queryTableField id="9" dataBound="0" tableColumnId="9"/>
      <queryTableField id="2" name=" Тип материала" tableColumnId="2"/>
      <queryTableField id="3" name=" Количество в упаковке" tableColumnId="3"/>
      <queryTableField id="10" dataBound="0" tableColumnId="10"/>
      <queryTableField id="4" name=" Единица измерения" tableColumnId="4"/>
      <queryTableField id="5" name=" Количество на складе" tableColumnId="5"/>
      <queryTableField id="6" name=" Минимальный возможный остаток" tableColumnId="6"/>
      <queryTableField id="7" name=" Стоимость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64225A-0C92-4BA0-BB02-DE8FC463CE09}" name="products_b_import" displayName="products_b_import" ref="A1:I101" tableType="queryTable" totalsRowShown="0">
  <autoFilter ref="A1:I101" xr:uid="{9264225A-0C92-4BA0-BB02-DE8FC463CE09}"/>
  <sortState xmlns:xlrd2="http://schemas.microsoft.com/office/spreadsheetml/2017/richdata2" ref="A2:I101">
    <sortCondition ref="B2:B101"/>
  </sortState>
  <tableColumns count="9">
    <tableColumn id="8" xr3:uid="{51C280C2-343E-40D7-B32E-0FFF7E202A78}" uniqueName="8" name="ID" queryTableFieldId="8" dataDxfId="18"/>
    <tableColumn id="1" xr3:uid="{DBCBDC5C-1879-4D0E-A3BB-A842A8BBDACB}" uniqueName="1" name="NameOfProduct" queryTableFieldId="1" dataDxfId="17"/>
    <tableColumn id="2" xr3:uid="{E4EC9A78-7FB6-4EDE-9FF8-3818C1503CD9}" uniqueName="2" name="Article" queryTableFieldId="2"/>
    <tableColumn id="3" xr3:uid="{55E09A7B-0452-4164-ADAE-BA639DD29C57}" uniqueName="3" name="MinPrice" queryTableFieldId="3" dataDxfId="16"/>
    <tableColumn id="4" xr3:uid="{7F6E15F2-726C-42FC-9731-C22F099BE524}" uniqueName="4" name="Logo" queryTableFieldId="4" dataDxfId="15"/>
    <tableColumn id="9" xr3:uid="{A3D3ABDB-ECA0-4C23-B262-99C32310C0CF}" uniqueName="9" name="IDtypeOfProduct" queryTableFieldId="9" dataDxfId="14">
      <calculatedColumnFormula>LOOKUP(G2,TypeOfProduct!B:B,TypeOfProduct!A:A)</calculatedColumnFormula>
    </tableColumn>
    <tableColumn id="5" xr3:uid="{F931A893-C462-411D-8C46-67B0848EF687}" uniqueName="5" name="Тип продукции" queryTableFieldId="5" dataDxfId="13"/>
    <tableColumn id="6" xr3:uid="{6E1CDA76-F4AD-44B7-81B0-BEB5B176C5A5}" uniqueName="6" name="CountPeople" queryTableFieldId="6"/>
    <tableColumn id="7" xr3:uid="{94C82B03-9935-44A9-8D7E-DC718D19697B}" uniqueName="7" name="NumberCex" queryTableFieldId="7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BCF3A-4B74-4AD9-9338-F30373A852B8}" name="Лист1" displayName="Лист1" ref="A1:F101" tableType="queryTable" totalsRowShown="0">
  <autoFilter ref="A1:F101" xr:uid="{6C3BCF3A-4B74-4AD9-9338-F30373A852B8}"/>
  <tableColumns count="6">
    <tableColumn id="4" xr3:uid="{87D60CBF-DEE1-4DB6-88E6-287302CF7F97}" uniqueName="4" name="ID" queryTableFieldId="4" dataDxfId="11"/>
    <tableColumn id="5" xr3:uid="{6214DEF1-6C78-4D21-BA32-1FFDC1F1DC3B}" uniqueName="5" name="IDOfProduct" queryTableFieldId="5" dataDxfId="10">
      <calculatedColumnFormula>LOOKUP(Лист1[[#This Row],[Продукция]],Products!B:B,Products!A:A)</calculatedColumnFormula>
    </tableColumn>
    <tableColumn id="6" xr3:uid="{B1323EFE-04E1-44C9-88C0-687FD18581E4}" uniqueName="6" name="IDOfMaterial" queryTableFieldId="6" dataDxfId="9">
      <calculatedColumnFormula>LOOKUP(Лист1[[#This Row],[Наименование материала]],MaterialShort!B:B,MaterialShort!A:A)</calculatedColumnFormula>
    </tableColumn>
    <tableColumn id="1" xr3:uid="{09B02C26-4AC4-4E78-AA31-9C96484A3391}" uniqueName="1" name="Продукция" queryTableFieldId="1" dataDxfId="8"/>
    <tableColumn id="2" xr3:uid="{35417C97-E396-4A13-A169-2D456FFB3EAF}" uniqueName="2" name="Наименование материала" queryTableFieldId="2" dataDxfId="7"/>
    <tableColumn id="3" xr3:uid="{1C88C4D4-A1DB-4B4F-BB7E-F5740056F814}" uniqueName="3" name="Neseccary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73F23-736B-4426-B28D-62CB2BCEA1A1}" name="materials_short_b_import" displayName="materials_short_b_import" ref="A1:J51" tableType="queryTable" totalsRowShown="0">
  <autoFilter ref="A1:J51" xr:uid="{CB373F23-736B-4426-B28D-62CB2BCEA1A1}"/>
  <sortState xmlns:xlrd2="http://schemas.microsoft.com/office/spreadsheetml/2017/richdata2" ref="A2:J51">
    <sortCondition ref="B2:B51"/>
  </sortState>
  <tableColumns count="10">
    <tableColumn id="8" xr3:uid="{434DDEC1-EEE5-4D39-8681-6F276331BC4F}" uniqueName="8" name="ID" queryTableFieldId="8" dataDxfId="6"/>
    <tableColumn id="1" xr3:uid="{180D7ADB-3AB5-4EA8-8BDD-A8349E7BEB25}" uniqueName="1" name="NameOfMaterial" queryTableFieldId="1" dataDxfId="5"/>
    <tableColumn id="9" xr3:uid="{3C29CDC9-6218-4F47-B5EF-029193675142}" uniqueName="9" name="IdTypeOfMaterial" queryTableFieldId="9" dataDxfId="4">
      <calculatedColumnFormula>LOOKUP(materials_short_b_import[[#This Row],[ Тип материала]],TypeOfMaterial!B:B,TypeOfMaterial!A:A)</calculatedColumnFormula>
    </tableColumn>
    <tableColumn id="2" xr3:uid="{1DAF5B86-79D3-4A75-AB46-EDF4AF1B43FB}" uniqueName="2" name=" Тип материала" queryTableFieldId="2" dataDxfId="3"/>
    <tableColumn id="3" xr3:uid="{AED989D8-80C4-4DD8-AA10-7209E455971A}" uniqueName="3" name="Count" queryTableFieldId="3"/>
    <tableColumn id="10" xr3:uid="{9E84584A-E05E-461C-9F7F-A2672A89FA5D}" uniqueName="10" name="IdTypeOfEdinica" queryTableFieldId="10" dataDxfId="2">
      <calculatedColumnFormula>LOOKUP(materials_short_b_import[[#This Row],[ Единица измерения]],TypeOfEdinica!B:B,TypeOfEdinica!A:A)</calculatedColumnFormula>
    </tableColumn>
    <tableColumn id="4" xr3:uid="{114F1A42-F668-4814-A674-AD6D16E5DD4D}" uniqueName="4" name=" Единица измерения" queryTableFieldId="4" dataDxfId="1"/>
    <tableColumn id="5" xr3:uid="{46E36A2E-5914-46D2-A395-F84F32C52ABA}" uniqueName="5" name="CountOnSklad" queryTableFieldId="5"/>
    <tableColumn id="6" xr3:uid="{C74E5A5F-082C-4256-83DF-42C37495721A}" uniqueName="6" name=" MinOstatok" queryTableFieldId="6"/>
    <tableColumn id="7" xr3:uid="{C8C10154-83FA-4CD1-9E4A-1E7E070469F0}" uniqueName="7" name="Pric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0867-679A-4371-B8B2-2372E9ACC72D}">
  <dimension ref="A1:I101"/>
  <sheetViews>
    <sheetView workbookViewId="0">
      <selection activeCell="B1" sqref="B1"/>
    </sheetView>
  </sheetViews>
  <sheetFormatPr defaultRowHeight="15" x14ac:dyDescent="0.25"/>
  <cols>
    <col min="1" max="1" width="5.140625" bestFit="1" customWidth="1"/>
    <col min="2" max="2" width="28.28515625" bestFit="1" customWidth="1"/>
    <col min="3" max="3" width="9.140625" bestFit="1" customWidth="1"/>
    <col min="4" max="4" width="22.28515625" style="2" bestFit="1" customWidth="1"/>
    <col min="5" max="5" width="17.28515625" bestFit="1" customWidth="1"/>
    <col min="6" max="6" width="17.28515625" customWidth="1"/>
    <col min="7" max="7" width="39.5703125" bestFit="1" customWidth="1"/>
    <col min="8" max="8" width="14.85546875" bestFit="1" customWidth="1"/>
  </cols>
  <sheetData>
    <row r="1" spans="1:9" x14ac:dyDescent="0.25">
      <c r="A1" t="s">
        <v>223</v>
      </c>
      <c r="B1" t="s">
        <v>266</v>
      </c>
      <c r="C1" t="s">
        <v>228</v>
      </c>
      <c r="D1" s="2" t="s">
        <v>227</v>
      </c>
      <c r="E1" t="s">
        <v>226</v>
      </c>
      <c r="F1" t="s">
        <v>225</v>
      </c>
      <c r="G1" t="s">
        <v>105</v>
      </c>
      <c r="H1" t="s">
        <v>229</v>
      </c>
      <c r="I1" t="s">
        <v>230</v>
      </c>
    </row>
    <row r="2" spans="1:9" x14ac:dyDescent="0.25">
      <c r="A2" s="1">
        <v>1</v>
      </c>
      <c r="B2" s="1" t="s">
        <v>221</v>
      </c>
      <c r="C2">
        <v>446103</v>
      </c>
      <c r="D2" s="2">
        <v>13975</v>
      </c>
      <c r="E2" s="1"/>
      <c r="F2" s="1">
        <f>LOOKUP(G2,TypeOfProduct!B:B,TypeOfProduct!A:A)</f>
        <v>3</v>
      </c>
      <c r="G2" s="1" t="s">
        <v>122</v>
      </c>
      <c r="H2">
        <v>1</v>
      </c>
      <c r="I2" s="1">
        <v>3</v>
      </c>
    </row>
    <row r="3" spans="1:9" x14ac:dyDescent="0.25">
      <c r="A3" s="1">
        <v>2</v>
      </c>
      <c r="B3" s="1" t="s">
        <v>4</v>
      </c>
      <c r="C3">
        <v>275591</v>
      </c>
      <c r="D3" s="2" t="s">
        <v>253</v>
      </c>
      <c r="E3" s="1" t="s">
        <v>189</v>
      </c>
      <c r="F3" s="1">
        <f>LOOKUP(G3,TypeOfProduct!B:B,TypeOfProduct!A:A)</f>
        <v>1</v>
      </c>
      <c r="G3" s="1" t="s">
        <v>109</v>
      </c>
      <c r="H3">
        <v>4</v>
      </c>
      <c r="I3" s="1">
        <v>8</v>
      </c>
    </row>
    <row r="4" spans="1:9" x14ac:dyDescent="0.25">
      <c r="A4" s="1">
        <v>3</v>
      </c>
      <c r="B4" s="1" t="s">
        <v>162</v>
      </c>
      <c r="C4">
        <v>426804</v>
      </c>
      <c r="D4" s="2" t="s">
        <v>163</v>
      </c>
      <c r="E4" s="1"/>
      <c r="F4" s="1">
        <f>LOOKUP(G4,TypeOfProduct!B:B,TypeOfProduct!A:A)</f>
        <v>3</v>
      </c>
      <c r="G4" s="1" t="s">
        <v>122</v>
      </c>
      <c r="H4">
        <v>1</v>
      </c>
      <c r="I4" s="1">
        <v>4</v>
      </c>
    </row>
    <row r="5" spans="1:9" x14ac:dyDescent="0.25">
      <c r="A5" s="1">
        <v>4</v>
      </c>
      <c r="B5" s="1" t="s">
        <v>7</v>
      </c>
      <c r="C5">
        <v>456129</v>
      </c>
      <c r="D5" s="2" t="s">
        <v>248</v>
      </c>
      <c r="E5" s="1" t="s">
        <v>176</v>
      </c>
      <c r="F5" s="1">
        <f>LOOKUP(G5,TypeOfProduct!B:B,TypeOfProduct!A:A)</f>
        <v>3</v>
      </c>
      <c r="G5" s="1" t="s">
        <v>122</v>
      </c>
      <c r="H5">
        <v>3</v>
      </c>
      <c r="I5" s="1" t="s">
        <v>128</v>
      </c>
    </row>
    <row r="6" spans="1:9" x14ac:dyDescent="0.25">
      <c r="A6" s="1">
        <v>5</v>
      </c>
      <c r="B6" s="1" t="s">
        <v>214</v>
      </c>
      <c r="C6">
        <v>349861</v>
      </c>
      <c r="D6" s="2">
        <v>3842</v>
      </c>
      <c r="E6" s="1"/>
      <c r="F6" s="1">
        <f>LOOKUP(G6,TypeOfProduct!B:B,TypeOfProduct!A:A)</f>
        <v>1</v>
      </c>
      <c r="G6" s="1" t="s">
        <v>109</v>
      </c>
      <c r="H6">
        <v>4</v>
      </c>
      <c r="I6" s="1" t="s">
        <v>191</v>
      </c>
    </row>
    <row r="7" spans="1:9" x14ac:dyDescent="0.25">
      <c r="A7" s="1">
        <v>6</v>
      </c>
      <c r="B7" s="1" t="s">
        <v>44</v>
      </c>
      <c r="C7">
        <v>348651</v>
      </c>
      <c r="D7" s="2">
        <v>3477</v>
      </c>
      <c r="E7" s="1"/>
      <c r="F7" s="1">
        <f>LOOKUP(G7,TypeOfProduct!B:B,TypeOfProduct!A:A)</f>
        <v>5</v>
      </c>
      <c r="G7" s="1" t="s">
        <v>108</v>
      </c>
      <c r="H7">
        <v>3</v>
      </c>
      <c r="I7" s="1" t="s">
        <v>172</v>
      </c>
    </row>
    <row r="8" spans="1:9" x14ac:dyDescent="0.25">
      <c r="A8" s="1">
        <v>7</v>
      </c>
      <c r="B8" s="1" t="s">
        <v>211</v>
      </c>
      <c r="C8">
        <v>310507</v>
      </c>
      <c r="D8" s="2">
        <v>7846</v>
      </c>
      <c r="E8" s="1"/>
      <c r="F8" s="1">
        <f>LOOKUP(G8,TypeOfProduct!B:B,TypeOfProduct!A:A)</f>
        <v>2</v>
      </c>
      <c r="G8" s="1" t="s">
        <v>114</v>
      </c>
      <c r="H8">
        <v>1</v>
      </c>
      <c r="I8" s="1" t="s">
        <v>174</v>
      </c>
    </row>
    <row r="9" spans="1:9" x14ac:dyDescent="0.25">
      <c r="A9" s="1">
        <v>8</v>
      </c>
      <c r="B9" s="1" t="s">
        <v>66</v>
      </c>
      <c r="C9">
        <v>449359</v>
      </c>
      <c r="D9" s="2">
        <v>10009</v>
      </c>
      <c r="E9" s="1"/>
      <c r="F9" s="1">
        <f>LOOKUP(G9,TypeOfProduct!B:B,TypeOfProduct!A:A)</f>
        <v>1</v>
      </c>
      <c r="G9" s="1" t="s">
        <v>109</v>
      </c>
      <c r="H9">
        <v>3</v>
      </c>
      <c r="I9" s="1">
        <v>7</v>
      </c>
    </row>
    <row r="10" spans="1:9" x14ac:dyDescent="0.25">
      <c r="A10" s="1">
        <v>9</v>
      </c>
      <c r="B10" s="1" t="s">
        <v>155</v>
      </c>
      <c r="C10">
        <v>262257</v>
      </c>
      <c r="D10" s="2">
        <v>9107</v>
      </c>
      <c r="E10" s="1"/>
      <c r="F10" s="1">
        <f>LOOKUP(G10,TypeOfProduct!B:B,TypeOfProduct!A:A)</f>
        <v>4</v>
      </c>
      <c r="G10" s="1" t="s">
        <v>120</v>
      </c>
      <c r="H10">
        <v>5</v>
      </c>
      <c r="I10" s="1" t="s">
        <v>123</v>
      </c>
    </row>
    <row r="11" spans="1:9" x14ac:dyDescent="0.25">
      <c r="A11" s="1">
        <v>10</v>
      </c>
      <c r="B11" s="1" t="s">
        <v>39</v>
      </c>
      <c r="C11">
        <v>285792</v>
      </c>
      <c r="D11" s="2" t="s">
        <v>219</v>
      </c>
      <c r="E11" s="1"/>
      <c r="F11" s="1">
        <f>LOOKUP(G11,TypeOfProduct!B:B,TypeOfProduct!A:A)</f>
        <v>2</v>
      </c>
      <c r="G11" s="1" t="s">
        <v>114</v>
      </c>
      <c r="H11">
        <v>3</v>
      </c>
      <c r="I11" s="1">
        <v>7</v>
      </c>
    </row>
    <row r="12" spans="1:9" x14ac:dyDescent="0.25">
      <c r="A12" s="1">
        <v>11</v>
      </c>
      <c r="B12" s="1" t="s">
        <v>23</v>
      </c>
      <c r="C12">
        <v>253218</v>
      </c>
      <c r="D12" s="2">
        <v>11684</v>
      </c>
      <c r="E12" s="1"/>
      <c r="F12" s="1">
        <f>LOOKUP(G12,TypeOfProduct!B:B,TypeOfProduct!A:A)</f>
        <v>3</v>
      </c>
      <c r="G12" s="1" t="s">
        <v>122</v>
      </c>
      <c r="H12">
        <v>2</v>
      </c>
      <c r="I12" s="1">
        <v>6</v>
      </c>
    </row>
    <row r="13" spans="1:9" x14ac:dyDescent="0.25">
      <c r="A13" s="1">
        <v>12</v>
      </c>
      <c r="B13" s="1" t="s">
        <v>118</v>
      </c>
      <c r="C13">
        <v>366160</v>
      </c>
      <c r="D13" s="2">
        <v>11064</v>
      </c>
      <c r="E13" s="1" t="s">
        <v>119</v>
      </c>
      <c r="F13" s="1">
        <f>LOOKUP(G13,TypeOfProduct!B:B,TypeOfProduct!A:A)</f>
        <v>4</v>
      </c>
      <c r="G13" s="1" t="s">
        <v>120</v>
      </c>
      <c r="H13">
        <v>1</v>
      </c>
      <c r="I13" s="1">
        <v>2</v>
      </c>
    </row>
    <row r="14" spans="1:9" x14ac:dyDescent="0.25">
      <c r="A14" s="1">
        <v>13</v>
      </c>
      <c r="B14" s="1" t="s">
        <v>13</v>
      </c>
      <c r="C14">
        <v>444337</v>
      </c>
      <c r="D14" s="2">
        <v>3007</v>
      </c>
      <c r="E14" s="1"/>
      <c r="F14" s="1">
        <f>LOOKUP(G14,TypeOfProduct!B:B,TypeOfProduct!A:A)</f>
        <v>4</v>
      </c>
      <c r="G14" s="1" t="s">
        <v>120</v>
      </c>
      <c r="H14">
        <v>4</v>
      </c>
      <c r="I14" s="1" t="s">
        <v>128</v>
      </c>
    </row>
    <row r="15" spans="1:9" x14ac:dyDescent="0.25">
      <c r="A15" s="1">
        <v>14</v>
      </c>
      <c r="B15" s="1" t="s">
        <v>220</v>
      </c>
      <c r="C15">
        <v>298632</v>
      </c>
      <c r="D15" s="2">
        <v>14671</v>
      </c>
      <c r="E15" s="1"/>
      <c r="F15" s="1">
        <f>LOOKUP(G15,TypeOfProduct!B:B,TypeOfProduct!A:A)</f>
        <v>2</v>
      </c>
      <c r="G15" s="1" t="s">
        <v>114</v>
      </c>
      <c r="H15">
        <v>4</v>
      </c>
      <c r="I15" s="1" t="s">
        <v>128</v>
      </c>
    </row>
    <row r="16" spans="1:9" x14ac:dyDescent="0.25">
      <c r="A16" s="1">
        <v>15</v>
      </c>
      <c r="B16" s="1" t="s">
        <v>27</v>
      </c>
      <c r="C16">
        <v>332522</v>
      </c>
      <c r="D16" s="2">
        <v>5439</v>
      </c>
      <c r="E16" s="1" t="s">
        <v>201</v>
      </c>
      <c r="F16" s="1">
        <f>LOOKUP(G16,TypeOfProduct!B:B,TypeOfProduct!A:A)</f>
        <v>5</v>
      </c>
      <c r="G16" s="1" t="s">
        <v>108</v>
      </c>
      <c r="H16">
        <v>3</v>
      </c>
      <c r="I16" s="1">
        <v>6</v>
      </c>
    </row>
    <row r="17" spans="1:9" x14ac:dyDescent="0.25">
      <c r="A17" s="1">
        <v>16</v>
      </c>
      <c r="B17" s="1" t="s">
        <v>140</v>
      </c>
      <c r="C17">
        <v>334943</v>
      </c>
      <c r="D17" s="2">
        <v>5997</v>
      </c>
      <c r="E17" s="1"/>
      <c r="F17" s="1">
        <f>LOOKUP(G17,TypeOfProduct!B:B,TypeOfProduct!A:A)</f>
        <v>3</v>
      </c>
      <c r="G17" s="1" t="s">
        <v>122</v>
      </c>
      <c r="H17">
        <v>1</v>
      </c>
      <c r="I17" s="1">
        <v>10</v>
      </c>
    </row>
    <row r="18" spans="1:9" x14ac:dyDescent="0.25">
      <c r="A18" s="1">
        <v>17</v>
      </c>
      <c r="B18" s="1" t="s">
        <v>131</v>
      </c>
      <c r="C18">
        <v>379800</v>
      </c>
      <c r="D18" s="2">
        <v>6832</v>
      </c>
      <c r="E18" s="1"/>
      <c r="F18" s="1">
        <f>LOOKUP(G18,TypeOfProduct!B:B,TypeOfProduct!A:A)</f>
        <v>2</v>
      </c>
      <c r="G18" s="1" t="s">
        <v>114</v>
      </c>
      <c r="H18">
        <v>1</v>
      </c>
      <c r="I18" s="1">
        <v>7</v>
      </c>
    </row>
    <row r="19" spans="1:9" x14ac:dyDescent="0.25">
      <c r="A19" s="1">
        <v>18</v>
      </c>
      <c r="B19" s="1" t="s">
        <v>29</v>
      </c>
      <c r="C19">
        <v>268393</v>
      </c>
      <c r="D19" s="2" t="s">
        <v>245</v>
      </c>
      <c r="E19" s="1"/>
      <c r="F19" s="1">
        <f>LOOKUP(G19,TypeOfProduct!B:B,TypeOfProduct!A:A)</f>
        <v>3</v>
      </c>
      <c r="G19" s="1" t="s">
        <v>122</v>
      </c>
      <c r="H19">
        <v>4</v>
      </c>
      <c r="I19" s="1">
        <v>3</v>
      </c>
    </row>
    <row r="20" spans="1:9" x14ac:dyDescent="0.25">
      <c r="A20" s="1">
        <v>19</v>
      </c>
      <c r="B20" s="1" t="s">
        <v>57</v>
      </c>
      <c r="C20">
        <v>347239</v>
      </c>
      <c r="D20" s="2" t="s">
        <v>157</v>
      </c>
      <c r="E20" s="1"/>
      <c r="F20" s="1">
        <f>LOOKUP(G20,TypeOfProduct!B:B,TypeOfProduct!A:A)</f>
        <v>1</v>
      </c>
      <c r="G20" s="1" t="s">
        <v>109</v>
      </c>
      <c r="H20">
        <v>5</v>
      </c>
      <c r="I20" s="1">
        <v>9</v>
      </c>
    </row>
    <row r="21" spans="1:9" x14ac:dyDescent="0.25">
      <c r="A21" s="1">
        <v>20</v>
      </c>
      <c r="B21" s="1" t="s">
        <v>2</v>
      </c>
      <c r="C21">
        <v>252485</v>
      </c>
      <c r="D21" s="2" t="s">
        <v>251</v>
      </c>
      <c r="E21" s="1" t="s">
        <v>183</v>
      </c>
      <c r="F21" s="1">
        <f>LOOKUP(G21,TypeOfProduct!B:B,TypeOfProduct!A:A)</f>
        <v>5</v>
      </c>
      <c r="G21" s="1" t="s">
        <v>108</v>
      </c>
      <c r="H21">
        <v>3</v>
      </c>
      <c r="I21" s="1">
        <v>6</v>
      </c>
    </row>
    <row r="22" spans="1:9" x14ac:dyDescent="0.25">
      <c r="A22" s="1">
        <v>21</v>
      </c>
      <c r="B22" s="1" t="s">
        <v>125</v>
      </c>
      <c r="C22">
        <v>442634</v>
      </c>
      <c r="D22" s="2">
        <v>12664</v>
      </c>
      <c r="E22" s="1" t="s">
        <v>126</v>
      </c>
      <c r="F22" s="1">
        <f>LOOKUP(G22,TypeOfProduct!B:B,TypeOfProduct!A:A)</f>
        <v>2</v>
      </c>
      <c r="G22" s="1" t="s">
        <v>114</v>
      </c>
      <c r="H22">
        <v>5</v>
      </c>
      <c r="I22" s="1">
        <v>4</v>
      </c>
    </row>
    <row r="23" spans="1:9" x14ac:dyDescent="0.25">
      <c r="A23" s="1">
        <v>22</v>
      </c>
      <c r="B23" s="1" t="s">
        <v>73</v>
      </c>
      <c r="C23">
        <v>416066</v>
      </c>
      <c r="D23" s="2" t="s">
        <v>258</v>
      </c>
      <c r="E23" s="1"/>
      <c r="F23" s="1">
        <f>LOOKUP(G23,TypeOfProduct!B:B,TypeOfProduct!A:A)</f>
        <v>5</v>
      </c>
      <c r="G23" s="1" t="s">
        <v>108</v>
      </c>
      <c r="H23">
        <v>2</v>
      </c>
      <c r="I23" s="1">
        <v>2</v>
      </c>
    </row>
    <row r="24" spans="1:9" x14ac:dyDescent="0.25">
      <c r="A24" s="1">
        <v>23</v>
      </c>
      <c r="B24" s="1" t="s">
        <v>134</v>
      </c>
      <c r="C24">
        <v>260492</v>
      </c>
      <c r="D24" s="2">
        <v>8278</v>
      </c>
      <c r="E24" s="1"/>
      <c r="F24" s="1">
        <f>LOOKUP(G24,TypeOfProduct!B:B,TypeOfProduct!A:A)</f>
        <v>1</v>
      </c>
      <c r="G24" s="1" t="s">
        <v>109</v>
      </c>
      <c r="H24">
        <v>1</v>
      </c>
      <c r="I24" s="1" t="s">
        <v>135</v>
      </c>
    </row>
    <row r="25" spans="1:9" x14ac:dyDescent="0.25">
      <c r="A25" s="1">
        <v>24</v>
      </c>
      <c r="B25" s="1" t="s">
        <v>33</v>
      </c>
      <c r="C25">
        <v>326200</v>
      </c>
      <c r="D25" s="2" t="s">
        <v>185</v>
      </c>
      <c r="E25" s="1" t="s">
        <v>186</v>
      </c>
      <c r="F25" s="1">
        <f>LOOKUP(G25,TypeOfProduct!B:B,TypeOfProduct!A:A)</f>
        <v>1</v>
      </c>
      <c r="G25" s="1" t="s">
        <v>109</v>
      </c>
      <c r="H25">
        <v>5</v>
      </c>
      <c r="I25" s="1">
        <v>1</v>
      </c>
    </row>
    <row r="26" spans="1:9" x14ac:dyDescent="0.25">
      <c r="A26" s="1">
        <v>25</v>
      </c>
      <c r="B26" s="1" t="s">
        <v>137</v>
      </c>
      <c r="C26">
        <v>422185</v>
      </c>
      <c r="D26" s="2" t="s">
        <v>238</v>
      </c>
      <c r="E26" s="1"/>
      <c r="F26" s="1">
        <f>LOOKUP(G26,TypeOfProduct!B:B,TypeOfProduct!A:A)</f>
        <v>3</v>
      </c>
      <c r="G26" s="1" t="s">
        <v>122</v>
      </c>
      <c r="H26">
        <v>2</v>
      </c>
      <c r="I26" s="1">
        <v>5</v>
      </c>
    </row>
    <row r="27" spans="1:9" x14ac:dyDescent="0.25">
      <c r="A27" s="1">
        <v>26</v>
      </c>
      <c r="B27" s="1" t="s">
        <v>154</v>
      </c>
      <c r="C27">
        <v>374276</v>
      </c>
      <c r="D27" s="2" t="s">
        <v>243</v>
      </c>
      <c r="E27" s="1"/>
      <c r="F27" s="1">
        <f>LOOKUP(G27,TypeOfProduct!B:B,TypeOfProduct!A:A)</f>
        <v>2</v>
      </c>
      <c r="G27" s="1" t="s">
        <v>114</v>
      </c>
      <c r="H27">
        <v>3</v>
      </c>
      <c r="I27" s="1">
        <v>9</v>
      </c>
    </row>
    <row r="28" spans="1:9" x14ac:dyDescent="0.25">
      <c r="A28" s="1">
        <v>27</v>
      </c>
      <c r="B28" s="1" t="s">
        <v>6</v>
      </c>
      <c r="C28">
        <v>400484</v>
      </c>
      <c r="D28" s="2">
        <v>3475</v>
      </c>
      <c r="E28" s="1"/>
      <c r="F28" s="1">
        <f>LOOKUP(G28,TypeOfProduct!B:B,TypeOfProduct!A:A)</f>
        <v>4</v>
      </c>
      <c r="G28" s="1" t="s">
        <v>120</v>
      </c>
      <c r="H28">
        <v>3</v>
      </c>
      <c r="I28" s="1">
        <v>4</v>
      </c>
    </row>
    <row r="29" spans="1:9" x14ac:dyDescent="0.25">
      <c r="A29" s="1">
        <v>28</v>
      </c>
      <c r="B29" s="1" t="s">
        <v>205</v>
      </c>
      <c r="C29">
        <v>414339</v>
      </c>
      <c r="D29" s="2" t="s">
        <v>206</v>
      </c>
      <c r="E29" s="1"/>
      <c r="F29" s="1">
        <f>LOOKUP(G29,TypeOfProduct!B:B,TypeOfProduct!A:A)</f>
        <v>5</v>
      </c>
      <c r="G29" s="1" t="s">
        <v>108</v>
      </c>
      <c r="H29">
        <v>1</v>
      </c>
      <c r="I29" s="1" t="s">
        <v>191</v>
      </c>
    </row>
    <row r="30" spans="1:9" x14ac:dyDescent="0.25">
      <c r="A30" s="1">
        <v>29</v>
      </c>
      <c r="B30" s="1" t="s">
        <v>49</v>
      </c>
      <c r="C30">
        <v>340583</v>
      </c>
      <c r="D30" s="2" t="s">
        <v>252</v>
      </c>
      <c r="E30" s="1" t="s">
        <v>187</v>
      </c>
      <c r="F30" s="1">
        <f>LOOKUP(G30,TypeOfProduct!B:B,TypeOfProduct!A:A)</f>
        <v>2</v>
      </c>
      <c r="G30" s="1" t="s">
        <v>114</v>
      </c>
      <c r="H30">
        <v>4</v>
      </c>
      <c r="I30" s="1">
        <v>7</v>
      </c>
    </row>
    <row r="31" spans="1:9" x14ac:dyDescent="0.25">
      <c r="A31" s="1">
        <v>30</v>
      </c>
      <c r="B31" s="1" t="s">
        <v>129</v>
      </c>
      <c r="C31">
        <v>454479</v>
      </c>
      <c r="D31" s="2">
        <v>3163</v>
      </c>
      <c r="E31" s="1"/>
      <c r="F31" s="1">
        <f>LOOKUP(G31,TypeOfProduct!B:B,TypeOfProduct!A:A)</f>
        <v>2</v>
      </c>
      <c r="G31" s="1" t="s">
        <v>114</v>
      </c>
      <c r="H31">
        <v>3</v>
      </c>
      <c r="I31" s="1">
        <v>9</v>
      </c>
    </row>
    <row r="32" spans="1:9" x14ac:dyDescent="0.25">
      <c r="A32" s="1">
        <v>31</v>
      </c>
      <c r="B32" s="1" t="s">
        <v>180</v>
      </c>
      <c r="C32">
        <v>345239</v>
      </c>
      <c r="D32" s="2" t="s">
        <v>181</v>
      </c>
      <c r="E32" s="1"/>
      <c r="F32" s="1">
        <f>LOOKUP(G32,TypeOfProduct!B:B,TypeOfProduct!A:A)</f>
        <v>3</v>
      </c>
      <c r="G32" s="1" t="s">
        <v>122</v>
      </c>
      <c r="H32">
        <v>1</v>
      </c>
      <c r="I32" s="1">
        <v>8</v>
      </c>
    </row>
    <row r="33" spans="1:9" x14ac:dyDescent="0.25">
      <c r="A33" s="1">
        <v>32</v>
      </c>
      <c r="B33" s="1" t="s">
        <v>34</v>
      </c>
      <c r="C33">
        <v>256862</v>
      </c>
      <c r="D33" s="2" t="s">
        <v>236</v>
      </c>
      <c r="E33" s="1" t="s">
        <v>136</v>
      </c>
      <c r="F33" s="1">
        <f>LOOKUP(G33,TypeOfProduct!B:B,TypeOfProduct!A:A)</f>
        <v>3</v>
      </c>
      <c r="G33" s="1" t="s">
        <v>122</v>
      </c>
      <c r="H33">
        <v>5</v>
      </c>
      <c r="I33" s="1">
        <v>5</v>
      </c>
    </row>
    <row r="34" spans="1:9" x14ac:dyDescent="0.25">
      <c r="A34" s="1">
        <v>33</v>
      </c>
      <c r="B34" s="1" t="s">
        <v>47</v>
      </c>
      <c r="C34">
        <v>290729</v>
      </c>
      <c r="D34" s="2">
        <v>6934</v>
      </c>
      <c r="E34" s="1"/>
      <c r="F34" s="1">
        <f>LOOKUP(G34,TypeOfProduct!B:B,TypeOfProduct!A:A)</f>
        <v>4</v>
      </c>
      <c r="G34" s="1" t="s">
        <v>120</v>
      </c>
      <c r="H34">
        <v>4</v>
      </c>
      <c r="I34" s="1">
        <v>4</v>
      </c>
    </row>
    <row r="35" spans="1:9" x14ac:dyDescent="0.25">
      <c r="A35" s="1">
        <v>34</v>
      </c>
      <c r="B35" s="1" t="s">
        <v>40</v>
      </c>
      <c r="C35">
        <v>446348</v>
      </c>
      <c r="D35" s="2" t="s">
        <v>235</v>
      </c>
      <c r="E35" s="1"/>
      <c r="F35" s="1">
        <f>LOOKUP(G35,TypeOfProduct!B:B,TypeOfProduct!A:A)</f>
        <v>2</v>
      </c>
      <c r="G35" s="1" t="s">
        <v>114</v>
      </c>
      <c r="H35">
        <v>3</v>
      </c>
      <c r="I35" s="1">
        <v>1</v>
      </c>
    </row>
    <row r="36" spans="1:9" x14ac:dyDescent="0.25">
      <c r="A36" s="1">
        <v>35</v>
      </c>
      <c r="B36" s="1" t="s">
        <v>192</v>
      </c>
      <c r="C36">
        <v>261465</v>
      </c>
      <c r="D36" s="2" t="s">
        <v>254</v>
      </c>
      <c r="E36" s="1" t="s">
        <v>193</v>
      </c>
      <c r="F36" s="1">
        <f>LOOKUP(G36,TypeOfProduct!B:B,TypeOfProduct!A:A)</f>
        <v>4</v>
      </c>
      <c r="G36" s="1" t="s">
        <v>120</v>
      </c>
      <c r="H36">
        <v>5</v>
      </c>
      <c r="I36" s="1">
        <v>3</v>
      </c>
    </row>
    <row r="37" spans="1:9" x14ac:dyDescent="0.25">
      <c r="A37" s="1">
        <v>36</v>
      </c>
      <c r="B37" s="1" t="s">
        <v>22</v>
      </c>
      <c r="C37">
        <v>431234</v>
      </c>
      <c r="D37" s="2" t="s">
        <v>247</v>
      </c>
      <c r="E37" s="1" t="s">
        <v>175</v>
      </c>
      <c r="F37" s="1">
        <f>LOOKUP(G37,TypeOfProduct!B:B,TypeOfProduct!A:A)</f>
        <v>3</v>
      </c>
      <c r="G37" s="1" t="s">
        <v>122</v>
      </c>
      <c r="H37">
        <v>4</v>
      </c>
      <c r="I37" s="1">
        <v>9</v>
      </c>
    </row>
    <row r="38" spans="1:9" x14ac:dyDescent="0.25">
      <c r="A38" s="1">
        <v>37</v>
      </c>
      <c r="B38" s="1" t="s">
        <v>50</v>
      </c>
      <c r="C38">
        <v>450659</v>
      </c>
      <c r="D38" s="2">
        <v>5956</v>
      </c>
      <c r="E38" s="1" t="s">
        <v>143</v>
      </c>
      <c r="F38" s="1">
        <f>LOOKUP(G38,TypeOfProduct!B:B,TypeOfProduct!A:A)</f>
        <v>1</v>
      </c>
      <c r="G38" s="1" t="s">
        <v>109</v>
      </c>
      <c r="H38">
        <v>3</v>
      </c>
      <c r="I38" s="1">
        <v>7</v>
      </c>
    </row>
    <row r="39" spans="1:9" x14ac:dyDescent="0.25">
      <c r="A39" s="1">
        <v>38</v>
      </c>
      <c r="B39" s="1" t="s">
        <v>8</v>
      </c>
      <c r="C39">
        <v>349614</v>
      </c>
      <c r="D39" s="2" t="s">
        <v>257</v>
      </c>
      <c r="E39" s="1" t="s">
        <v>218</v>
      </c>
      <c r="F39" s="1">
        <f>LOOKUP(G39,TypeOfProduct!B:B,TypeOfProduct!A:A)</f>
        <v>2</v>
      </c>
      <c r="G39" s="1" t="s">
        <v>114</v>
      </c>
      <c r="H39">
        <v>1</v>
      </c>
      <c r="I39" s="1" t="s">
        <v>139</v>
      </c>
    </row>
    <row r="40" spans="1:9" x14ac:dyDescent="0.25">
      <c r="A40" s="1">
        <v>39</v>
      </c>
      <c r="B40" s="1" t="s">
        <v>182</v>
      </c>
      <c r="C40">
        <v>373939</v>
      </c>
      <c r="D40" s="2" t="s">
        <v>250</v>
      </c>
      <c r="E40" s="1"/>
      <c r="F40" s="1">
        <f>LOOKUP(G40,TypeOfProduct!B:B,TypeOfProduct!A:A)</f>
        <v>5</v>
      </c>
      <c r="G40" s="1" t="s">
        <v>108</v>
      </c>
      <c r="H40">
        <v>2</v>
      </c>
      <c r="I40" s="1">
        <v>3</v>
      </c>
    </row>
    <row r="41" spans="1:9" x14ac:dyDescent="0.25">
      <c r="A41" s="1">
        <v>40</v>
      </c>
      <c r="B41" s="1" t="s">
        <v>153</v>
      </c>
      <c r="C41">
        <v>376834</v>
      </c>
      <c r="D41" s="2">
        <v>11927</v>
      </c>
      <c r="E41" s="1"/>
      <c r="F41" s="1">
        <f>LOOKUP(G41,TypeOfProduct!B:B,TypeOfProduct!A:A)</f>
        <v>3</v>
      </c>
      <c r="G41" s="1" t="s">
        <v>122</v>
      </c>
      <c r="H41">
        <v>4</v>
      </c>
      <c r="I41" s="1">
        <v>6</v>
      </c>
    </row>
    <row r="42" spans="1:9" x14ac:dyDescent="0.25">
      <c r="A42" s="1">
        <v>41</v>
      </c>
      <c r="B42" s="1" t="s">
        <v>167</v>
      </c>
      <c r="C42">
        <v>441239</v>
      </c>
      <c r="D42" s="2">
        <v>14863</v>
      </c>
      <c r="E42" s="1"/>
      <c r="F42" s="1">
        <f>LOOKUP(G42,TypeOfProduct!B:B,TypeOfProduct!A:A)</f>
        <v>4</v>
      </c>
      <c r="G42" s="1" t="s">
        <v>120</v>
      </c>
      <c r="H42">
        <v>2</v>
      </c>
      <c r="I42" s="1">
        <v>10</v>
      </c>
    </row>
    <row r="43" spans="1:9" x14ac:dyDescent="0.25">
      <c r="A43" s="1">
        <v>42</v>
      </c>
      <c r="B43" s="1" t="s">
        <v>80</v>
      </c>
      <c r="C43">
        <v>331270</v>
      </c>
      <c r="D43" s="2" t="s">
        <v>222</v>
      </c>
      <c r="E43" s="1"/>
      <c r="F43" s="1">
        <f>LOOKUP(G43,TypeOfProduct!B:B,TypeOfProduct!A:A)</f>
        <v>5</v>
      </c>
      <c r="G43" s="1" t="s">
        <v>108</v>
      </c>
      <c r="H43">
        <v>4</v>
      </c>
      <c r="I43" s="1">
        <v>8</v>
      </c>
    </row>
    <row r="44" spans="1:9" x14ac:dyDescent="0.25">
      <c r="A44" s="1">
        <v>43</v>
      </c>
      <c r="B44" s="1" t="s">
        <v>148</v>
      </c>
      <c r="C44">
        <v>277950</v>
      </c>
      <c r="D44" s="2" t="s">
        <v>240</v>
      </c>
      <c r="E44" s="1"/>
      <c r="F44" s="1">
        <f>LOOKUP(G44,TypeOfProduct!B:B,TypeOfProduct!A:A)</f>
        <v>2</v>
      </c>
      <c r="G44" s="1" t="s">
        <v>114</v>
      </c>
      <c r="H44">
        <v>5</v>
      </c>
      <c r="I44" s="1" t="s">
        <v>135</v>
      </c>
    </row>
    <row r="45" spans="1:9" x14ac:dyDescent="0.25">
      <c r="A45" s="1">
        <v>44</v>
      </c>
      <c r="B45" s="1" t="s">
        <v>138</v>
      </c>
      <c r="C45">
        <v>382063</v>
      </c>
      <c r="D45" s="2">
        <v>2373</v>
      </c>
      <c r="E45" s="1"/>
      <c r="F45" s="1">
        <f>LOOKUP(G45,TypeOfProduct!B:B,TypeOfProduct!A:A)</f>
        <v>4</v>
      </c>
      <c r="G45" s="1" t="s">
        <v>120</v>
      </c>
      <c r="H45">
        <v>1</v>
      </c>
      <c r="I45" s="1" t="s">
        <v>139</v>
      </c>
    </row>
    <row r="46" spans="1:9" x14ac:dyDescent="0.25">
      <c r="A46" s="1">
        <v>45</v>
      </c>
      <c r="B46" s="1" t="s">
        <v>62</v>
      </c>
      <c r="C46">
        <v>377042</v>
      </c>
      <c r="D46" s="2" t="s">
        <v>255</v>
      </c>
      <c r="E46" s="1" t="s">
        <v>200</v>
      </c>
      <c r="F46" s="1">
        <f>LOOKUP(G46,TypeOfProduct!B:B,TypeOfProduct!A:A)</f>
        <v>3</v>
      </c>
      <c r="G46" s="1" t="s">
        <v>122</v>
      </c>
      <c r="H46">
        <v>5</v>
      </c>
      <c r="I46" s="1">
        <v>9</v>
      </c>
    </row>
    <row r="47" spans="1:9" x14ac:dyDescent="0.25">
      <c r="A47" s="1">
        <v>46</v>
      </c>
      <c r="B47" s="1" t="s">
        <v>41</v>
      </c>
      <c r="C47">
        <v>443382</v>
      </c>
      <c r="D47" s="2">
        <v>4501</v>
      </c>
      <c r="E47" s="1"/>
      <c r="F47" s="1">
        <f>LOOKUP(G47,TypeOfProduct!B:B,TypeOfProduct!A:A)</f>
        <v>2</v>
      </c>
      <c r="G47" s="1" t="s">
        <v>114</v>
      </c>
      <c r="H47">
        <v>3</v>
      </c>
      <c r="I47" s="1">
        <v>5</v>
      </c>
    </row>
    <row r="48" spans="1:9" x14ac:dyDescent="0.25">
      <c r="A48" s="1">
        <v>47</v>
      </c>
      <c r="B48" s="1" t="s">
        <v>213</v>
      </c>
      <c r="C48">
        <v>360424</v>
      </c>
      <c r="D48" s="2" t="s">
        <v>256</v>
      </c>
      <c r="E48" s="1"/>
      <c r="F48" s="1">
        <f>LOOKUP(G48,TypeOfProduct!B:B,TypeOfProduct!A:A)</f>
        <v>5</v>
      </c>
      <c r="G48" s="1" t="s">
        <v>108</v>
      </c>
      <c r="H48">
        <v>4</v>
      </c>
      <c r="I48" s="1" t="s">
        <v>174</v>
      </c>
    </row>
    <row r="49" spans="1:9" x14ac:dyDescent="0.25">
      <c r="A49" s="1">
        <v>48</v>
      </c>
      <c r="B49" s="1" t="s">
        <v>215</v>
      </c>
      <c r="C49">
        <v>374263</v>
      </c>
      <c r="D49" s="2" t="s">
        <v>216</v>
      </c>
      <c r="E49" s="1"/>
      <c r="F49" s="1">
        <f>LOOKUP(G49,TypeOfProduct!B:B,TypeOfProduct!A:A)</f>
        <v>3</v>
      </c>
      <c r="G49" s="1" t="s">
        <v>122</v>
      </c>
      <c r="H49">
        <v>5</v>
      </c>
      <c r="I49" s="1">
        <v>9</v>
      </c>
    </row>
    <row r="50" spans="1:9" x14ac:dyDescent="0.25">
      <c r="A50" s="1">
        <v>49</v>
      </c>
      <c r="B50" s="1" t="s">
        <v>10</v>
      </c>
      <c r="C50">
        <v>337632</v>
      </c>
      <c r="D50" s="2">
        <v>11471</v>
      </c>
      <c r="E50" s="1"/>
      <c r="F50" s="1">
        <f>LOOKUP(G50,TypeOfProduct!B:B,TypeOfProduct!A:A)</f>
        <v>1</v>
      </c>
      <c r="G50" s="1" t="s">
        <v>109</v>
      </c>
      <c r="H50">
        <v>5</v>
      </c>
      <c r="I50" s="1" t="s">
        <v>110</v>
      </c>
    </row>
    <row r="51" spans="1:9" x14ac:dyDescent="0.25">
      <c r="A51" s="1">
        <v>50</v>
      </c>
      <c r="B51" s="1" t="s">
        <v>173</v>
      </c>
      <c r="C51">
        <v>296007</v>
      </c>
      <c r="D51" s="2">
        <v>14162</v>
      </c>
      <c r="E51" s="1"/>
      <c r="F51" s="1">
        <f>LOOKUP(G51,TypeOfProduct!B:B,TypeOfProduct!A:A)</f>
        <v>2</v>
      </c>
      <c r="G51" s="1" t="s">
        <v>114</v>
      </c>
      <c r="H51">
        <v>2</v>
      </c>
      <c r="I51" s="1" t="s">
        <v>174</v>
      </c>
    </row>
    <row r="52" spans="1:9" x14ac:dyDescent="0.25">
      <c r="A52" s="1">
        <v>51</v>
      </c>
      <c r="B52" s="1" t="s">
        <v>130</v>
      </c>
      <c r="C52">
        <v>434113</v>
      </c>
      <c r="D52" s="2">
        <v>13047</v>
      </c>
      <c r="E52" s="1"/>
      <c r="F52" s="1">
        <f>LOOKUP(G52,TypeOfProduct!B:B,TypeOfProduct!A:A)</f>
        <v>3</v>
      </c>
      <c r="G52" s="1" t="s">
        <v>122</v>
      </c>
      <c r="H52">
        <v>4</v>
      </c>
      <c r="I52" s="1" t="s">
        <v>128</v>
      </c>
    </row>
    <row r="53" spans="1:9" x14ac:dyDescent="0.25">
      <c r="A53" s="1">
        <v>52</v>
      </c>
      <c r="B53" s="1" t="s">
        <v>150</v>
      </c>
      <c r="C53">
        <v>279801</v>
      </c>
      <c r="D53" s="2" t="s">
        <v>241</v>
      </c>
      <c r="E53" s="1"/>
      <c r="F53" s="1">
        <f>LOOKUP(G53,TypeOfProduct!B:B,TypeOfProduct!A:A)</f>
        <v>1</v>
      </c>
      <c r="G53" s="1" t="s">
        <v>109</v>
      </c>
      <c r="H53">
        <v>2</v>
      </c>
      <c r="I53" s="1">
        <v>1</v>
      </c>
    </row>
    <row r="54" spans="1:9" x14ac:dyDescent="0.25">
      <c r="A54" s="1">
        <v>53</v>
      </c>
      <c r="B54" s="1" t="s">
        <v>19</v>
      </c>
      <c r="C54">
        <v>344868</v>
      </c>
      <c r="D54" s="2">
        <v>7618</v>
      </c>
      <c r="E54" s="1" t="s">
        <v>169</v>
      </c>
      <c r="F54" s="1">
        <f>LOOKUP(G54,TypeOfProduct!B:B,TypeOfProduct!A:A)</f>
        <v>5</v>
      </c>
      <c r="G54" s="1" t="s">
        <v>108</v>
      </c>
      <c r="H54">
        <v>1</v>
      </c>
      <c r="I54" s="1">
        <v>9</v>
      </c>
    </row>
    <row r="55" spans="1:9" x14ac:dyDescent="0.25">
      <c r="A55" s="1">
        <v>54</v>
      </c>
      <c r="B55" s="1" t="s">
        <v>170</v>
      </c>
      <c r="C55">
        <v>449401</v>
      </c>
      <c r="D55" s="2" t="s">
        <v>246</v>
      </c>
      <c r="E55" s="1"/>
      <c r="F55" s="1">
        <f>LOOKUP(G55,TypeOfProduct!B:B,TypeOfProduct!A:A)</f>
        <v>3</v>
      </c>
      <c r="G55" s="1" t="s">
        <v>122</v>
      </c>
      <c r="H55">
        <v>5</v>
      </c>
      <c r="I55" s="1" t="s">
        <v>160</v>
      </c>
    </row>
    <row r="56" spans="1:9" x14ac:dyDescent="0.25">
      <c r="A56" s="1">
        <v>55</v>
      </c>
      <c r="B56" s="1" t="s">
        <v>149</v>
      </c>
      <c r="C56">
        <v>351062</v>
      </c>
      <c r="D56" s="2">
        <v>4450</v>
      </c>
      <c r="E56" s="1"/>
      <c r="F56" s="1">
        <f>LOOKUP(G56,TypeOfProduct!B:B,TypeOfProduct!A:A)</f>
        <v>4</v>
      </c>
      <c r="G56" s="1" t="s">
        <v>120</v>
      </c>
      <c r="H56">
        <v>3</v>
      </c>
      <c r="I56" s="1">
        <v>8</v>
      </c>
    </row>
    <row r="57" spans="1:9" x14ac:dyDescent="0.25">
      <c r="A57" s="1">
        <v>56</v>
      </c>
      <c r="B57" s="1" t="s">
        <v>161</v>
      </c>
      <c r="C57">
        <v>316033</v>
      </c>
      <c r="D57" s="2">
        <v>13533</v>
      </c>
      <c r="E57" s="1"/>
      <c r="F57" s="1">
        <f>LOOKUP(G57,TypeOfProduct!B:B,TypeOfProduct!A:A)</f>
        <v>4</v>
      </c>
      <c r="G57" s="1" t="s">
        <v>120</v>
      </c>
      <c r="H57">
        <v>1</v>
      </c>
      <c r="I57" s="1">
        <v>4</v>
      </c>
    </row>
    <row r="58" spans="1:9" x14ac:dyDescent="0.25">
      <c r="A58" s="1">
        <v>57</v>
      </c>
      <c r="B58" s="1" t="s">
        <v>53</v>
      </c>
      <c r="C58">
        <v>381110</v>
      </c>
      <c r="D58" s="2">
        <v>2372</v>
      </c>
      <c r="E58" s="1"/>
      <c r="F58" s="1">
        <f>LOOKUP(G58,TypeOfProduct!B:B,TypeOfProduct!A:A)</f>
        <v>1</v>
      </c>
      <c r="G58" s="1" t="s">
        <v>109</v>
      </c>
      <c r="H58">
        <v>3</v>
      </c>
      <c r="I58" s="1">
        <v>1</v>
      </c>
    </row>
    <row r="59" spans="1:9" x14ac:dyDescent="0.25">
      <c r="A59" s="1">
        <v>58</v>
      </c>
      <c r="B59" s="1" t="s">
        <v>212</v>
      </c>
      <c r="C59">
        <v>353930</v>
      </c>
      <c r="D59" s="2">
        <v>12767</v>
      </c>
      <c r="E59" s="1"/>
      <c r="F59" s="1">
        <f>LOOKUP(G59,TypeOfProduct!B:B,TypeOfProduct!A:A)</f>
        <v>1</v>
      </c>
      <c r="G59" s="1" t="s">
        <v>109</v>
      </c>
      <c r="H59">
        <v>2</v>
      </c>
      <c r="I59" s="1">
        <v>8</v>
      </c>
    </row>
    <row r="60" spans="1:9" x14ac:dyDescent="0.25">
      <c r="A60" s="1">
        <v>59</v>
      </c>
      <c r="B60" s="1" t="s">
        <v>156</v>
      </c>
      <c r="C60">
        <v>346154</v>
      </c>
      <c r="D60" s="2" t="s">
        <v>244</v>
      </c>
      <c r="E60" s="1"/>
      <c r="F60" s="1">
        <f>LOOKUP(G60,TypeOfProduct!B:B,TypeOfProduct!A:A)</f>
        <v>2</v>
      </c>
      <c r="G60" s="1" t="s">
        <v>114</v>
      </c>
      <c r="H60">
        <v>4</v>
      </c>
      <c r="I60" s="1">
        <v>8</v>
      </c>
    </row>
    <row r="61" spans="1:9" x14ac:dyDescent="0.25">
      <c r="A61" s="1">
        <v>60</v>
      </c>
      <c r="B61" s="1" t="s">
        <v>35</v>
      </c>
      <c r="C61">
        <v>385037</v>
      </c>
      <c r="D61" s="2">
        <v>3295</v>
      </c>
      <c r="E61" s="1" t="s">
        <v>127</v>
      </c>
      <c r="F61" s="1">
        <f>LOOKUP(G61,TypeOfProduct!B:B,TypeOfProduct!A:A)</f>
        <v>3</v>
      </c>
      <c r="G61" s="1" t="s">
        <v>122</v>
      </c>
      <c r="H61">
        <v>5</v>
      </c>
      <c r="I61" s="1">
        <v>9</v>
      </c>
    </row>
    <row r="62" spans="1:9" x14ac:dyDescent="0.25">
      <c r="A62" s="1">
        <v>61</v>
      </c>
      <c r="B62" s="1" t="s">
        <v>58</v>
      </c>
      <c r="C62">
        <v>281425</v>
      </c>
      <c r="D62" s="2">
        <v>9908</v>
      </c>
      <c r="E62" s="1" t="s">
        <v>190</v>
      </c>
      <c r="F62" s="1">
        <f>LOOKUP(G62,TypeOfProduct!B:B,TypeOfProduct!A:A)</f>
        <v>4</v>
      </c>
      <c r="G62" s="1" t="s">
        <v>120</v>
      </c>
      <c r="H62">
        <v>4</v>
      </c>
      <c r="I62" s="1" t="s">
        <v>191</v>
      </c>
    </row>
    <row r="63" spans="1:9" x14ac:dyDescent="0.25">
      <c r="A63" s="1">
        <v>62</v>
      </c>
      <c r="B63" s="1" t="s">
        <v>82</v>
      </c>
      <c r="C63">
        <v>390914</v>
      </c>
      <c r="D63" s="2" t="s">
        <v>249</v>
      </c>
      <c r="E63" s="1" t="s">
        <v>179</v>
      </c>
      <c r="F63" s="1">
        <f>LOOKUP(G63,TypeOfProduct!B:B,TypeOfProduct!A:A)</f>
        <v>2</v>
      </c>
      <c r="G63" s="1" t="s">
        <v>114</v>
      </c>
      <c r="H63">
        <v>5</v>
      </c>
      <c r="I63" s="1" t="s">
        <v>160</v>
      </c>
    </row>
    <row r="64" spans="1:9" x14ac:dyDescent="0.25">
      <c r="A64" s="1">
        <v>63</v>
      </c>
      <c r="B64" s="1" t="s">
        <v>36</v>
      </c>
      <c r="C64">
        <v>330360</v>
      </c>
      <c r="D64" s="2">
        <v>5867</v>
      </c>
      <c r="E64" s="1"/>
      <c r="F64" s="1">
        <f>LOOKUP(G64,TypeOfProduct!B:B,TypeOfProduct!A:A)</f>
        <v>5</v>
      </c>
      <c r="G64" s="1" t="s">
        <v>108</v>
      </c>
      <c r="H64">
        <v>5</v>
      </c>
      <c r="I64" s="1" t="s">
        <v>128</v>
      </c>
    </row>
    <row r="65" spans="1:9" x14ac:dyDescent="0.25">
      <c r="A65" s="1">
        <v>64</v>
      </c>
      <c r="B65" s="1" t="s">
        <v>158</v>
      </c>
      <c r="C65">
        <v>443538</v>
      </c>
      <c r="D65" s="2" t="s">
        <v>159</v>
      </c>
      <c r="E65" s="1"/>
      <c r="F65" s="1">
        <f>LOOKUP(G65,TypeOfProduct!B:B,TypeOfProduct!A:A)</f>
        <v>3</v>
      </c>
      <c r="G65" s="1" t="s">
        <v>122</v>
      </c>
      <c r="H65">
        <v>1</v>
      </c>
      <c r="I65" s="1" t="s">
        <v>160</v>
      </c>
    </row>
    <row r="66" spans="1:9" x14ac:dyDescent="0.25">
      <c r="A66" s="1">
        <v>65</v>
      </c>
      <c r="B66" s="1" t="s">
        <v>171</v>
      </c>
      <c r="C66">
        <v>349802</v>
      </c>
      <c r="D66" s="2">
        <v>12040</v>
      </c>
      <c r="E66" s="1"/>
      <c r="F66" s="1">
        <f>LOOKUP(G66,TypeOfProduct!B:B,TypeOfProduct!A:A)</f>
        <v>1</v>
      </c>
      <c r="G66" s="1" t="s">
        <v>109</v>
      </c>
      <c r="H66">
        <v>1</v>
      </c>
      <c r="I66" s="1" t="s">
        <v>172</v>
      </c>
    </row>
    <row r="67" spans="1:9" x14ac:dyDescent="0.25">
      <c r="A67" s="1">
        <v>66</v>
      </c>
      <c r="B67" s="1" t="s">
        <v>42</v>
      </c>
      <c r="C67">
        <v>414595</v>
      </c>
      <c r="D67" s="2" t="s">
        <v>242</v>
      </c>
      <c r="E67" s="1" t="s">
        <v>152</v>
      </c>
      <c r="F67" s="1">
        <f>LOOKUP(G67,TypeOfProduct!B:B,TypeOfProduct!A:A)</f>
        <v>1</v>
      </c>
      <c r="G67" s="1" t="s">
        <v>109</v>
      </c>
      <c r="H67">
        <v>4</v>
      </c>
      <c r="I67" s="1">
        <v>6</v>
      </c>
    </row>
    <row r="68" spans="1:9" x14ac:dyDescent="0.25">
      <c r="A68" s="1">
        <v>67</v>
      </c>
      <c r="B68" s="1" t="s">
        <v>113</v>
      </c>
      <c r="C68">
        <v>278721</v>
      </c>
      <c r="D68" s="2">
        <v>14220</v>
      </c>
      <c r="E68" s="1"/>
      <c r="F68" s="1">
        <f>LOOKUP(G68,TypeOfProduct!B:B,TypeOfProduct!A:A)</f>
        <v>2</v>
      </c>
      <c r="G68" s="1" t="s">
        <v>114</v>
      </c>
      <c r="H68">
        <v>3</v>
      </c>
      <c r="I68" s="1" t="s">
        <v>115</v>
      </c>
    </row>
    <row r="69" spans="1:9" x14ac:dyDescent="0.25">
      <c r="A69" s="1">
        <v>68</v>
      </c>
      <c r="B69" s="1" t="s">
        <v>168</v>
      </c>
      <c r="C69">
        <v>278382</v>
      </c>
      <c r="D69" s="2">
        <v>7325</v>
      </c>
      <c r="E69" s="1"/>
      <c r="F69" s="1">
        <f>LOOKUP(G69,TypeOfProduct!B:B,TypeOfProduct!A:A)</f>
        <v>1</v>
      </c>
      <c r="G69" s="1" t="s">
        <v>109</v>
      </c>
      <c r="H69">
        <v>3</v>
      </c>
      <c r="I69" s="1">
        <v>9</v>
      </c>
    </row>
    <row r="70" spans="1:9" x14ac:dyDescent="0.25">
      <c r="A70" s="1">
        <v>69</v>
      </c>
      <c r="B70" s="1" t="s">
        <v>124</v>
      </c>
      <c r="C70">
        <v>289779</v>
      </c>
      <c r="D70" s="2">
        <v>14154</v>
      </c>
      <c r="E70" s="1"/>
      <c r="F70" s="1">
        <f>LOOKUP(G70,TypeOfProduct!B:B,TypeOfProduct!A:A)</f>
        <v>3</v>
      </c>
      <c r="G70" s="1" t="s">
        <v>122</v>
      </c>
      <c r="H70">
        <v>1</v>
      </c>
      <c r="I70" s="1">
        <v>6</v>
      </c>
    </row>
    <row r="71" spans="1:9" x14ac:dyDescent="0.25">
      <c r="A71" s="1">
        <v>70</v>
      </c>
      <c r="B71" s="1" t="s">
        <v>24</v>
      </c>
      <c r="C71">
        <v>240580</v>
      </c>
      <c r="D71" s="2">
        <v>7465</v>
      </c>
      <c r="E71" s="1"/>
      <c r="F71" s="1">
        <f>LOOKUP(G71,TypeOfProduct!B:B,TypeOfProduct!A:A)</f>
        <v>3</v>
      </c>
      <c r="G71" s="1" t="s">
        <v>122</v>
      </c>
      <c r="H71">
        <v>5</v>
      </c>
      <c r="I71" s="1">
        <v>2</v>
      </c>
    </row>
    <row r="72" spans="1:9" x14ac:dyDescent="0.25">
      <c r="A72" s="1">
        <v>71</v>
      </c>
      <c r="B72" s="1" t="s">
        <v>111</v>
      </c>
      <c r="C72">
        <v>259548</v>
      </c>
      <c r="D72" s="2" t="s">
        <v>112</v>
      </c>
      <c r="E72" s="1"/>
      <c r="F72" s="1">
        <f>LOOKUP(G72,TypeOfProduct!B:B,TypeOfProduct!A:A)</f>
        <v>1</v>
      </c>
      <c r="G72" s="1" t="s">
        <v>109</v>
      </c>
      <c r="H72">
        <v>4</v>
      </c>
      <c r="I72" s="1" t="s">
        <v>110</v>
      </c>
    </row>
    <row r="73" spans="1:9" x14ac:dyDescent="0.25">
      <c r="A73" s="1">
        <v>72</v>
      </c>
      <c r="B73" s="1" t="s">
        <v>84</v>
      </c>
      <c r="C73">
        <v>440942</v>
      </c>
      <c r="D73" s="2">
        <v>2580</v>
      </c>
      <c r="E73" s="1"/>
      <c r="F73" s="1">
        <f>LOOKUP(G73,TypeOfProduct!B:B,TypeOfProduct!A:A)</f>
        <v>3</v>
      </c>
      <c r="G73" s="1" t="s">
        <v>122</v>
      </c>
      <c r="H73">
        <v>3</v>
      </c>
      <c r="I73" s="1">
        <v>4</v>
      </c>
    </row>
    <row r="74" spans="1:9" x14ac:dyDescent="0.25">
      <c r="A74" s="1">
        <v>73</v>
      </c>
      <c r="B74" s="1" t="s">
        <v>21</v>
      </c>
      <c r="C74">
        <v>400418</v>
      </c>
      <c r="D74" s="2" t="s">
        <v>177</v>
      </c>
      <c r="E74" s="1" t="s">
        <v>178</v>
      </c>
      <c r="F74" s="1">
        <f>LOOKUP(G74,TypeOfProduct!B:B,TypeOfProduct!A:A)</f>
        <v>4</v>
      </c>
      <c r="G74" s="1" t="s">
        <v>120</v>
      </c>
      <c r="H74">
        <v>2</v>
      </c>
      <c r="I74" s="1" t="s">
        <v>139</v>
      </c>
    </row>
    <row r="75" spans="1:9" x14ac:dyDescent="0.25">
      <c r="A75" s="1">
        <v>74</v>
      </c>
      <c r="B75" s="1" t="s">
        <v>184</v>
      </c>
      <c r="C75">
        <v>331688</v>
      </c>
      <c r="D75" s="2">
        <v>10330</v>
      </c>
      <c r="E75" s="1"/>
      <c r="F75" s="1">
        <f>LOOKUP(G75,TypeOfProduct!B:B,TypeOfProduct!A:A)</f>
        <v>1</v>
      </c>
      <c r="G75" s="1" t="s">
        <v>109</v>
      </c>
      <c r="H75">
        <v>2</v>
      </c>
      <c r="I75" s="1">
        <v>8</v>
      </c>
    </row>
    <row r="76" spans="1:9" x14ac:dyDescent="0.25">
      <c r="A76" s="1">
        <v>75</v>
      </c>
      <c r="B76" s="1" t="s">
        <v>64</v>
      </c>
      <c r="C76">
        <v>309862</v>
      </c>
      <c r="D76" s="2" t="s">
        <v>239</v>
      </c>
      <c r="E76" s="1" t="s">
        <v>147</v>
      </c>
      <c r="F76" s="1">
        <f>LOOKUP(G76,TypeOfProduct!B:B,TypeOfProduct!A:A)</f>
        <v>1</v>
      </c>
      <c r="G76" s="1" t="s">
        <v>109</v>
      </c>
      <c r="H76">
        <v>4</v>
      </c>
      <c r="I76" s="1">
        <v>8</v>
      </c>
    </row>
    <row r="77" spans="1:9" x14ac:dyDescent="0.25">
      <c r="A77" s="1">
        <v>76</v>
      </c>
      <c r="B77" s="1" t="s">
        <v>165</v>
      </c>
      <c r="C77">
        <v>365615</v>
      </c>
      <c r="D77" s="2" t="s">
        <v>166</v>
      </c>
      <c r="E77" s="1"/>
      <c r="F77" s="1">
        <f>LOOKUP(G77,TypeOfProduct!B:B,TypeOfProduct!A:A)</f>
        <v>3</v>
      </c>
      <c r="G77" s="1" t="s">
        <v>122</v>
      </c>
      <c r="H77">
        <v>1</v>
      </c>
      <c r="I77" s="1">
        <v>6</v>
      </c>
    </row>
    <row r="78" spans="1:9" x14ac:dyDescent="0.25">
      <c r="A78" s="1">
        <v>77</v>
      </c>
      <c r="B78" s="1" t="s">
        <v>145</v>
      </c>
      <c r="C78">
        <v>418298</v>
      </c>
      <c r="D78" s="2" t="s">
        <v>146</v>
      </c>
      <c r="E78" s="1"/>
      <c r="F78" s="1">
        <f>LOOKUP(G78,TypeOfProduct!B:B,TypeOfProduct!A:A)</f>
        <v>5</v>
      </c>
      <c r="G78" s="1" t="s">
        <v>108</v>
      </c>
      <c r="H78">
        <v>2</v>
      </c>
      <c r="I78" s="1">
        <v>1</v>
      </c>
    </row>
    <row r="79" spans="1:9" x14ac:dyDescent="0.25">
      <c r="A79" s="1">
        <v>78</v>
      </c>
      <c r="B79" s="1" t="s">
        <v>15</v>
      </c>
      <c r="C79">
        <v>259488</v>
      </c>
      <c r="D79" s="2" t="s">
        <v>237</v>
      </c>
      <c r="E79" s="1"/>
      <c r="F79" s="1">
        <f>LOOKUP(G79,TypeOfProduct!B:B,TypeOfProduct!A:A)</f>
        <v>4</v>
      </c>
      <c r="G79" s="1" t="s">
        <v>120</v>
      </c>
      <c r="H79">
        <v>3</v>
      </c>
      <c r="I79" s="1">
        <v>6</v>
      </c>
    </row>
    <row r="80" spans="1:9" x14ac:dyDescent="0.25">
      <c r="A80" s="1">
        <v>79</v>
      </c>
      <c r="B80" s="1" t="s">
        <v>194</v>
      </c>
      <c r="C80">
        <v>309067</v>
      </c>
      <c r="D80" s="2">
        <v>13825</v>
      </c>
      <c r="E80" s="1" t="s">
        <v>195</v>
      </c>
      <c r="F80" s="1">
        <f>LOOKUP(G80,TypeOfProduct!B:B,TypeOfProduct!A:A)</f>
        <v>1</v>
      </c>
      <c r="G80" s="1" t="s">
        <v>109</v>
      </c>
      <c r="H80">
        <v>1</v>
      </c>
      <c r="I80" s="1" t="s">
        <v>191</v>
      </c>
    </row>
    <row r="81" spans="1:9" x14ac:dyDescent="0.25">
      <c r="A81" s="1">
        <v>80</v>
      </c>
      <c r="B81" s="1" t="s">
        <v>210</v>
      </c>
      <c r="C81">
        <v>403054</v>
      </c>
      <c r="D81" s="2">
        <v>5048</v>
      </c>
      <c r="E81" s="1"/>
      <c r="F81" s="1">
        <f>LOOKUP(G81,TypeOfProduct!B:B,TypeOfProduct!A:A)</f>
        <v>4</v>
      </c>
      <c r="G81" s="1" t="s">
        <v>120</v>
      </c>
      <c r="H81">
        <v>2</v>
      </c>
      <c r="I81" s="1" t="s">
        <v>135</v>
      </c>
    </row>
    <row r="82" spans="1:9" x14ac:dyDescent="0.25">
      <c r="A82" s="1">
        <v>81</v>
      </c>
      <c r="B82" s="1" t="s">
        <v>188</v>
      </c>
      <c r="C82">
        <v>437519</v>
      </c>
      <c r="D82" s="2">
        <v>3317</v>
      </c>
      <c r="E82" s="1"/>
      <c r="F82" s="1">
        <f>LOOKUP(G82,TypeOfProduct!B:B,TypeOfProduct!A:A)</f>
        <v>5</v>
      </c>
      <c r="G82" s="1" t="s">
        <v>108</v>
      </c>
      <c r="H82">
        <v>1</v>
      </c>
      <c r="I82" s="1" t="s">
        <v>160</v>
      </c>
    </row>
    <row r="83" spans="1:9" x14ac:dyDescent="0.25">
      <c r="A83" s="1">
        <v>82</v>
      </c>
      <c r="B83" s="1" t="s">
        <v>116</v>
      </c>
      <c r="C83">
        <v>264493</v>
      </c>
      <c r="D83" s="2" t="s">
        <v>117</v>
      </c>
      <c r="E83" s="1"/>
      <c r="F83" s="1">
        <f>LOOKUP(G83,TypeOfProduct!B:B,TypeOfProduct!A:A)</f>
        <v>1</v>
      </c>
      <c r="G83" s="1" t="s">
        <v>109</v>
      </c>
      <c r="H83">
        <v>5</v>
      </c>
      <c r="I83" s="1">
        <v>10</v>
      </c>
    </row>
    <row r="84" spans="1:9" x14ac:dyDescent="0.25">
      <c r="A84" s="1">
        <v>83</v>
      </c>
      <c r="B84" s="1" t="s">
        <v>208</v>
      </c>
      <c r="C84">
        <v>258695</v>
      </c>
      <c r="D84" s="2" t="s">
        <v>209</v>
      </c>
      <c r="E84" s="1"/>
      <c r="F84" s="1">
        <f>LOOKUP(G84,TypeOfProduct!B:B,TypeOfProduct!A:A)</f>
        <v>5</v>
      </c>
      <c r="G84" s="1" t="s">
        <v>108</v>
      </c>
      <c r="H84">
        <v>1</v>
      </c>
      <c r="I84" s="1" t="s">
        <v>172</v>
      </c>
    </row>
    <row r="85" spans="1:9" x14ac:dyDescent="0.25">
      <c r="A85" s="1">
        <v>84</v>
      </c>
      <c r="B85" s="1" t="s">
        <v>196</v>
      </c>
      <c r="C85">
        <v>278463</v>
      </c>
      <c r="D85" s="2">
        <v>3978</v>
      </c>
      <c r="E85" s="1" t="s">
        <v>197</v>
      </c>
      <c r="F85" s="1">
        <f>LOOKUP(G85,TypeOfProduct!B:B,TypeOfProduct!A:A)</f>
        <v>1</v>
      </c>
      <c r="G85" s="1" t="s">
        <v>109</v>
      </c>
      <c r="H85">
        <v>3</v>
      </c>
      <c r="I85" s="1">
        <v>5</v>
      </c>
    </row>
    <row r="86" spans="1:9" x14ac:dyDescent="0.25">
      <c r="A86" s="1">
        <v>85</v>
      </c>
      <c r="B86" s="1" t="s">
        <v>141</v>
      </c>
      <c r="C86">
        <v>238686</v>
      </c>
      <c r="D86" s="2" t="s">
        <v>142</v>
      </c>
      <c r="E86" s="1"/>
      <c r="F86" s="1">
        <f>LOOKUP(G86,TypeOfProduct!B:B,TypeOfProduct!A:A)</f>
        <v>1</v>
      </c>
      <c r="G86" s="1" t="s">
        <v>109</v>
      </c>
      <c r="H86">
        <v>2</v>
      </c>
      <c r="I86" s="1">
        <v>2</v>
      </c>
    </row>
    <row r="87" spans="1:9" x14ac:dyDescent="0.25">
      <c r="A87" s="1">
        <v>86</v>
      </c>
      <c r="B87" s="1" t="s">
        <v>9</v>
      </c>
      <c r="C87">
        <v>334385</v>
      </c>
      <c r="D87" s="2" t="s">
        <v>106</v>
      </c>
      <c r="E87" s="1" t="s">
        <v>107</v>
      </c>
      <c r="F87" s="1">
        <f>LOOKUP(G87,TypeOfProduct!B:B,TypeOfProduct!A:A)</f>
        <v>5</v>
      </c>
      <c r="G87" s="1" t="s">
        <v>108</v>
      </c>
      <c r="H87">
        <v>2</v>
      </c>
      <c r="I87" s="1">
        <v>6</v>
      </c>
    </row>
    <row r="88" spans="1:9" x14ac:dyDescent="0.25">
      <c r="A88" s="1">
        <v>87</v>
      </c>
      <c r="B88" s="1" t="s">
        <v>217</v>
      </c>
      <c r="C88">
        <v>297840</v>
      </c>
      <c r="D88" s="2">
        <v>4611</v>
      </c>
      <c r="E88" s="1"/>
      <c r="F88" s="1">
        <f>LOOKUP(G88,TypeOfProduct!B:B,TypeOfProduct!A:A)</f>
        <v>4</v>
      </c>
      <c r="G88" s="1" t="s">
        <v>120</v>
      </c>
      <c r="H88">
        <v>4</v>
      </c>
      <c r="I88" s="1">
        <v>1</v>
      </c>
    </row>
    <row r="89" spans="1:9" x14ac:dyDescent="0.25">
      <c r="A89" s="1">
        <v>88</v>
      </c>
      <c r="B89" s="1" t="s">
        <v>121</v>
      </c>
      <c r="C89">
        <v>292358</v>
      </c>
      <c r="D89" s="2">
        <v>3961</v>
      </c>
      <c r="E89" s="1"/>
      <c r="F89" s="1">
        <f>LOOKUP(G89,TypeOfProduct!B:B,TypeOfProduct!A:A)</f>
        <v>3</v>
      </c>
      <c r="G89" s="1" t="s">
        <v>122</v>
      </c>
      <c r="H89">
        <v>4</v>
      </c>
      <c r="I89" s="1" t="s">
        <v>123</v>
      </c>
    </row>
    <row r="90" spans="1:9" x14ac:dyDescent="0.25">
      <c r="A90" s="1">
        <v>89</v>
      </c>
      <c r="B90" s="1" t="s">
        <v>132</v>
      </c>
      <c r="C90">
        <v>239349</v>
      </c>
      <c r="D90" s="2" t="s">
        <v>133</v>
      </c>
      <c r="E90" s="1"/>
      <c r="F90" s="1">
        <f>LOOKUP(G90,TypeOfProduct!B:B,TypeOfProduct!A:A)</f>
        <v>2</v>
      </c>
      <c r="G90" s="1" t="s">
        <v>114</v>
      </c>
      <c r="H90">
        <v>2</v>
      </c>
      <c r="I90" s="1">
        <v>9</v>
      </c>
    </row>
    <row r="91" spans="1:9" x14ac:dyDescent="0.25">
      <c r="A91" s="1">
        <v>90</v>
      </c>
      <c r="B91" s="1" t="s">
        <v>20</v>
      </c>
      <c r="C91">
        <v>425641</v>
      </c>
      <c r="D91" s="2">
        <v>14151</v>
      </c>
      <c r="E91" s="1"/>
      <c r="F91" s="1">
        <f>LOOKUP(G91,TypeOfProduct!B:B,TypeOfProduct!A:A)</f>
        <v>4</v>
      </c>
      <c r="G91" s="1" t="s">
        <v>120</v>
      </c>
      <c r="H91">
        <v>2</v>
      </c>
      <c r="I91" s="1">
        <v>6</v>
      </c>
    </row>
    <row r="92" spans="1:9" x14ac:dyDescent="0.25">
      <c r="A92" s="1">
        <v>91</v>
      </c>
      <c r="B92" s="1" t="s">
        <v>202</v>
      </c>
      <c r="C92">
        <v>357053</v>
      </c>
      <c r="D92" s="2">
        <v>3396</v>
      </c>
      <c r="E92" s="1"/>
      <c r="F92" s="1">
        <f>LOOKUP(G92,TypeOfProduct!B:B,TypeOfProduct!A:A)</f>
        <v>3</v>
      </c>
      <c r="G92" s="1" t="s">
        <v>122</v>
      </c>
      <c r="H92">
        <v>5</v>
      </c>
      <c r="I92" s="1">
        <v>1</v>
      </c>
    </row>
    <row r="93" spans="1:9" x14ac:dyDescent="0.25">
      <c r="A93" s="1">
        <v>92</v>
      </c>
      <c r="B93" s="1" t="s">
        <v>37</v>
      </c>
      <c r="C93">
        <v>303994</v>
      </c>
      <c r="D93" s="2">
        <v>13081</v>
      </c>
      <c r="E93" s="1" t="s">
        <v>151</v>
      </c>
      <c r="F93" s="1">
        <f>LOOKUP(G93,TypeOfProduct!B:B,TypeOfProduct!A:A)</f>
        <v>2</v>
      </c>
      <c r="G93" s="1" t="s">
        <v>114</v>
      </c>
      <c r="H93">
        <v>2</v>
      </c>
      <c r="I93" s="1">
        <v>1</v>
      </c>
    </row>
    <row r="94" spans="1:9" x14ac:dyDescent="0.25">
      <c r="A94" s="1">
        <v>93</v>
      </c>
      <c r="B94" s="1" t="s">
        <v>48</v>
      </c>
      <c r="C94">
        <v>352034</v>
      </c>
      <c r="D94" s="2">
        <v>11939</v>
      </c>
      <c r="E94" s="1"/>
      <c r="F94" s="1">
        <f>LOOKUP(G94,TypeOfProduct!B:B,TypeOfProduct!A:A)</f>
        <v>5</v>
      </c>
      <c r="G94" s="1" t="s">
        <v>108</v>
      </c>
      <c r="H94">
        <v>2</v>
      </c>
      <c r="I94" s="1" t="s">
        <v>110</v>
      </c>
    </row>
    <row r="95" spans="1:9" x14ac:dyDescent="0.25">
      <c r="A95" s="1">
        <v>94</v>
      </c>
      <c r="B95" s="1" t="s">
        <v>55</v>
      </c>
      <c r="C95">
        <v>294441</v>
      </c>
      <c r="D95" s="2">
        <v>11460</v>
      </c>
      <c r="E95" s="1"/>
      <c r="F95" s="1">
        <f>LOOKUP(G95,TypeOfProduct!B:B,TypeOfProduct!A:A)</f>
        <v>4</v>
      </c>
      <c r="G95" s="1" t="s">
        <v>120</v>
      </c>
      <c r="H95">
        <v>4</v>
      </c>
      <c r="I95" s="1">
        <v>5</v>
      </c>
    </row>
    <row r="96" spans="1:9" x14ac:dyDescent="0.25">
      <c r="A96" s="1">
        <v>95</v>
      </c>
      <c r="B96" s="1" t="s">
        <v>17</v>
      </c>
      <c r="C96">
        <v>378723</v>
      </c>
      <c r="D96" s="2">
        <v>3871</v>
      </c>
      <c r="E96" s="1"/>
      <c r="F96" s="1">
        <f>LOOKUP(G96,TypeOfProduct!B:B,TypeOfProduct!A:A)</f>
        <v>3</v>
      </c>
      <c r="G96" s="1" t="s">
        <v>122</v>
      </c>
      <c r="H96">
        <v>4</v>
      </c>
      <c r="I96" s="1">
        <v>2</v>
      </c>
    </row>
    <row r="97" spans="1:9" x14ac:dyDescent="0.25">
      <c r="A97" s="1">
        <v>96</v>
      </c>
      <c r="B97" s="1" t="s">
        <v>144</v>
      </c>
      <c r="C97">
        <v>292206</v>
      </c>
      <c r="D97" s="2">
        <v>9801</v>
      </c>
      <c r="E97" s="1"/>
      <c r="F97" s="1">
        <f>LOOKUP(G97,TypeOfProduct!B:B,TypeOfProduct!A:A)</f>
        <v>4</v>
      </c>
      <c r="G97" s="1" t="s">
        <v>120</v>
      </c>
      <c r="H97">
        <v>3</v>
      </c>
      <c r="I97" s="1">
        <v>3</v>
      </c>
    </row>
    <row r="98" spans="1:9" x14ac:dyDescent="0.25">
      <c r="A98" s="1">
        <v>97</v>
      </c>
      <c r="B98" s="1" t="s">
        <v>46</v>
      </c>
      <c r="C98">
        <v>310212</v>
      </c>
      <c r="D98" s="2" t="s">
        <v>198</v>
      </c>
      <c r="E98" s="1" t="s">
        <v>199</v>
      </c>
      <c r="F98" s="1">
        <f>LOOKUP(G98,TypeOfProduct!B:B,TypeOfProduct!A:A)</f>
        <v>5</v>
      </c>
      <c r="G98" s="1" t="s">
        <v>108</v>
      </c>
      <c r="H98">
        <v>1</v>
      </c>
      <c r="I98" s="1" t="s">
        <v>160</v>
      </c>
    </row>
    <row r="99" spans="1:9" x14ac:dyDescent="0.25">
      <c r="A99" s="1">
        <v>98</v>
      </c>
      <c r="B99" s="1" t="s">
        <v>164</v>
      </c>
      <c r="C99">
        <v>324941</v>
      </c>
      <c r="D99" s="2">
        <v>5594</v>
      </c>
      <c r="E99" s="1"/>
      <c r="F99" s="1">
        <f>LOOKUP(G99,TypeOfProduct!B:B,TypeOfProduct!A:A)</f>
        <v>1</v>
      </c>
      <c r="G99" s="1" t="s">
        <v>109</v>
      </c>
      <c r="H99">
        <v>1</v>
      </c>
      <c r="I99" s="1">
        <v>2</v>
      </c>
    </row>
    <row r="100" spans="1:9" x14ac:dyDescent="0.25">
      <c r="A100" s="1">
        <v>99</v>
      </c>
      <c r="B100" s="1" t="s">
        <v>207</v>
      </c>
      <c r="C100">
        <v>350515</v>
      </c>
      <c r="D100" s="2">
        <v>4986</v>
      </c>
      <c r="E100" s="1"/>
      <c r="F100" s="1">
        <f>LOOKUP(G100,TypeOfProduct!B:B,TypeOfProduct!A:A)</f>
        <v>1</v>
      </c>
      <c r="G100" s="1" t="s">
        <v>109</v>
      </c>
      <c r="H100">
        <v>2</v>
      </c>
      <c r="I100" s="1">
        <v>2</v>
      </c>
    </row>
    <row r="101" spans="1:9" x14ac:dyDescent="0.25">
      <c r="A101" s="1">
        <v>100</v>
      </c>
      <c r="B101" s="1" t="s">
        <v>203</v>
      </c>
      <c r="C101">
        <v>397143</v>
      </c>
      <c r="D101" s="2" t="s">
        <v>204</v>
      </c>
      <c r="E101" s="1"/>
      <c r="F101" s="1">
        <f>LOOKUP(G101,TypeOfProduct!B:B,TypeOfProduct!A:A)</f>
        <v>2</v>
      </c>
      <c r="G101" s="1" t="s">
        <v>114</v>
      </c>
      <c r="H101">
        <v>2</v>
      </c>
      <c r="I101" s="1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7C4-E236-46A9-BC17-F493BAF71FE9}">
  <dimension ref="A1:F101"/>
  <sheetViews>
    <sheetView workbookViewId="0">
      <selection activeCell="J5" sqref="J5"/>
    </sheetView>
  </sheetViews>
  <sheetFormatPr defaultRowHeight="15" x14ac:dyDescent="0.25"/>
  <cols>
    <col min="1" max="1" width="5.140625" bestFit="1" customWidth="1"/>
    <col min="2" max="3" width="24.85546875" customWidth="1"/>
    <col min="4" max="4" width="37.140625" bestFit="1" customWidth="1"/>
    <col min="5" max="5" width="38.5703125" bestFit="1" customWidth="1"/>
  </cols>
  <sheetData>
    <row r="1" spans="1:6" x14ac:dyDescent="0.25">
      <c r="A1" t="s">
        <v>223</v>
      </c>
      <c r="B1" t="s">
        <v>263</v>
      </c>
      <c r="C1" t="s">
        <v>264</v>
      </c>
      <c r="D1" t="s">
        <v>0</v>
      </c>
      <c r="E1" t="s">
        <v>1</v>
      </c>
      <c r="F1" t="s">
        <v>265</v>
      </c>
    </row>
    <row r="2" spans="1:6" x14ac:dyDescent="0.25">
      <c r="A2" s="1">
        <v>1</v>
      </c>
      <c r="B2" s="1">
        <f>LOOKUP(Лист1[[#This Row],[Продукция]],Products!B:B,Products!A:A)</f>
        <v>20</v>
      </c>
      <c r="C2" s="1">
        <f>LOOKUP(Лист1[[#This Row],[Наименование материала]],MaterialShort!B:B,MaterialShort!A:A)</f>
        <v>29</v>
      </c>
      <c r="D2" s="1" t="s">
        <v>2</v>
      </c>
      <c r="E2" s="1" t="s">
        <v>3</v>
      </c>
      <c r="F2">
        <v>20</v>
      </c>
    </row>
    <row r="3" spans="1:6" x14ac:dyDescent="0.25">
      <c r="A3" s="1">
        <v>2</v>
      </c>
      <c r="B3" s="1">
        <f>LOOKUP(Лист1[[#This Row],[Продукция]],Products!B:B,Products!A:A)</f>
        <v>2</v>
      </c>
      <c r="C3" s="1">
        <f>LOOKUP(Лист1[[#This Row],[Наименование материала]],MaterialShort!B:B,MaterialShort!A:A)</f>
        <v>21</v>
      </c>
      <c r="D3" s="1" t="s">
        <v>4</v>
      </c>
      <c r="E3" s="1" t="s">
        <v>5</v>
      </c>
      <c r="F3">
        <v>1</v>
      </c>
    </row>
    <row r="4" spans="1:6" x14ac:dyDescent="0.25">
      <c r="A4" s="1">
        <v>3</v>
      </c>
      <c r="B4" s="1">
        <f>LOOKUP(Лист1[[#This Row],[Продукция]],Products!B:B,Products!A:A)</f>
        <v>27</v>
      </c>
      <c r="C4" s="1">
        <f>LOOKUP(Лист1[[#This Row],[Наименование материала]],MaterialShort!B:B,MaterialShort!A:A)</f>
        <v>21</v>
      </c>
      <c r="D4" s="1" t="s">
        <v>6</v>
      </c>
      <c r="E4" s="1" t="s">
        <v>5</v>
      </c>
      <c r="F4">
        <v>4</v>
      </c>
    </row>
    <row r="5" spans="1:6" x14ac:dyDescent="0.25">
      <c r="A5" s="1">
        <v>4</v>
      </c>
      <c r="B5" s="1">
        <f>LOOKUP(Лист1[[#This Row],[Продукция]],Products!B:B,Products!A:A)</f>
        <v>4</v>
      </c>
      <c r="C5" s="1">
        <f>LOOKUP(Лист1[[#This Row],[Наименование материала]],MaterialShort!B:B,MaterialShort!A:A)</f>
        <v>29</v>
      </c>
      <c r="D5" s="1" t="s">
        <v>7</v>
      </c>
      <c r="E5" s="1" t="s">
        <v>3</v>
      </c>
      <c r="F5">
        <v>18</v>
      </c>
    </row>
    <row r="6" spans="1:6" x14ac:dyDescent="0.25">
      <c r="A6" s="1">
        <v>5</v>
      </c>
      <c r="B6" s="1">
        <f>LOOKUP(Лист1[[#This Row],[Продукция]],Products!B:B,Products!A:A)</f>
        <v>38</v>
      </c>
      <c r="C6" s="1">
        <f>LOOKUP(Лист1[[#This Row],[Наименование материала]],MaterialShort!B:B,MaterialShort!A:A)</f>
        <v>21</v>
      </c>
      <c r="D6" s="1" t="s">
        <v>8</v>
      </c>
      <c r="E6" s="1" t="s">
        <v>5</v>
      </c>
      <c r="F6">
        <v>3</v>
      </c>
    </row>
    <row r="7" spans="1:6" x14ac:dyDescent="0.25">
      <c r="A7" s="1">
        <v>6</v>
      </c>
      <c r="B7" s="1">
        <f>LOOKUP(Лист1[[#This Row],[Продукция]],Products!B:B,Products!A:A)</f>
        <v>86</v>
      </c>
      <c r="C7" s="1">
        <f>LOOKUP(Лист1[[#This Row],[Наименование материала]],MaterialShort!B:B,MaterialShort!A:A)</f>
        <v>29</v>
      </c>
      <c r="D7" s="1" t="s">
        <v>9</v>
      </c>
      <c r="E7" s="1" t="s">
        <v>3</v>
      </c>
      <c r="F7">
        <v>9</v>
      </c>
    </row>
    <row r="8" spans="1:6" x14ac:dyDescent="0.25">
      <c r="A8" s="1">
        <v>7</v>
      </c>
      <c r="B8" s="1">
        <f>LOOKUP(Лист1[[#This Row],[Продукция]],Products!B:B,Products!A:A)</f>
        <v>49</v>
      </c>
      <c r="C8" s="1">
        <f>LOOKUP(Лист1[[#This Row],[Наименование материала]],MaterialShort!B:B,MaterialShort!A:A)</f>
        <v>49</v>
      </c>
      <c r="D8" s="1" t="s">
        <v>10</v>
      </c>
      <c r="E8" s="1" t="s">
        <v>11</v>
      </c>
      <c r="F8">
        <v>15</v>
      </c>
    </row>
    <row r="9" spans="1:6" x14ac:dyDescent="0.25">
      <c r="A9" s="1">
        <v>8</v>
      </c>
      <c r="B9" s="1">
        <f>LOOKUP(Лист1[[#This Row],[Продукция]],Products!B:B,Products!A:A)</f>
        <v>20</v>
      </c>
      <c r="C9" s="1">
        <f>LOOKUP(Лист1[[#This Row],[Наименование материала]],MaterialShort!B:B,MaterialShort!A:A)</f>
        <v>24</v>
      </c>
      <c r="D9" s="1" t="s">
        <v>2</v>
      </c>
      <c r="E9" s="1" t="s">
        <v>12</v>
      </c>
      <c r="F9">
        <v>3</v>
      </c>
    </row>
    <row r="10" spans="1:6" x14ac:dyDescent="0.25">
      <c r="A10" s="1">
        <v>9</v>
      </c>
      <c r="B10" s="1">
        <f>LOOKUP(Лист1[[#This Row],[Продукция]],Products!B:B,Products!A:A)</f>
        <v>13</v>
      </c>
      <c r="C10" s="1">
        <f>LOOKUP(Лист1[[#This Row],[Наименование материала]],MaterialShort!B:B,MaterialShort!A:A)</f>
        <v>20</v>
      </c>
      <c r="D10" s="1" t="s">
        <v>13</v>
      </c>
      <c r="E10" s="1" t="s">
        <v>14</v>
      </c>
      <c r="F10">
        <v>12</v>
      </c>
    </row>
    <row r="11" spans="1:6" x14ac:dyDescent="0.25">
      <c r="A11" s="1">
        <v>10</v>
      </c>
      <c r="B11" s="1">
        <f>LOOKUP(Лист1[[#This Row],[Продукция]],Products!B:B,Products!A:A)</f>
        <v>78</v>
      </c>
      <c r="C11" s="1">
        <f>LOOKUP(Лист1[[#This Row],[Наименование материала]],MaterialShort!B:B,MaterialShort!A:A)</f>
        <v>24</v>
      </c>
      <c r="D11" s="1" t="s">
        <v>15</v>
      </c>
      <c r="E11" s="1" t="s">
        <v>12</v>
      </c>
      <c r="F11">
        <v>20</v>
      </c>
    </row>
    <row r="12" spans="1:6" x14ac:dyDescent="0.25">
      <c r="A12" s="1">
        <v>11</v>
      </c>
      <c r="B12" s="1">
        <f>LOOKUP(Лист1[[#This Row],[Продукция]],Products!B:B,Products!A:A)</f>
        <v>38</v>
      </c>
      <c r="C12" s="1">
        <f>LOOKUP(Лист1[[#This Row],[Наименование материала]],MaterialShort!B:B,MaterialShort!A:A)</f>
        <v>22</v>
      </c>
      <c r="D12" s="1" t="s">
        <v>8</v>
      </c>
      <c r="E12" s="1" t="s">
        <v>16</v>
      </c>
      <c r="F12">
        <v>4</v>
      </c>
    </row>
    <row r="13" spans="1:6" x14ac:dyDescent="0.25">
      <c r="A13" s="1">
        <v>12</v>
      </c>
      <c r="B13" s="1">
        <f>LOOKUP(Лист1[[#This Row],[Продукция]],Products!B:B,Products!A:A)</f>
        <v>95</v>
      </c>
      <c r="C13" s="1">
        <f>LOOKUP(Лист1[[#This Row],[Наименование материала]],MaterialShort!B:B,MaterialShort!A:A)</f>
        <v>27</v>
      </c>
      <c r="D13" s="1" t="s">
        <v>17</v>
      </c>
      <c r="E13" s="1" t="s">
        <v>18</v>
      </c>
      <c r="F13">
        <v>4</v>
      </c>
    </row>
    <row r="14" spans="1:6" x14ac:dyDescent="0.25">
      <c r="A14" s="1">
        <v>13</v>
      </c>
      <c r="B14" s="1">
        <f>LOOKUP(Лист1[[#This Row],[Продукция]],Products!B:B,Products!A:A)</f>
        <v>53</v>
      </c>
      <c r="C14" s="1">
        <f>LOOKUP(Лист1[[#This Row],[Наименование материала]],MaterialShort!B:B,MaterialShort!A:A)</f>
        <v>20</v>
      </c>
      <c r="D14" s="1" t="s">
        <v>19</v>
      </c>
      <c r="E14" s="1" t="s">
        <v>14</v>
      </c>
      <c r="F14">
        <v>12</v>
      </c>
    </row>
    <row r="15" spans="1:6" x14ac:dyDescent="0.25">
      <c r="A15" s="1">
        <v>14</v>
      </c>
      <c r="B15" s="1">
        <f>LOOKUP(Лист1[[#This Row],[Продукция]],Products!B:B,Products!A:A)</f>
        <v>90</v>
      </c>
      <c r="C15" s="1">
        <f>LOOKUP(Лист1[[#This Row],[Наименование материала]],MaterialShort!B:B,MaterialShort!A:A)</f>
        <v>24</v>
      </c>
      <c r="D15" s="1" t="s">
        <v>20</v>
      </c>
      <c r="E15" s="1" t="s">
        <v>12</v>
      </c>
      <c r="F15">
        <v>8</v>
      </c>
    </row>
    <row r="16" spans="1:6" x14ac:dyDescent="0.25">
      <c r="A16" s="1">
        <v>15</v>
      </c>
      <c r="B16" s="1">
        <f>LOOKUP(Лист1[[#This Row],[Продукция]],Products!B:B,Products!A:A)</f>
        <v>86</v>
      </c>
      <c r="C16" s="1">
        <f>LOOKUP(Лист1[[#This Row],[Наименование материала]],MaterialShort!B:B,MaterialShort!A:A)</f>
        <v>24</v>
      </c>
      <c r="D16" s="1" t="s">
        <v>9</v>
      </c>
      <c r="E16" s="1" t="s">
        <v>12</v>
      </c>
      <c r="F16">
        <v>4</v>
      </c>
    </row>
    <row r="17" spans="1:6" x14ac:dyDescent="0.25">
      <c r="A17" s="1">
        <v>16</v>
      </c>
      <c r="B17" s="1">
        <f>LOOKUP(Лист1[[#This Row],[Продукция]],Products!B:B,Products!A:A)</f>
        <v>73</v>
      </c>
      <c r="C17" s="1">
        <f>LOOKUP(Лист1[[#This Row],[Наименование материала]],MaterialShort!B:B,MaterialShort!A:A)</f>
        <v>22</v>
      </c>
      <c r="D17" s="1" t="s">
        <v>21</v>
      </c>
      <c r="E17" s="1" t="s">
        <v>16</v>
      </c>
      <c r="F17">
        <v>3</v>
      </c>
    </row>
    <row r="18" spans="1:6" x14ac:dyDescent="0.25">
      <c r="A18" s="1">
        <v>17</v>
      </c>
      <c r="B18" s="1">
        <f>LOOKUP(Лист1[[#This Row],[Продукция]],Products!B:B,Products!A:A)</f>
        <v>36</v>
      </c>
      <c r="C18" s="1">
        <f>LOOKUP(Лист1[[#This Row],[Наименование материала]],MaterialShort!B:B,MaterialShort!A:A)</f>
        <v>22</v>
      </c>
      <c r="D18" s="1" t="s">
        <v>22</v>
      </c>
      <c r="E18" s="1" t="s">
        <v>16</v>
      </c>
      <c r="F18">
        <v>4</v>
      </c>
    </row>
    <row r="19" spans="1:6" x14ac:dyDescent="0.25">
      <c r="A19" s="1">
        <v>18</v>
      </c>
      <c r="B19" s="1">
        <f>LOOKUP(Лист1[[#This Row],[Продукция]],Products!B:B,Products!A:A)</f>
        <v>11</v>
      </c>
      <c r="C19" s="1">
        <f>LOOKUP(Лист1[[#This Row],[Наименование материала]],MaterialShort!B:B,MaterialShort!A:A)</f>
        <v>22</v>
      </c>
      <c r="D19" s="1" t="s">
        <v>23</v>
      </c>
      <c r="E19" s="1" t="s">
        <v>16</v>
      </c>
      <c r="F19">
        <v>6</v>
      </c>
    </row>
    <row r="20" spans="1:6" x14ac:dyDescent="0.25">
      <c r="A20" s="1">
        <v>19</v>
      </c>
      <c r="B20" s="1">
        <f>LOOKUP(Лист1[[#This Row],[Продукция]],Products!B:B,Products!A:A)</f>
        <v>70</v>
      </c>
      <c r="C20" s="1">
        <f>LOOKUP(Лист1[[#This Row],[Наименование материала]],MaterialShort!B:B,MaterialShort!A:A)</f>
        <v>25</v>
      </c>
      <c r="D20" s="1" t="s">
        <v>24</v>
      </c>
      <c r="E20" s="1" t="s">
        <v>25</v>
      </c>
      <c r="F20">
        <v>1</v>
      </c>
    </row>
    <row r="21" spans="1:6" x14ac:dyDescent="0.25">
      <c r="A21" s="1">
        <v>20</v>
      </c>
      <c r="B21" s="1">
        <f>LOOKUP(Лист1[[#This Row],[Продукция]],Products!B:B,Products!A:A)</f>
        <v>70</v>
      </c>
      <c r="C21" s="1">
        <f>LOOKUP(Лист1[[#This Row],[Наименование материала]],MaterialShort!B:B,MaterialShort!A:A)</f>
        <v>37</v>
      </c>
      <c r="D21" s="1" t="s">
        <v>24</v>
      </c>
      <c r="E21" s="1" t="s">
        <v>26</v>
      </c>
      <c r="F21">
        <v>1</v>
      </c>
    </row>
    <row r="22" spans="1:6" x14ac:dyDescent="0.25">
      <c r="A22" s="1">
        <v>21</v>
      </c>
      <c r="B22" s="1">
        <f>LOOKUP(Лист1[[#This Row],[Продукция]],Products!B:B,Products!A:A)</f>
        <v>15</v>
      </c>
      <c r="C22" s="1">
        <f>LOOKUP(Лист1[[#This Row],[Наименование материала]],MaterialShort!B:B,MaterialShort!A:A)</f>
        <v>28</v>
      </c>
      <c r="D22" s="1" t="s">
        <v>27</v>
      </c>
      <c r="E22" s="1" t="s">
        <v>28</v>
      </c>
      <c r="F22">
        <v>15</v>
      </c>
    </row>
    <row r="23" spans="1:6" x14ac:dyDescent="0.25">
      <c r="A23" s="1">
        <v>22</v>
      </c>
      <c r="B23" s="1">
        <f>LOOKUP(Лист1[[#This Row],[Продукция]],Products!B:B,Products!A:A)</f>
        <v>18</v>
      </c>
      <c r="C23" s="1">
        <f>LOOKUP(Лист1[[#This Row],[Наименование материала]],MaterialShort!B:B,MaterialShort!A:A)</f>
        <v>31</v>
      </c>
      <c r="D23" s="1" t="s">
        <v>29</v>
      </c>
      <c r="E23" s="1" t="s">
        <v>30</v>
      </c>
      <c r="F23">
        <v>3</v>
      </c>
    </row>
    <row r="24" spans="1:6" x14ac:dyDescent="0.25">
      <c r="A24" s="1">
        <v>23</v>
      </c>
      <c r="B24" s="1">
        <f>LOOKUP(Лист1[[#This Row],[Продукция]],Products!B:B,Products!A:A)</f>
        <v>53</v>
      </c>
      <c r="C24" s="1">
        <f>LOOKUP(Лист1[[#This Row],[Наименование материала]],MaterialShort!B:B,MaterialShort!A:A)</f>
        <v>43</v>
      </c>
      <c r="D24" s="1" t="s">
        <v>19</v>
      </c>
      <c r="E24" s="1" t="s">
        <v>31</v>
      </c>
      <c r="F24">
        <v>6</v>
      </c>
    </row>
    <row r="25" spans="1:6" x14ac:dyDescent="0.25">
      <c r="A25" s="1">
        <v>24</v>
      </c>
      <c r="B25" s="1">
        <f>LOOKUP(Лист1[[#This Row],[Продукция]],Products!B:B,Products!A:A)</f>
        <v>13</v>
      </c>
      <c r="C25" s="1">
        <f>LOOKUP(Лист1[[#This Row],[Наименование материала]],MaterialShort!B:B,MaterialShort!A:A)</f>
        <v>33</v>
      </c>
      <c r="D25" s="1" t="s">
        <v>13</v>
      </c>
      <c r="E25" s="1" t="s">
        <v>32</v>
      </c>
      <c r="F25">
        <v>15</v>
      </c>
    </row>
    <row r="26" spans="1:6" x14ac:dyDescent="0.25">
      <c r="A26" s="1">
        <v>25</v>
      </c>
      <c r="B26" s="1">
        <f>LOOKUP(Лист1[[#This Row],[Продукция]],Products!B:B,Products!A:A)</f>
        <v>24</v>
      </c>
      <c r="C26" s="1">
        <f>LOOKUP(Лист1[[#This Row],[Наименование материала]],MaterialShort!B:B,MaterialShort!A:A)</f>
        <v>31</v>
      </c>
      <c r="D26" s="1" t="s">
        <v>33</v>
      </c>
      <c r="E26" s="1" t="s">
        <v>30</v>
      </c>
      <c r="F26">
        <v>1</v>
      </c>
    </row>
    <row r="27" spans="1:6" x14ac:dyDescent="0.25">
      <c r="A27" s="1">
        <v>26</v>
      </c>
      <c r="B27" s="1">
        <f>LOOKUP(Лист1[[#This Row],[Продукция]],Products!B:B,Products!A:A)</f>
        <v>32</v>
      </c>
      <c r="C27" s="1">
        <f>LOOKUP(Лист1[[#This Row],[Наименование материала]],MaterialShort!B:B,MaterialShort!A:A)</f>
        <v>31</v>
      </c>
      <c r="D27" s="1" t="s">
        <v>34</v>
      </c>
      <c r="E27" s="1" t="s">
        <v>30</v>
      </c>
      <c r="F27">
        <v>6</v>
      </c>
    </row>
    <row r="28" spans="1:6" x14ac:dyDescent="0.25">
      <c r="A28" s="1">
        <v>27</v>
      </c>
      <c r="B28" s="1">
        <f>LOOKUP(Лист1[[#This Row],[Продукция]],Products!B:B,Products!A:A)</f>
        <v>60</v>
      </c>
      <c r="C28" s="1">
        <f>LOOKUP(Лист1[[#This Row],[Наименование материала]],MaterialShort!B:B,MaterialShort!A:A)</f>
        <v>25</v>
      </c>
      <c r="D28" s="1" t="s">
        <v>35</v>
      </c>
      <c r="E28" s="1" t="s">
        <v>25</v>
      </c>
      <c r="F28">
        <v>16</v>
      </c>
    </row>
    <row r="29" spans="1:6" x14ac:dyDescent="0.25">
      <c r="A29" s="1">
        <v>28</v>
      </c>
      <c r="B29" s="1">
        <f>LOOKUP(Лист1[[#This Row],[Продукция]],Products!B:B,Products!A:A)</f>
        <v>63</v>
      </c>
      <c r="C29" s="1">
        <f>LOOKUP(Лист1[[#This Row],[Наименование материала]],MaterialShort!B:B,MaterialShort!A:A)</f>
        <v>28</v>
      </c>
      <c r="D29" s="1" t="s">
        <v>36</v>
      </c>
      <c r="E29" s="1" t="s">
        <v>28</v>
      </c>
      <c r="F29">
        <v>19</v>
      </c>
    </row>
    <row r="30" spans="1:6" x14ac:dyDescent="0.25">
      <c r="A30" s="1">
        <v>29</v>
      </c>
      <c r="B30" s="1">
        <f>LOOKUP(Лист1[[#This Row],[Продукция]],Products!B:B,Products!A:A)</f>
        <v>92</v>
      </c>
      <c r="C30" s="1">
        <f>LOOKUP(Лист1[[#This Row],[Наименование материала]],MaterialShort!B:B,MaterialShort!A:A)</f>
        <v>45</v>
      </c>
      <c r="D30" s="1" t="s">
        <v>37</v>
      </c>
      <c r="E30" s="1" t="s">
        <v>38</v>
      </c>
      <c r="F30">
        <v>5</v>
      </c>
    </row>
    <row r="31" spans="1:6" x14ac:dyDescent="0.25">
      <c r="A31" s="1">
        <v>30</v>
      </c>
      <c r="B31" s="1">
        <f>LOOKUP(Лист1[[#This Row],[Продукция]],Products!B:B,Products!A:A)</f>
        <v>11</v>
      </c>
      <c r="C31" s="1">
        <f>LOOKUP(Лист1[[#This Row],[Наименование материала]],MaterialShort!B:B,MaterialShort!A:A)</f>
        <v>43</v>
      </c>
      <c r="D31" s="1" t="s">
        <v>23</v>
      </c>
      <c r="E31" s="1" t="s">
        <v>31</v>
      </c>
      <c r="F31">
        <v>6</v>
      </c>
    </row>
    <row r="32" spans="1:6" x14ac:dyDescent="0.25">
      <c r="A32" s="1">
        <v>31</v>
      </c>
      <c r="B32" s="1">
        <f>LOOKUP(Лист1[[#This Row],[Продукция]],Products!B:B,Products!A:A)</f>
        <v>10</v>
      </c>
      <c r="C32" s="1">
        <f>LOOKUP(Лист1[[#This Row],[Наименование материала]],MaterialShort!B:B,MaterialShort!A:A)</f>
        <v>43</v>
      </c>
      <c r="D32" s="1" t="s">
        <v>39</v>
      </c>
      <c r="E32" s="1" t="s">
        <v>31</v>
      </c>
      <c r="F32">
        <v>14</v>
      </c>
    </row>
    <row r="33" spans="1:6" x14ac:dyDescent="0.25">
      <c r="A33" s="1">
        <v>32</v>
      </c>
      <c r="B33" s="1">
        <f>LOOKUP(Лист1[[#This Row],[Продукция]],Products!B:B,Products!A:A)</f>
        <v>34</v>
      </c>
      <c r="C33" s="1">
        <f>LOOKUP(Лист1[[#This Row],[Наименование материала]],MaterialShort!B:B,MaterialShort!A:A)</f>
        <v>33</v>
      </c>
      <c r="D33" s="1" t="s">
        <v>40</v>
      </c>
      <c r="E33" s="1" t="s">
        <v>32</v>
      </c>
      <c r="F33">
        <v>8</v>
      </c>
    </row>
    <row r="34" spans="1:6" x14ac:dyDescent="0.25">
      <c r="A34" s="1">
        <v>33</v>
      </c>
      <c r="B34" s="1">
        <f>LOOKUP(Лист1[[#This Row],[Продукция]],Products!B:B,Products!A:A)</f>
        <v>46</v>
      </c>
      <c r="C34" s="1">
        <f>LOOKUP(Лист1[[#This Row],[Наименование материала]],MaterialShort!B:B,MaterialShort!A:A)</f>
        <v>25</v>
      </c>
      <c r="D34" s="1" t="s">
        <v>41</v>
      </c>
      <c r="E34" s="1" t="s">
        <v>25</v>
      </c>
      <c r="F34">
        <v>3</v>
      </c>
    </row>
    <row r="35" spans="1:6" x14ac:dyDescent="0.25">
      <c r="A35" s="1">
        <v>34</v>
      </c>
      <c r="B35" s="1">
        <f>LOOKUP(Лист1[[#This Row],[Продукция]],Products!B:B,Products!A:A)</f>
        <v>66</v>
      </c>
      <c r="C35" s="1">
        <f>LOOKUP(Лист1[[#This Row],[Наименование материала]],MaterialShort!B:B,MaterialShort!A:A)</f>
        <v>33</v>
      </c>
      <c r="D35" s="1" t="s">
        <v>42</v>
      </c>
      <c r="E35" s="1" t="s">
        <v>32</v>
      </c>
      <c r="F35">
        <v>6</v>
      </c>
    </row>
    <row r="36" spans="1:6" x14ac:dyDescent="0.25">
      <c r="A36" s="1">
        <v>35</v>
      </c>
      <c r="B36" s="1">
        <f>LOOKUP(Лист1[[#This Row],[Продукция]],Products!B:B,Products!A:A)</f>
        <v>46</v>
      </c>
      <c r="C36" s="1">
        <f>LOOKUP(Лист1[[#This Row],[Наименование материала]],MaterialShort!B:B,MaterialShort!A:A)</f>
        <v>10</v>
      </c>
      <c r="D36" s="1" t="s">
        <v>41</v>
      </c>
      <c r="E36" s="1" t="s">
        <v>43</v>
      </c>
      <c r="F36">
        <v>2</v>
      </c>
    </row>
    <row r="37" spans="1:6" x14ac:dyDescent="0.25">
      <c r="A37" s="1">
        <v>36</v>
      </c>
      <c r="B37" s="1">
        <f>LOOKUP(Лист1[[#This Row],[Продукция]],Products!B:B,Products!A:A)</f>
        <v>6</v>
      </c>
      <c r="C37" s="1">
        <f>LOOKUP(Лист1[[#This Row],[Наименование материала]],MaterialShort!B:B,MaterialShort!A:A)</f>
        <v>50</v>
      </c>
      <c r="D37" s="1" t="s">
        <v>44</v>
      </c>
      <c r="E37" s="1" t="s">
        <v>45</v>
      </c>
      <c r="F37">
        <v>9</v>
      </c>
    </row>
    <row r="38" spans="1:6" x14ac:dyDescent="0.25">
      <c r="A38" s="1">
        <v>37</v>
      </c>
      <c r="B38" s="1">
        <f>LOOKUP(Лист1[[#This Row],[Продукция]],Products!B:B,Products!A:A)</f>
        <v>97</v>
      </c>
      <c r="C38" s="1">
        <f>LOOKUP(Лист1[[#This Row],[Наименование материала]],MaterialShort!B:B,MaterialShort!A:A)</f>
        <v>31</v>
      </c>
      <c r="D38" s="1" t="s">
        <v>46</v>
      </c>
      <c r="E38" s="1" t="s">
        <v>30</v>
      </c>
      <c r="F38">
        <v>10</v>
      </c>
    </row>
    <row r="39" spans="1:6" x14ac:dyDescent="0.25">
      <c r="A39" s="1">
        <v>38</v>
      </c>
      <c r="B39" s="1">
        <f>LOOKUP(Лист1[[#This Row],[Продукция]],Products!B:B,Products!A:A)</f>
        <v>33</v>
      </c>
      <c r="C39" s="1">
        <f>LOOKUP(Лист1[[#This Row],[Наименование материала]],MaterialShort!B:B,MaterialShort!A:A)</f>
        <v>33</v>
      </c>
      <c r="D39" s="1" t="s">
        <v>47</v>
      </c>
      <c r="E39" s="1" t="s">
        <v>32</v>
      </c>
      <c r="F39">
        <v>15</v>
      </c>
    </row>
    <row r="40" spans="1:6" x14ac:dyDescent="0.25">
      <c r="A40" s="1">
        <v>39</v>
      </c>
      <c r="B40" s="1">
        <f>LOOKUP(Лист1[[#This Row],[Продукция]],Products!B:B,Products!A:A)</f>
        <v>95</v>
      </c>
      <c r="C40" s="1">
        <f>LOOKUP(Лист1[[#This Row],[Наименование материала]],MaterialShort!B:B,MaterialShort!A:A)</f>
        <v>33</v>
      </c>
      <c r="D40" s="1" t="s">
        <v>17</v>
      </c>
      <c r="E40" s="1" t="s">
        <v>32</v>
      </c>
      <c r="F40">
        <v>14</v>
      </c>
    </row>
    <row r="41" spans="1:6" x14ac:dyDescent="0.25">
      <c r="A41" s="1">
        <v>40</v>
      </c>
      <c r="B41" s="1">
        <f>LOOKUP(Лист1[[#This Row],[Продукция]],Products!B:B,Products!A:A)</f>
        <v>93</v>
      </c>
      <c r="C41" s="1">
        <f>LOOKUP(Лист1[[#This Row],[Наименование материала]],MaterialShort!B:B,MaterialShort!A:A)</f>
        <v>31</v>
      </c>
      <c r="D41" s="1" t="s">
        <v>48</v>
      </c>
      <c r="E41" s="1" t="s">
        <v>30</v>
      </c>
      <c r="F41">
        <v>3</v>
      </c>
    </row>
    <row r="42" spans="1:6" x14ac:dyDescent="0.25">
      <c r="A42" s="1">
        <v>41</v>
      </c>
      <c r="B42" s="1">
        <f>LOOKUP(Лист1[[#This Row],[Продукция]],Products!B:B,Products!A:A)</f>
        <v>29</v>
      </c>
      <c r="C42" s="1">
        <f>LOOKUP(Лист1[[#This Row],[Наименование материала]],MaterialShort!B:B,MaterialShort!A:A)</f>
        <v>37</v>
      </c>
      <c r="D42" s="1" t="s">
        <v>49</v>
      </c>
      <c r="E42" s="1" t="s">
        <v>26</v>
      </c>
      <c r="F42">
        <v>2</v>
      </c>
    </row>
    <row r="43" spans="1:6" x14ac:dyDescent="0.25">
      <c r="A43" s="1">
        <v>42</v>
      </c>
      <c r="B43" s="1">
        <f>LOOKUP(Лист1[[#This Row],[Продукция]],Products!B:B,Products!A:A)</f>
        <v>78</v>
      </c>
      <c r="C43" s="1">
        <f>LOOKUP(Лист1[[#This Row],[Наименование материала]],MaterialShort!B:B,MaterialShort!A:A)</f>
        <v>45</v>
      </c>
      <c r="D43" s="1" t="s">
        <v>15</v>
      </c>
      <c r="E43" s="1" t="s">
        <v>38</v>
      </c>
      <c r="F43">
        <v>4</v>
      </c>
    </row>
    <row r="44" spans="1:6" x14ac:dyDescent="0.25">
      <c r="A44" s="1">
        <v>43</v>
      </c>
      <c r="B44" s="1">
        <f>LOOKUP(Лист1[[#This Row],[Продукция]],Products!B:B,Products!A:A)</f>
        <v>37</v>
      </c>
      <c r="C44" s="1">
        <f>LOOKUP(Лист1[[#This Row],[Наименование материала]],MaterialShort!B:B,MaterialShort!A:A)</f>
        <v>50</v>
      </c>
      <c r="D44" s="1" t="s">
        <v>50</v>
      </c>
      <c r="E44" s="1" t="s">
        <v>45</v>
      </c>
      <c r="F44">
        <v>11</v>
      </c>
    </row>
    <row r="45" spans="1:6" x14ac:dyDescent="0.25">
      <c r="A45" s="1">
        <v>44</v>
      </c>
      <c r="B45" s="1">
        <f>LOOKUP(Лист1[[#This Row],[Продукция]],Products!B:B,Products!A:A)</f>
        <v>92</v>
      </c>
      <c r="C45" s="1">
        <f>LOOKUP(Лист1[[#This Row],[Наименование материала]],MaterialShort!B:B,MaterialShort!A:A)</f>
        <v>23</v>
      </c>
      <c r="D45" s="1" t="s">
        <v>37</v>
      </c>
      <c r="E45" s="1" t="s">
        <v>51</v>
      </c>
      <c r="F45">
        <v>4</v>
      </c>
    </row>
    <row r="46" spans="1:6" x14ac:dyDescent="0.25">
      <c r="A46" s="1">
        <v>45</v>
      </c>
      <c r="B46" s="1">
        <f>LOOKUP(Лист1[[#This Row],[Продукция]],Products!B:B,Products!A:A)</f>
        <v>34</v>
      </c>
      <c r="C46" s="1">
        <f>LOOKUP(Лист1[[#This Row],[Наименование материала]],MaterialShort!B:B,MaterialShort!A:A)</f>
        <v>16</v>
      </c>
      <c r="D46" s="1" t="s">
        <v>40</v>
      </c>
      <c r="E46" s="1" t="s">
        <v>52</v>
      </c>
      <c r="F46">
        <v>15</v>
      </c>
    </row>
    <row r="47" spans="1:6" x14ac:dyDescent="0.25">
      <c r="A47" s="1">
        <v>46</v>
      </c>
      <c r="B47" s="1">
        <f>LOOKUP(Лист1[[#This Row],[Продукция]],Products!B:B,Products!A:A)</f>
        <v>57</v>
      </c>
      <c r="C47" s="1">
        <f>LOOKUP(Лист1[[#This Row],[Наименование материала]],MaterialShort!B:B,MaterialShort!A:A)</f>
        <v>2</v>
      </c>
      <c r="D47" s="1" t="s">
        <v>53</v>
      </c>
      <c r="E47" s="1" t="s">
        <v>54</v>
      </c>
      <c r="F47">
        <v>1</v>
      </c>
    </row>
    <row r="48" spans="1:6" x14ac:dyDescent="0.25">
      <c r="A48" s="1">
        <v>47</v>
      </c>
      <c r="B48" s="1">
        <f>LOOKUP(Лист1[[#This Row],[Продукция]],Products!B:B,Products!A:A)</f>
        <v>70</v>
      </c>
      <c r="C48" s="1">
        <f>LOOKUP(Лист1[[#This Row],[Наименование материала]],MaterialShort!B:B,MaterialShort!A:A)</f>
        <v>2</v>
      </c>
      <c r="D48" s="1" t="s">
        <v>24</v>
      </c>
      <c r="E48" s="1" t="s">
        <v>54</v>
      </c>
      <c r="F48">
        <v>16</v>
      </c>
    </row>
    <row r="49" spans="1:6" x14ac:dyDescent="0.25">
      <c r="A49" s="1">
        <v>48</v>
      </c>
      <c r="B49" s="1">
        <f>LOOKUP(Лист1[[#This Row],[Продукция]],Products!B:B,Products!A:A)</f>
        <v>63</v>
      </c>
      <c r="C49" s="1">
        <f>LOOKUP(Лист1[[#This Row],[Наименование материала]],MaterialShort!B:B,MaterialShort!A:A)</f>
        <v>2</v>
      </c>
      <c r="D49" s="1" t="s">
        <v>36</v>
      </c>
      <c r="E49" s="1" t="s">
        <v>54</v>
      </c>
      <c r="F49">
        <v>11</v>
      </c>
    </row>
    <row r="50" spans="1:6" x14ac:dyDescent="0.25">
      <c r="A50" s="1">
        <v>49</v>
      </c>
      <c r="B50" s="1">
        <f>LOOKUP(Лист1[[#This Row],[Продукция]],Products!B:B,Products!A:A)</f>
        <v>94</v>
      </c>
      <c r="C50" s="1">
        <f>LOOKUP(Лист1[[#This Row],[Наименование материала]],MaterialShort!B:B,MaterialShort!A:A)</f>
        <v>2</v>
      </c>
      <c r="D50" s="1" t="s">
        <v>55</v>
      </c>
      <c r="E50" s="1" t="s">
        <v>54</v>
      </c>
      <c r="F50">
        <v>1</v>
      </c>
    </row>
    <row r="51" spans="1:6" x14ac:dyDescent="0.25">
      <c r="A51" s="1">
        <v>50</v>
      </c>
      <c r="B51" s="1">
        <f>LOOKUP(Лист1[[#This Row],[Продукция]],Products!B:B,Products!A:A)</f>
        <v>38</v>
      </c>
      <c r="C51" s="1">
        <f>LOOKUP(Лист1[[#This Row],[Наименование материала]],MaterialShort!B:B,MaterialShort!A:A)</f>
        <v>6</v>
      </c>
      <c r="D51" s="1" t="s">
        <v>8</v>
      </c>
      <c r="E51" s="1" t="s">
        <v>56</v>
      </c>
      <c r="F51">
        <v>20</v>
      </c>
    </row>
    <row r="52" spans="1:6" x14ac:dyDescent="0.25">
      <c r="A52" s="1">
        <v>51</v>
      </c>
      <c r="B52" s="1">
        <f>LOOKUP(Лист1[[#This Row],[Продукция]],Products!B:B,Products!A:A)</f>
        <v>60</v>
      </c>
      <c r="C52" s="1">
        <f>LOOKUP(Лист1[[#This Row],[Наименование материала]],MaterialShort!B:B,MaterialShort!A:A)</f>
        <v>6</v>
      </c>
      <c r="D52" s="1" t="s">
        <v>35</v>
      </c>
      <c r="E52" s="1" t="s">
        <v>56</v>
      </c>
      <c r="F52">
        <v>18</v>
      </c>
    </row>
    <row r="53" spans="1:6" x14ac:dyDescent="0.25">
      <c r="A53" s="1">
        <v>52</v>
      </c>
      <c r="B53" s="1">
        <f>LOOKUP(Лист1[[#This Row],[Продукция]],Products!B:B,Products!A:A)</f>
        <v>19</v>
      </c>
      <c r="C53" s="1">
        <f>LOOKUP(Лист1[[#This Row],[Наименование материала]],MaterialShort!B:B,MaterialShort!A:A)</f>
        <v>6</v>
      </c>
      <c r="D53" s="1" t="s">
        <v>57</v>
      </c>
      <c r="E53" s="1" t="s">
        <v>56</v>
      </c>
      <c r="F53">
        <v>18</v>
      </c>
    </row>
    <row r="54" spans="1:6" x14ac:dyDescent="0.25">
      <c r="A54" s="1">
        <v>53</v>
      </c>
      <c r="B54" s="1">
        <f>LOOKUP(Лист1[[#This Row],[Продукция]],Products!B:B,Products!A:A)</f>
        <v>61</v>
      </c>
      <c r="C54" s="1">
        <f>LOOKUP(Лист1[[#This Row],[Наименование материала]],MaterialShort!B:B,MaterialShort!A:A)</f>
        <v>6</v>
      </c>
      <c r="D54" s="1" t="s">
        <v>58</v>
      </c>
      <c r="E54" s="1" t="s">
        <v>56</v>
      </c>
      <c r="F54">
        <v>6</v>
      </c>
    </row>
    <row r="55" spans="1:6" x14ac:dyDescent="0.25">
      <c r="A55" s="1">
        <v>54</v>
      </c>
      <c r="B55" s="1">
        <f>LOOKUP(Лист1[[#This Row],[Продукция]],Products!B:B,Products!A:A)</f>
        <v>95</v>
      </c>
      <c r="C55" s="1">
        <f>LOOKUP(Лист1[[#This Row],[Наименование материала]],MaterialShort!B:B,MaterialShort!A:A)</f>
        <v>6</v>
      </c>
      <c r="D55" s="1" t="s">
        <v>17</v>
      </c>
      <c r="E55" s="1" t="s">
        <v>56</v>
      </c>
      <c r="F55">
        <v>3</v>
      </c>
    </row>
    <row r="56" spans="1:6" x14ac:dyDescent="0.25">
      <c r="A56" s="1">
        <v>55</v>
      </c>
      <c r="B56" s="1">
        <f>LOOKUP(Лист1[[#This Row],[Продукция]],Products!B:B,Products!A:A)</f>
        <v>13</v>
      </c>
      <c r="C56" s="1">
        <f>LOOKUP(Лист1[[#This Row],[Наименование материала]],MaterialShort!B:B,MaterialShort!A:A)</f>
        <v>47</v>
      </c>
      <c r="D56" s="1" t="s">
        <v>13</v>
      </c>
      <c r="E56" s="1" t="s">
        <v>59</v>
      </c>
      <c r="F56">
        <v>11</v>
      </c>
    </row>
    <row r="57" spans="1:6" x14ac:dyDescent="0.25">
      <c r="A57" s="1">
        <v>56</v>
      </c>
      <c r="B57" s="1">
        <f>LOOKUP(Лист1[[#This Row],[Продукция]],Products!B:B,Products!A:A)</f>
        <v>4</v>
      </c>
      <c r="C57" s="1">
        <f>LOOKUP(Лист1[[#This Row],[Наименование материала]],MaterialShort!B:B,MaterialShort!A:A)</f>
        <v>32</v>
      </c>
      <c r="D57" s="1" t="s">
        <v>7</v>
      </c>
      <c r="E57" s="1" t="s">
        <v>60</v>
      </c>
      <c r="F57">
        <v>19</v>
      </c>
    </row>
    <row r="58" spans="1:6" x14ac:dyDescent="0.25">
      <c r="A58" s="1">
        <v>57</v>
      </c>
      <c r="B58" s="1">
        <f>LOOKUP(Лист1[[#This Row],[Продукция]],Products!B:B,Products!A:A)</f>
        <v>24</v>
      </c>
      <c r="C58" s="1">
        <f>LOOKUP(Лист1[[#This Row],[Наименование материала]],MaterialShort!B:B,MaterialShort!A:A)</f>
        <v>4</v>
      </c>
      <c r="D58" s="1" t="s">
        <v>33</v>
      </c>
      <c r="E58" s="1" t="s">
        <v>61</v>
      </c>
      <c r="F58">
        <v>18</v>
      </c>
    </row>
    <row r="59" spans="1:6" x14ac:dyDescent="0.25">
      <c r="A59" s="1">
        <v>58</v>
      </c>
      <c r="B59" s="1">
        <f>LOOKUP(Лист1[[#This Row],[Продукция]],Products!B:B,Products!A:A)</f>
        <v>45</v>
      </c>
      <c r="C59" s="1">
        <f>LOOKUP(Лист1[[#This Row],[Наименование материала]],MaterialShort!B:B,MaterialShort!A:A)</f>
        <v>47</v>
      </c>
      <c r="D59" s="1" t="s">
        <v>62</v>
      </c>
      <c r="E59" s="1" t="s">
        <v>59</v>
      </c>
      <c r="F59">
        <v>19</v>
      </c>
    </row>
    <row r="60" spans="1:6" x14ac:dyDescent="0.25">
      <c r="A60" s="1">
        <v>59</v>
      </c>
      <c r="B60" s="1">
        <f>LOOKUP(Лист1[[#This Row],[Продукция]],Products!B:B,Products!A:A)</f>
        <v>93</v>
      </c>
      <c r="C60" s="1">
        <f>LOOKUP(Лист1[[#This Row],[Наименование материала]],MaterialShort!B:B,MaterialShort!A:A)</f>
        <v>19</v>
      </c>
      <c r="D60" s="1" t="s">
        <v>48</v>
      </c>
      <c r="E60" s="1" t="s">
        <v>63</v>
      </c>
      <c r="F60">
        <v>3</v>
      </c>
    </row>
    <row r="61" spans="1:6" x14ac:dyDescent="0.25">
      <c r="A61" s="1">
        <v>60</v>
      </c>
      <c r="B61" s="1">
        <f>LOOKUP(Лист1[[#This Row],[Продукция]],Products!B:B,Products!A:A)</f>
        <v>97</v>
      </c>
      <c r="C61" s="1">
        <f>LOOKUP(Лист1[[#This Row],[Наименование материала]],MaterialShort!B:B,MaterialShort!A:A)</f>
        <v>47</v>
      </c>
      <c r="D61" s="1" t="s">
        <v>46</v>
      </c>
      <c r="E61" s="1" t="s">
        <v>59</v>
      </c>
      <c r="F61">
        <v>19</v>
      </c>
    </row>
    <row r="62" spans="1:6" x14ac:dyDescent="0.25">
      <c r="A62" s="1">
        <v>61</v>
      </c>
      <c r="B62" s="1">
        <f>LOOKUP(Лист1[[#This Row],[Продукция]],Products!B:B,Products!A:A)</f>
        <v>37</v>
      </c>
      <c r="C62" s="1">
        <f>LOOKUP(Лист1[[#This Row],[Наименование материала]],MaterialShort!B:B,MaterialShort!A:A)</f>
        <v>4</v>
      </c>
      <c r="D62" s="1" t="s">
        <v>50</v>
      </c>
      <c r="E62" s="1" t="s">
        <v>61</v>
      </c>
      <c r="F62">
        <v>6</v>
      </c>
    </row>
    <row r="63" spans="1:6" x14ac:dyDescent="0.25">
      <c r="A63" s="1">
        <v>62</v>
      </c>
      <c r="B63" s="1">
        <f>LOOKUP(Лист1[[#This Row],[Продукция]],Products!B:B,Products!A:A)</f>
        <v>75</v>
      </c>
      <c r="C63" s="1">
        <f>LOOKUP(Лист1[[#This Row],[Наименование материала]],MaterialShort!B:B,MaterialShort!A:A)</f>
        <v>47</v>
      </c>
      <c r="D63" s="1" t="s">
        <v>64</v>
      </c>
      <c r="E63" s="1" t="s">
        <v>59</v>
      </c>
      <c r="F63">
        <v>7</v>
      </c>
    </row>
    <row r="64" spans="1:6" x14ac:dyDescent="0.25">
      <c r="A64" s="1">
        <v>63</v>
      </c>
      <c r="B64" s="1">
        <f>LOOKUP(Лист1[[#This Row],[Продукция]],Products!B:B,Products!A:A)</f>
        <v>95</v>
      </c>
      <c r="C64" s="1">
        <f>LOOKUP(Лист1[[#This Row],[Наименование материала]],MaterialShort!B:B,MaterialShort!A:A)</f>
        <v>4</v>
      </c>
      <c r="D64" s="1" t="s">
        <v>17</v>
      </c>
      <c r="E64" s="1" t="s">
        <v>61</v>
      </c>
      <c r="F64">
        <v>14</v>
      </c>
    </row>
    <row r="65" spans="1:6" x14ac:dyDescent="0.25">
      <c r="A65" s="1">
        <v>64</v>
      </c>
      <c r="B65" s="1">
        <f>LOOKUP(Лист1[[#This Row],[Продукция]],Products!B:B,Products!A:A)</f>
        <v>57</v>
      </c>
      <c r="C65" s="1">
        <f>LOOKUP(Лист1[[#This Row],[Наименование материала]],MaterialShort!B:B,MaterialShort!A:A)</f>
        <v>1</v>
      </c>
      <c r="D65" s="1" t="s">
        <v>53</v>
      </c>
      <c r="E65" s="1" t="s">
        <v>65</v>
      </c>
      <c r="F65">
        <v>14</v>
      </c>
    </row>
    <row r="66" spans="1:6" x14ac:dyDescent="0.25">
      <c r="A66" s="1">
        <v>65</v>
      </c>
      <c r="B66" s="1">
        <f>LOOKUP(Лист1[[#This Row],[Продукция]],Products!B:B,Products!A:A)</f>
        <v>32</v>
      </c>
      <c r="C66" s="1">
        <f>LOOKUP(Лист1[[#This Row],[Наименование материала]],MaterialShort!B:B,MaterialShort!A:A)</f>
        <v>1</v>
      </c>
      <c r="D66" s="1" t="s">
        <v>34</v>
      </c>
      <c r="E66" s="1" t="s">
        <v>65</v>
      </c>
      <c r="F66">
        <v>5</v>
      </c>
    </row>
    <row r="67" spans="1:6" x14ac:dyDescent="0.25">
      <c r="A67" s="1">
        <v>66</v>
      </c>
      <c r="B67" s="1">
        <f>LOOKUP(Лист1[[#This Row],[Продукция]],Products!B:B,Products!A:A)</f>
        <v>8</v>
      </c>
      <c r="C67" s="1">
        <f>LOOKUP(Лист1[[#This Row],[Наименование материала]],MaterialShort!B:B,MaterialShort!A:A)</f>
        <v>13</v>
      </c>
      <c r="D67" s="1" t="s">
        <v>66</v>
      </c>
      <c r="E67" s="1" t="s">
        <v>67</v>
      </c>
      <c r="F67">
        <v>15</v>
      </c>
    </row>
    <row r="68" spans="1:6" x14ac:dyDescent="0.25">
      <c r="A68" s="1">
        <v>67</v>
      </c>
      <c r="B68" s="1">
        <f>LOOKUP(Лист1[[#This Row],[Продукция]],Products!B:B,Products!A:A)</f>
        <v>63</v>
      </c>
      <c r="C68" s="1">
        <f>LOOKUP(Лист1[[#This Row],[Наименование материала]],MaterialShort!B:B,MaterialShort!A:A)</f>
        <v>39</v>
      </c>
      <c r="D68" s="1" t="s">
        <v>36</v>
      </c>
      <c r="E68" s="1" t="s">
        <v>68</v>
      </c>
      <c r="F68">
        <v>13</v>
      </c>
    </row>
    <row r="69" spans="1:6" x14ac:dyDescent="0.25">
      <c r="A69" s="1">
        <v>68</v>
      </c>
      <c r="B69" s="1">
        <f>LOOKUP(Лист1[[#This Row],[Продукция]],Products!B:B,Products!A:A)</f>
        <v>11</v>
      </c>
      <c r="C69" s="1">
        <f>LOOKUP(Лист1[[#This Row],[Наименование материала]],MaterialShort!B:B,MaterialShort!A:A)</f>
        <v>39</v>
      </c>
      <c r="D69" s="1" t="s">
        <v>23</v>
      </c>
      <c r="E69" s="1" t="s">
        <v>68</v>
      </c>
      <c r="F69">
        <v>10</v>
      </c>
    </row>
    <row r="70" spans="1:6" x14ac:dyDescent="0.25">
      <c r="A70" s="1">
        <v>69</v>
      </c>
      <c r="B70" s="1">
        <f>LOOKUP(Лист1[[#This Row],[Продукция]],Products!B:B,Products!A:A)</f>
        <v>75</v>
      </c>
      <c r="C70" s="1">
        <f>LOOKUP(Лист1[[#This Row],[Наименование материала]],MaterialShort!B:B,MaterialShort!A:A)</f>
        <v>39</v>
      </c>
      <c r="D70" s="1" t="s">
        <v>64</v>
      </c>
      <c r="E70" s="1" t="s">
        <v>68</v>
      </c>
      <c r="F70">
        <v>5</v>
      </c>
    </row>
    <row r="71" spans="1:6" x14ac:dyDescent="0.25">
      <c r="A71" s="1">
        <v>70</v>
      </c>
      <c r="B71" s="1">
        <f>LOOKUP(Лист1[[#This Row],[Продукция]],Products!B:B,Products!A:A)</f>
        <v>61</v>
      </c>
      <c r="C71" s="1">
        <f>LOOKUP(Лист1[[#This Row],[Наименование материала]],MaterialShort!B:B,MaterialShort!A:A)</f>
        <v>41</v>
      </c>
      <c r="D71" s="1" t="s">
        <v>58</v>
      </c>
      <c r="E71" s="1" t="s">
        <v>69</v>
      </c>
      <c r="F71">
        <v>20</v>
      </c>
    </row>
    <row r="72" spans="1:6" x14ac:dyDescent="0.25">
      <c r="A72" s="1">
        <v>71</v>
      </c>
      <c r="B72" s="1">
        <f>LOOKUP(Лист1[[#This Row],[Продукция]],Products!B:B,Products!A:A)</f>
        <v>15</v>
      </c>
      <c r="C72" s="1">
        <f>LOOKUP(Лист1[[#This Row],[Наименование материала]],MaterialShort!B:B,MaterialShort!A:A)</f>
        <v>40</v>
      </c>
      <c r="D72" s="1" t="s">
        <v>27</v>
      </c>
      <c r="E72" s="1" t="s">
        <v>70</v>
      </c>
      <c r="F72">
        <v>8</v>
      </c>
    </row>
    <row r="73" spans="1:6" x14ac:dyDescent="0.25">
      <c r="A73" s="1">
        <v>72</v>
      </c>
      <c r="B73" s="1">
        <f>LOOKUP(Лист1[[#This Row],[Продукция]],Products!B:B,Products!A:A)</f>
        <v>13</v>
      </c>
      <c r="C73" s="1">
        <f>LOOKUP(Лист1[[#This Row],[Наименование материала]],MaterialShort!B:B,MaterialShort!A:A)</f>
        <v>48</v>
      </c>
      <c r="D73" s="1" t="s">
        <v>13</v>
      </c>
      <c r="E73" s="1" t="s">
        <v>71</v>
      </c>
      <c r="F73">
        <v>19</v>
      </c>
    </row>
    <row r="74" spans="1:6" x14ac:dyDescent="0.25">
      <c r="A74" s="1">
        <v>73</v>
      </c>
      <c r="B74" s="1">
        <f>LOOKUP(Лист1[[#This Row],[Продукция]],Products!B:B,Products!A:A)</f>
        <v>86</v>
      </c>
      <c r="C74" s="1">
        <f>LOOKUP(Лист1[[#This Row],[Наименование материала]],MaterialShort!B:B,MaterialShort!A:A)</f>
        <v>42</v>
      </c>
      <c r="D74" s="1" t="s">
        <v>9</v>
      </c>
      <c r="E74" s="1" t="s">
        <v>72</v>
      </c>
      <c r="F74">
        <v>13</v>
      </c>
    </row>
    <row r="75" spans="1:6" x14ac:dyDescent="0.25">
      <c r="A75" s="1">
        <v>74</v>
      </c>
      <c r="B75" s="1">
        <f>LOOKUP(Лист1[[#This Row],[Продукция]],Products!B:B,Products!A:A)</f>
        <v>24</v>
      </c>
      <c r="C75" s="1">
        <f>LOOKUP(Лист1[[#This Row],[Наименование материала]],MaterialShort!B:B,MaterialShort!A:A)</f>
        <v>48</v>
      </c>
      <c r="D75" s="1" t="s">
        <v>33</v>
      </c>
      <c r="E75" s="1" t="s">
        <v>71</v>
      </c>
      <c r="F75">
        <v>18</v>
      </c>
    </row>
    <row r="76" spans="1:6" x14ac:dyDescent="0.25">
      <c r="A76" s="1">
        <v>75</v>
      </c>
      <c r="B76" s="1">
        <f>LOOKUP(Лист1[[#This Row],[Продукция]],Products!B:B,Products!A:A)</f>
        <v>22</v>
      </c>
      <c r="C76" s="1">
        <f>LOOKUP(Лист1[[#This Row],[Наименование материала]],MaterialShort!B:B,MaterialShort!A:A)</f>
        <v>18</v>
      </c>
      <c r="D76" s="1" t="s">
        <v>73</v>
      </c>
      <c r="E76" s="1" t="s">
        <v>74</v>
      </c>
      <c r="F76">
        <v>8</v>
      </c>
    </row>
    <row r="77" spans="1:6" x14ac:dyDescent="0.25">
      <c r="A77" s="1">
        <v>76</v>
      </c>
      <c r="B77" s="1">
        <f>LOOKUP(Лист1[[#This Row],[Продукция]],Products!B:B,Products!A:A)</f>
        <v>19</v>
      </c>
      <c r="C77" s="1">
        <f>LOOKUP(Лист1[[#This Row],[Наименование материала]],MaterialShort!B:B,MaterialShort!A:A)</f>
        <v>34</v>
      </c>
      <c r="D77" s="1" t="s">
        <v>57</v>
      </c>
      <c r="E77" s="1" t="s">
        <v>75</v>
      </c>
      <c r="F77">
        <v>20</v>
      </c>
    </row>
    <row r="78" spans="1:6" x14ac:dyDescent="0.25">
      <c r="A78" s="1">
        <v>77</v>
      </c>
      <c r="B78" s="1">
        <f>LOOKUP(Лист1[[#This Row],[Продукция]],Products!B:B,Products!A:A)</f>
        <v>93</v>
      </c>
      <c r="C78" s="1">
        <f>LOOKUP(Лист1[[#This Row],[Наименование материала]],MaterialShort!B:B,MaterialShort!A:A)</f>
        <v>34</v>
      </c>
      <c r="D78" s="1" t="s">
        <v>48</v>
      </c>
      <c r="E78" s="1" t="s">
        <v>75</v>
      </c>
      <c r="F78">
        <v>4</v>
      </c>
    </row>
    <row r="79" spans="1:6" x14ac:dyDescent="0.25">
      <c r="A79" s="1">
        <v>78</v>
      </c>
      <c r="B79" s="1">
        <f>LOOKUP(Лист1[[#This Row],[Продукция]],Products!B:B,Products!A:A)</f>
        <v>93</v>
      </c>
      <c r="C79" s="1">
        <f>LOOKUP(Лист1[[#This Row],[Наименование материала]],MaterialShort!B:B,MaterialShort!A:A)</f>
        <v>14</v>
      </c>
      <c r="D79" s="1" t="s">
        <v>48</v>
      </c>
      <c r="E79" s="1" t="s">
        <v>76</v>
      </c>
      <c r="F79">
        <v>14</v>
      </c>
    </row>
    <row r="80" spans="1:6" x14ac:dyDescent="0.25">
      <c r="A80" s="1">
        <v>79</v>
      </c>
      <c r="B80" s="1">
        <f>LOOKUP(Лист1[[#This Row],[Продукция]],Products!B:B,Products!A:A)</f>
        <v>78</v>
      </c>
      <c r="C80" s="1">
        <f>LOOKUP(Лист1[[#This Row],[Наименование материала]],MaterialShort!B:B,MaterialShort!A:A)</f>
        <v>15</v>
      </c>
      <c r="D80" s="1" t="s">
        <v>15</v>
      </c>
      <c r="E80" s="1" t="s">
        <v>77</v>
      </c>
      <c r="F80">
        <v>8</v>
      </c>
    </row>
    <row r="81" spans="1:6" x14ac:dyDescent="0.25">
      <c r="A81" s="1">
        <v>80</v>
      </c>
      <c r="B81" s="1">
        <f>LOOKUP(Лист1[[#This Row],[Продукция]],Products!B:B,Products!A:A)</f>
        <v>45</v>
      </c>
      <c r="C81" s="1">
        <f>LOOKUP(Лист1[[#This Row],[Наименование материала]],MaterialShort!B:B,MaterialShort!A:A)</f>
        <v>17</v>
      </c>
      <c r="D81" s="1" t="s">
        <v>62</v>
      </c>
      <c r="E81" s="1" t="s">
        <v>78</v>
      </c>
      <c r="F81">
        <v>10</v>
      </c>
    </row>
    <row r="82" spans="1:6" x14ac:dyDescent="0.25">
      <c r="A82" s="1">
        <v>81</v>
      </c>
      <c r="B82" s="1">
        <f>LOOKUP(Лист1[[#This Row],[Продукция]],Products!B:B,Products!A:A)</f>
        <v>95</v>
      </c>
      <c r="C82" s="1">
        <f>LOOKUP(Лист1[[#This Row],[Наименование материала]],MaterialShort!B:B,MaterialShort!A:A)</f>
        <v>30</v>
      </c>
      <c r="D82" s="1" t="s">
        <v>17</v>
      </c>
      <c r="E82" s="1" t="s">
        <v>79</v>
      </c>
      <c r="F82">
        <v>5</v>
      </c>
    </row>
    <row r="83" spans="1:6" x14ac:dyDescent="0.25">
      <c r="A83" s="1">
        <v>82</v>
      </c>
      <c r="B83" s="1">
        <f>LOOKUP(Лист1[[#This Row],[Продукция]],Products!B:B,Products!A:A)</f>
        <v>20</v>
      </c>
      <c r="C83" s="1">
        <f>LOOKUP(Лист1[[#This Row],[Наименование материала]],MaterialShort!B:B,MaterialShort!A:A)</f>
        <v>17</v>
      </c>
      <c r="D83" s="1" t="s">
        <v>2</v>
      </c>
      <c r="E83" s="1" t="s">
        <v>78</v>
      </c>
      <c r="F83">
        <v>1</v>
      </c>
    </row>
    <row r="84" spans="1:6" x14ac:dyDescent="0.25">
      <c r="A84" s="1">
        <v>83</v>
      </c>
      <c r="B84" s="1">
        <f>LOOKUP(Лист1[[#This Row],[Продукция]],Products!B:B,Products!A:A)</f>
        <v>92</v>
      </c>
      <c r="C84" s="1">
        <f>LOOKUP(Лист1[[#This Row],[Наименование материала]],MaterialShort!B:B,MaterialShort!A:A)</f>
        <v>30</v>
      </c>
      <c r="D84" s="1" t="s">
        <v>37</v>
      </c>
      <c r="E84" s="1" t="s">
        <v>79</v>
      </c>
      <c r="F84">
        <v>10</v>
      </c>
    </row>
    <row r="85" spans="1:6" x14ac:dyDescent="0.25">
      <c r="A85" s="1">
        <v>84</v>
      </c>
      <c r="B85" s="1">
        <f>LOOKUP(Лист1[[#This Row],[Продукция]],Products!B:B,Products!A:A)</f>
        <v>32</v>
      </c>
      <c r="C85" s="1">
        <f>LOOKUP(Лист1[[#This Row],[Наименование материала]],MaterialShort!B:B,MaterialShort!A:A)</f>
        <v>15</v>
      </c>
      <c r="D85" s="1" t="s">
        <v>34</v>
      </c>
      <c r="E85" s="1" t="s">
        <v>77</v>
      </c>
      <c r="F85">
        <v>19</v>
      </c>
    </row>
    <row r="86" spans="1:6" x14ac:dyDescent="0.25">
      <c r="A86" s="1">
        <v>85</v>
      </c>
      <c r="B86" s="1">
        <f>LOOKUP(Лист1[[#This Row],[Продукция]],Products!B:B,Products!A:A)</f>
        <v>24</v>
      </c>
      <c r="C86" s="1">
        <f>LOOKUP(Лист1[[#This Row],[Наименование материала]],MaterialShort!B:B,MaterialShort!A:A)</f>
        <v>34</v>
      </c>
      <c r="D86" s="1" t="s">
        <v>33</v>
      </c>
      <c r="E86" s="1" t="s">
        <v>75</v>
      </c>
      <c r="F86">
        <v>16</v>
      </c>
    </row>
    <row r="87" spans="1:6" x14ac:dyDescent="0.25">
      <c r="A87" s="1">
        <v>86</v>
      </c>
      <c r="B87" s="1">
        <f>LOOKUP(Лист1[[#This Row],[Продукция]],Products!B:B,Products!A:A)</f>
        <v>53</v>
      </c>
      <c r="C87" s="1">
        <f>LOOKUP(Лист1[[#This Row],[Наименование материала]],MaterialShort!B:B,MaterialShort!A:A)</f>
        <v>30</v>
      </c>
      <c r="D87" s="1" t="s">
        <v>19</v>
      </c>
      <c r="E87" s="1" t="s">
        <v>79</v>
      </c>
      <c r="F87">
        <v>17</v>
      </c>
    </row>
    <row r="88" spans="1:6" x14ac:dyDescent="0.25">
      <c r="A88" s="1">
        <v>87</v>
      </c>
      <c r="B88" s="1">
        <f>LOOKUP(Лист1[[#This Row],[Продукция]],Products!B:B,Products!A:A)</f>
        <v>42</v>
      </c>
      <c r="C88" s="1">
        <f>LOOKUP(Лист1[[#This Row],[Наименование материала]],MaterialShort!B:B,MaterialShort!A:A)</f>
        <v>5</v>
      </c>
      <c r="D88" s="1" t="s">
        <v>80</v>
      </c>
      <c r="E88" s="1" t="s">
        <v>81</v>
      </c>
      <c r="F88">
        <v>8</v>
      </c>
    </row>
    <row r="89" spans="1:6" x14ac:dyDescent="0.25">
      <c r="A89" s="1">
        <v>88</v>
      </c>
      <c r="B89" s="1">
        <f>LOOKUP(Лист1[[#This Row],[Продукция]],Products!B:B,Products!A:A)</f>
        <v>62</v>
      </c>
      <c r="C89" s="1">
        <f>LOOKUP(Лист1[[#This Row],[Наименование материала]],MaterialShort!B:B,MaterialShort!A:A)</f>
        <v>7</v>
      </c>
      <c r="D89" s="1" t="s">
        <v>82</v>
      </c>
      <c r="E89" s="1" t="s">
        <v>83</v>
      </c>
      <c r="F89">
        <v>17</v>
      </c>
    </row>
    <row r="90" spans="1:6" x14ac:dyDescent="0.25">
      <c r="A90" s="1">
        <v>89</v>
      </c>
      <c r="B90" s="1">
        <f>LOOKUP(Лист1[[#This Row],[Продукция]],Products!B:B,Products!A:A)</f>
        <v>97</v>
      </c>
      <c r="C90" s="1">
        <f>LOOKUP(Лист1[[#This Row],[Наименование материала]],MaterialShort!B:B,MaterialShort!A:A)</f>
        <v>7</v>
      </c>
      <c r="D90" s="1" t="s">
        <v>46</v>
      </c>
      <c r="E90" s="1" t="s">
        <v>83</v>
      </c>
      <c r="F90">
        <v>10</v>
      </c>
    </row>
    <row r="91" spans="1:6" x14ac:dyDescent="0.25">
      <c r="A91" s="1">
        <v>90</v>
      </c>
      <c r="B91" s="1">
        <f>LOOKUP(Лист1[[#This Row],[Продукция]],Products!B:B,Products!A:A)</f>
        <v>53</v>
      </c>
      <c r="C91" s="1">
        <f>LOOKUP(Лист1[[#This Row],[Наименование материала]],MaterialShort!B:B,MaterialShort!A:A)</f>
        <v>5</v>
      </c>
      <c r="D91" s="1" t="s">
        <v>19</v>
      </c>
      <c r="E91" s="1" t="s">
        <v>81</v>
      </c>
      <c r="F91">
        <v>11</v>
      </c>
    </row>
    <row r="92" spans="1:6" x14ac:dyDescent="0.25">
      <c r="A92" s="1">
        <v>91</v>
      </c>
      <c r="B92" s="1">
        <f>LOOKUP(Лист1[[#This Row],[Продукция]],Products!B:B,Products!A:A)</f>
        <v>72</v>
      </c>
      <c r="C92" s="1">
        <f>LOOKUP(Лист1[[#This Row],[Наименование материала]],MaterialShort!B:B,MaterialShort!A:A)</f>
        <v>9</v>
      </c>
      <c r="D92" s="1" t="s">
        <v>84</v>
      </c>
      <c r="E92" s="1" t="s">
        <v>85</v>
      </c>
      <c r="F92">
        <v>4</v>
      </c>
    </row>
    <row r="93" spans="1:6" x14ac:dyDescent="0.25">
      <c r="A93" s="1">
        <v>92</v>
      </c>
      <c r="B93" s="1">
        <f>LOOKUP(Лист1[[#This Row],[Продукция]],Products!B:B,Products!A:A)</f>
        <v>66</v>
      </c>
      <c r="C93" s="1">
        <f>LOOKUP(Лист1[[#This Row],[Наименование материала]],MaterialShort!B:B,MaterialShort!A:A)</f>
        <v>38</v>
      </c>
      <c r="D93" s="1" t="s">
        <v>42</v>
      </c>
      <c r="E93" s="1" t="s">
        <v>86</v>
      </c>
      <c r="F93">
        <v>16</v>
      </c>
    </row>
    <row r="94" spans="1:6" x14ac:dyDescent="0.25">
      <c r="A94" s="1">
        <v>93</v>
      </c>
      <c r="B94" s="1">
        <f>LOOKUP(Лист1[[#This Row],[Продукция]],Products!B:B,Products!A:A)</f>
        <v>2</v>
      </c>
      <c r="C94" s="1">
        <f>LOOKUP(Лист1[[#This Row],[Наименование материала]],MaterialShort!B:B,MaterialShort!A:A)</f>
        <v>38</v>
      </c>
      <c r="D94" s="1" t="s">
        <v>4</v>
      </c>
      <c r="E94" s="1" t="s">
        <v>86</v>
      </c>
      <c r="F94">
        <v>11</v>
      </c>
    </row>
    <row r="95" spans="1:6" x14ac:dyDescent="0.25">
      <c r="A95" s="1">
        <v>94</v>
      </c>
      <c r="B95" s="1">
        <f>LOOKUP(Лист1[[#This Row],[Продукция]],Products!B:B,Products!A:A)</f>
        <v>2</v>
      </c>
      <c r="C95" s="1">
        <f>LOOKUP(Лист1[[#This Row],[Наименование материала]],MaterialShort!B:B,MaterialShort!A:A)</f>
        <v>12</v>
      </c>
      <c r="D95" s="1" t="s">
        <v>4</v>
      </c>
      <c r="E95" s="1" t="s">
        <v>87</v>
      </c>
      <c r="F95">
        <v>4</v>
      </c>
    </row>
    <row r="96" spans="1:6" x14ac:dyDescent="0.25">
      <c r="A96" s="1">
        <v>95</v>
      </c>
      <c r="B96" s="1">
        <f>LOOKUP(Лист1[[#This Row],[Продукция]],Products!B:B,Products!A:A)</f>
        <v>24</v>
      </c>
      <c r="C96" s="1">
        <f>LOOKUP(Лист1[[#This Row],[Наименование материала]],MaterialShort!B:B,MaterialShort!A:A)</f>
        <v>5</v>
      </c>
      <c r="D96" s="1" t="s">
        <v>33</v>
      </c>
      <c r="E96" s="1" t="s">
        <v>81</v>
      </c>
      <c r="F96">
        <v>12</v>
      </c>
    </row>
    <row r="97" spans="1:6" x14ac:dyDescent="0.25">
      <c r="A97" s="1">
        <v>96</v>
      </c>
      <c r="B97" s="1">
        <f>LOOKUP(Лист1[[#This Row],[Продукция]],Products!B:B,Products!A:A)</f>
        <v>63</v>
      </c>
      <c r="C97" s="1">
        <f>LOOKUP(Лист1[[#This Row],[Наименование материала]],MaterialShort!B:B,MaterialShort!A:A)</f>
        <v>5</v>
      </c>
      <c r="D97" s="1" t="s">
        <v>36</v>
      </c>
      <c r="E97" s="1" t="s">
        <v>81</v>
      </c>
      <c r="F97">
        <v>16</v>
      </c>
    </row>
    <row r="98" spans="1:6" x14ac:dyDescent="0.25">
      <c r="A98" s="1">
        <v>97</v>
      </c>
      <c r="B98" s="1">
        <f>LOOKUP(Лист1[[#This Row],[Продукция]],Products!B:B,Products!A:A)</f>
        <v>22</v>
      </c>
      <c r="C98" s="1">
        <f>LOOKUP(Лист1[[#This Row],[Наименование материала]],MaterialShort!B:B,MaterialShort!A:A)</f>
        <v>12</v>
      </c>
      <c r="D98" s="1" t="s">
        <v>73</v>
      </c>
      <c r="E98" s="1" t="s">
        <v>87</v>
      </c>
      <c r="F98">
        <v>3</v>
      </c>
    </row>
    <row r="99" spans="1:6" x14ac:dyDescent="0.25">
      <c r="A99" s="1">
        <v>98</v>
      </c>
      <c r="B99" s="1">
        <f>LOOKUP(Лист1[[#This Row],[Продукция]],Products!B:B,Products!A:A)</f>
        <v>8</v>
      </c>
      <c r="C99" s="1">
        <f>LOOKUP(Лист1[[#This Row],[Наименование материала]],MaterialShort!B:B,MaterialShort!A:A)</f>
        <v>9</v>
      </c>
      <c r="D99" s="1" t="s">
        <v>66</v>
      </c>
      <c r="E99" s="1" t="s">
        <v>85</v>
      </c>
      <c r="F99">
        <v>4</v>
      </c>
    </row>
    <row r="100" spans="1:6" x14ac:dyDescent="0.25">
      <c r="A100" s="1">
        <v>99</v>
      </c>
      <c r="B100" s="1">
        <f>LOOKUP(Лист1[[#This Row],[Продукция]],Products!B:B,Products!A:A)</f>
        <v>20</v>
      </c>
      <c r="C100" s="1">
        <f>LOOKUP(Лист1[[#This Row],[Наименование материала]],MaterialShort!B:B,MaterialShort!A:A)</f>
        <v>7</v>
      </c>
      <c r="D100" s="1" t="s">
        <v>2</v>
      </c>
      <c r="E100" s="1" t="s">
        <v>83</v>
      </c>
      <c r="F100">
        <v>10</v>
      </c>
    </row>
    <row r="101" spans="1:6" x14ac:dyDescent="0.25">
      <c r="A101" s="1">
        <v>100</v>
      </c>
      <c r="B101" s="1">
        <f>LOOKUP(Лист1[[#This Row],[Продукция]],Products!B:B,Products!A:A)</f>
        <v>61</v>
      </c>
      <c r="C101" s="1">
        <f>LOOKUP(Лист1[[#This Row],[Наименование материала]],MaterialShort!B:B,MaterialShort!A:A)</f>
        <v>5</v>
      </c>
      <c r="D101" s="1" t="s">
        <v>58</v>
      </c>
      <c r="E101" s="1" t="s">
        <v>81</v>
      </c>
      <c r="F10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9575-03BB-43DD-B907-06C07D47AE24}">
  <dimension ref="A1:J51"/>
  <sheetViews>
    <sheetView tabSelected="1" workbookViewId="0">
      <selection activeCell="B1" sqref="B1"/>
    </sheetView>
  </sheetViews>
  <sheetFormatPr defaultRowHeight="15" x14ac:dyDescent="0.25"/>
  <cols>
    <col min="1" max="1" width="5.140625" bestFit="1" customWidth="1"/>
    <col min="2" max="2" width="37.140625" bestFit="1" customWidth="1"/>
    <col min="3" max="3" width="17.5703125" customWidth="1"/>
    <col min="4" max="4" width="25" bestFit="1" customWidth="1"/>
    <col min="5" max="5" width="22.5703125" bestFit="1" customWidth="1"/>
    <col min="6" max="6" width="22.5703125" customWidth="1"/>
    <col min="7" max="7" width="24.140625" bestFit="1" customWidth="1"/>
    <col min="8" max="8" width="37.28515625" bestFit="1" customWidth="1"/>
    <col min="9" max="9" width="13.7109375" bestFit="1" customWidth="1"/>
    <col min="10" max="10" width="13.7109375" style="2" bestFit="1" customWidth="1"/>
  </cols>
  <sheetData>
    <row r="1" spans="1:10" x14ac:dyDescent="0.25">
      <c r="A1" t="s">
        <v>223</v>
      </c>
      <c r="B1" t="s">
        <v>267</v>
      </c>
      <c r="C1" t="s">
        <v>232</v>
      </c>
      <c r="D1" t="s">
        <v>88</v>
      </c>
      <c r="E1" t="s">
        <v>259</v>
      </c>
      <c r="F1" t="s">
        <v>234</v>
      </c>
      <c r="G1" t="s">
        <v>89</v>
      </c>
      <c r="H1" t="s">
        <v>260</v>
      </c>
      <c r="I1" t="s">
        <v>261</v>
      </c>
      <c r="J1" s="2" t="s">
        <v>262</v>
      </c>
    </row>
    <row r="2" spans="1:10" x14ac:dyDescent="0.25">
      <c r="A2" s="1">
        <v>1</v>
      </c>
      <c r="B2" s="1" t="s">
        <v>65</v>
      </c>
      <c r="C2" s="1">
        <f>LOOKUP(materials_short_b_import[[#This Row],[ Тип материала]],TypeOfMaterial!B:B,TypeOfMaterial!A:A)</f>
        <v>1</v>
      </c>
      <c r="D2" s="1" t="s">
        <v>95</v>
      </c>
      <c r="E2">
        <v>7</v>
      </c>
      <c r="F2">
        <f>LOOKUP(materials_short_b_import[[#This Row],[ Единица измерения]],TypeOfEdinica!B:B,TypeOfEdinica!A:A)</f>
        <v>1</v>
      </c>
      <c r="G2" s="1" t="s">
        <v>97</v>
      </c>
      <c r="H2">
        <v>37</v>
      </c>
      <c r="I2">
        <v>50</v>
      </c>
      <c r="J2" s="2">
        <v>17227</v>
      </c>
    </row>
    <row r="3" spans="1:10" x14ac:dyDescent="0.25">
      <c r="A3" s="1">
        <v>2</v>
      </c>
      <c r="B3" s="1" t="s">
        <v>54</v>
      </c>
      <c r="C3" s="1">
        <f>LOOKUP(materials_short_b_import[[#This Row],[ Тип материала]],TypeOfMaterial!B:B,TypeOfMaterial!A:A)</f>
        <v>1</v>
      </c>
      <c r="D3" s="1" t="s">
        <v>95</v>
      </c>
      <c r="E3">
        <v>4</v>
      </c>
      <c r="F3">
        <f>LOOKUP(materials_short_b_import[[#This Row],[ Единица измерения]],TypeOfEdinica!B:B,TypeOfEdinica!A:A)</f>
        <v>2</v>
      </c>
      <c r="G3" s="1" t="s">
        <v>96</v>
      </c>
      <c r="H3">
        <v>379</v>
      </c>
      <c r="I3">
        <v>41</v>
      </c>
      <c r="J3" s="2">
        <v>3868</v>
      </c>
    </row>
    <row r="4" spans="1:10" x14ac:dyDescent="0.25">
      <c r="A4" s="1">
        <v>3</v>
      </c>
      <c r="B4" s="1" t="s">
        <v>94</v>
      </c>
      <c r="C4" s="1">
        <f>LOOKUP(materials_short_b_import[[#This Row],[ Тип материала]],TypeOfMaterial!B:B,TypeOfMaterial!A:A)</f>
        <v>1</v>
      </c>
      <c r="D4" s="1" t="s">
        <v>95</v>
      </c>
      <c r="E4">
        <v>10</v>
      </c>
      <c r="F4">
        <f>LOOKUP(materials_short_b_import[[#This Row],[ Единица измерения]],TypeOfEdinica!B:B,TypeOfEdinica!A:A)</f>
        <v>2</v>
      </c>
      <c r="G4" s="1" t="s">
        <v>96</v>
      </c>
      <c r="H4">
        <v>661</v>
      </c>
      <c r="I4">
        <v>16</v>
      </c>
      <c r="J4" s="2">
        <v>10608</v>
      </c>
    </row>
    <row r="5" spans="1:10" x14ac:dyDescent="0.25">
      <c r="A5" s="1">
        <v>4</v>
      </c>
      <c r="B5" s="1" t="s">
        <v>61</v>
      </c>
      <c r="C5" s="1">
        <f>LOOKUP(materials_short_b_import[[#This Row],[ Тип материала]],TypeOfMaterial!B:B,TypeOfMaterial!A:A)</f>
        <v>1</v>
      </c>
      <c r="D5" s="1" t="s">
        <v>95</v>
      </c>
      <c r="E5">
        <v>6</v>
      </c>
      <c r="F5">
        <f>LOOKUP(materials_short_b_import[[#This Row],[ Единица измерения]],TypeOfEdinica!B:B,TypeOfEdinica!A:A)</f>
        <v>2</v>
      </c>
      <c r="G5" s="1" t="s">
        <v>96</v>
      </c>
      <c r="H5">
        <v>112</v>
      </c>
      <c r="I5">
        <v>34</v>
      </c>
      <c r="J5" s="2">
        <v>25624</v>
      </c>
    </row>
    <row r="6" spans="1:10" x14ac:dyDescent="0.25">
      <c r="A6" s="1">
        <v>5</v>
      </c>
      <c r="B6" s="1" t="s">
        <v>81</v>
      </c>
      <c r="C6" s="1">
        <f>LOOKUP(materials_short_b_import[[#This Row],[ Тип материала]],TypeOfMaterial!B:B,TypeOfMaterial!A:A)</f>
        <v>1</v>
      </c>
      <c r="D6" s="1" t="s">
        <v>95</v>
      </c>
      <c r="E6">
        <v>10</v>
      </c>
      <c r="F6">
        <f>LOOKUP(materials_short_b_import[[#This Row],[ Единица измерения]],TypeOfEdinica!B:B,TypeOfEdinica!A:A)</f>
        <v>2</v>
      </c>
      <c r="G6" s="1" t="s">
        <v>96</v>
      </c>
      <c r="H6">
        <v>841</v>
      </c>
      <c r="I6">
        <v>18</v>
      </c>
      <c r="J6" s="2">
        <v>38700</v>
      </c>
    </row>
    <row r="7" spans="1:10" x14ac:dyDescent="0.25">
      <c r="A7" s="1">
        <v>6</v>
      </c>
      <c r="B7" s="1" t="s">
        <v>56</v>
      </c>
      <c r="C7" s="1">
        <f>LOOKUP(materials_short_b_import[[#This Row],[ Тип материала]],TypeOfMaterial!B:B,TypeOfMaterial!A:A)</f>
        <v>1</v>
      </c>
      <c r="D7" s="1" t="s">
        <v>95</v>
      </c>
      <c r="E7">
        <v>5</v>
      </c>
      <c r="F7">
        <f>LOOKUP(materials_short_b_import[[#This Row],[ Единица измерения]],TypeOfEdinica!B:B,TypeOfEdinica!A:A)</f>
        <v>2</v>
      </c>
      <c r="G7" s="1" t="s">
        <v>96</v>
      </c>
      <c r="H7">
        <v>759</v>
      </c>
      <c r="I7">
        <v>28</v>
      </c>
      <c r="J7" s="2">
        <v>9216</v>
      </c>
    </row>
    <row r="8" spans="1:10" x14ac:dyDescent="0.25">
      <c r="A8" s="1">
        <v>7</v>
      </c>
      <c r="B8" s="1" t="s">
        <v>83</v>
      </c>
      <c r="C8" s="1">
        <f>LOOKUP(materials_short_b_import[[#This Row],[ Тип материала]],TypeOfMaterial!B:B,TypeOfMaterial!A:A)</f>
        <v>1</v>
      </c>
      <c r="D8" s="1" t="s">
        <v>95</v>
      </c>
      <c r="E8">
        <v>10</v>
      </c>
      <c r="F8">
        <f>LOOKUP(materials_short_b_import[[#This Row],[ Единица измерения]],TypeOfEdinica!B:B,TypeOfEdinica!A:A)</f>
        <v>1</v>
      </c>
      <c r="G8" s="1" t="s">
        <v>97</v>
      </c>
      <c r="H8">
        <v>962</v>
      </c>
      <c r="I8">
        <v>33</v>
      </c>
      <c r="J8" s="2">
        <v>35922</v>
      </c>
    </row>
    <row r="9" spans="1:10" x14ac:dyDescent="0.25">
      <c r="A9" s="1">
        <v>8</v>
      </c>
      <c r="B9" s="1" t="s">
        <v>104</v>
      </c>
      <c r="C9" s="1">
        <f>LOOKUP(materials_short_b_import[[#This Row],[ Тип материала]],TypeOfMaterial!B:B,TypeOfMaterial!A:A)</f>
        <v>2</v>
      </c>
      <c r="D9" s="1" t="s">
        <v>98</v>
      </c>
      <c r="E9">
        <v>5</v>
      </c>
      <c r="F9">
        <f>LOOKUP(materials_short_b_import[[#This Row],[ Единица измерения]],TypeOfEdinica!B:B,TypeOfEdinica!A:A)</f>
        <v>3</v>
      </c>
      <c r="G9" s="1" t="s">
        <v>92</v>
      </c>
      <c r="H9">
        <v>794</v>
      </c>
      <c r="I9">
        <v>17</v>
      </c>
      <c r="J9" s="2">
        <v>21637</v>
      </c>
    </row>
    <row r="10" spans="1:10" x14ac:dyDescent="0.25">
      <c r="A10" s="1">
        <v>9</v>
      </c>
      <c r="B10" s="1" t="s">
        <v>85</v>
      </c>
      <c r="C10" s="1">
        <f>LOOKUP(materials_short_b_import[[#This Row],[ Тип материала]],TypeOfMaterial!B:B,TypeOfMaterial!A:A)</f>
        <v>2</v>
      </c>
      <c r="D10" s="1" t="s">
        <v>98</v>
      </c>
      <c r="E10">
        <v>10</v>
      </c>
      <c r="F10">
        <f>LOOKUP(materials_short_b_import[[#This Row],[ Единица измерения]],TypeOfEdinica!B:B,TypeOfEdinica!A:A)</f>
        <v>3</v>
      </c>
      <c r="G10" s="1" t="s">
        <v>92</v>
      </c>
      <c r="H10">
        <v>247</v>
      </c>
      <c r="I10">
        <v>11</v>
      </c>
      <c r="J10" s="2">
        <v>39500</v>
      </c>
    </row>
    <row r="11" spans="1:10" x14ac:dyDescent="0.25">
      <c r="A11" s="1">
        <v>10</v>
      </c>
      <c r="B11" s="1" t="s">
        <v>43</v>
      </c>
      <c r="C11" s="1">
        <f>LOOKUP(materials_short_b_import[[#This Row],[ Тип материала]],TypeOfMaterial!B:B,TypeOfMaterial!A:A)</f>
        <v>2</v>
      </c>
      <c r="D11" s="1" t="s">
        <v>98</v>
      </c>
      <c r="E11">
        <v>3</v>
      </c>
      <c r="F11">
        <f>LOOKUP(materials_short_b_import[[#This Row],[ Единица измерения]],TypeOfEdinica!B:B,TypeOfEdinica!A:A)</f>
        <v>3</v>
      </c>
      <c r="G11" s="1" t="s">
        <v>92</v>
      </c>
      <c r="H11">
        <v>167</v>
      </c>
      <c r="I11">
        <v>17</v>
      </c>
      <c r="J11" s="2">
        <v>10248</v>
      </c>
    </row>
    <row r="12" spans="1:10" x14ac:dyDescent="0.25">
      <c r="A12" s="1">
        <v>11</v>
      </c>
      <c r="B12" s="1" t="s">
        <v>101</v>
      </c>
      <c r="C12" s="1">
        <f>LOOKUP(materials_short_b_import[[#This Row],[ Тип материала]],TypeOfMaterial!B:B,TypeOfMaterial!A:A)</f>
        <v>2</v>
      </c>
      <c r="D12" s="1" t="s">
        <v>98</v>
      </c>
      <c r="E12">
        <v>8</v>
      </c>
      <c r="F12">
        <f>LOOKUP(materials_short_b_import[[#This Row],[ Единица измерения]],TypeOfEdinica!B:B,TypeOfEdinica!A:A)</f>
        <v>3</v>
      </c>
      <c r="G12" s="1" t="s">
        <v>92</v>
      </c>
      <c r="H12">
        <v>516</v>
      </c>
      <c r="I12">
        <v>49</v>
      </c>
      <c r="J12" s="2">
        <v>35981</v>
      </c>
    </row>
    <row r="13" spans="1:10" x14ac:dyDescent="0.25">
      <c r="A13" s="1">
        <v>12</v>
      </c>
      <c r="B13" s="1" t="s">
        <v>87</v>
      </c>
      <c r="C13" s="1">
        <f>LOOKUP(materials_short_b_import[[#This Row],[ Тип материала]],TypeOfMaterial!B:B,TypeOfMaterial!A:A)</f>
        <v>2</v>
      </c>
      <c r="D13" s="1" t="s">
        <v>98</v>
      </c>
      <c r="E13">
        <v>10</v>
      </c>
      <c r="F13">
        <f>LOOKUP(materials_short_b_import[[#This Row],[ Единица измерения]],TypeOfEdinica!B:B,TypeOfEdinica!A:A)</f>
        <v>3</v>
      </c>
      <c r="G13" s="1" t="s">
        <v>92</v>
      </c>
      <c r="H13">
        <v>89</v>
      </c>
      <c r="I13">
        <v>20</v>
      </c>
      <c r="J13" s="2">
        <v>49391</v>
      </c>
    </row>
    <row r="14" spans="1:10" x14ac:dyDescent="0.25">
      <c r="A14" s="1">
        <v>13</v>
      </c>
      <c r="B14" s="1" t="s">
        <v>67</v>
      </c>
      <c r="C14" s="1">
        <f>LOOKUP(materials_short_b_import[[#This Row],[ Тип материала]],TypeOfMaterial!B:B,TypeOfMaterial!A:A)</f>
        <v>2</v>
      </c>
      <c r="D14" s="1" t="s">
        <v>98</v>
      </c>
      <c r="E14">
        <v>7</v>
      </c>
      <c r="F14">
        <f>LOOKUP(materials_short_b_import[[#This Row],[ Единица измерения]],TypeOfEdinica!B:B,TypeOfEdinica!A:A)</f>
        <v>3</v>
      </c>
      <c r="G14" s="1" t="s">
        <v>92</v>
      </c>
      <c r="H14">
        <v>97</v>
      </c>
      <c r="I14">
        <v>30</v>
      </c>
      <c r="J14" s="2">
        <v>47937</v>
      </c>
    </row>
    <row r="15" spans="1:10" x14ac:dyDescent="0.25">
      <c r="A15" s="1">
        <v>14</v>
      </c>
      <c r="B15" s="1" t="s">
        <v>76</v>
      </c>
      <c r="C15" s="1">
        <f>LOOKUP(materials_short_b_import[[#This Row],[ Тип материала]],TypeOfMaterial!B:B,TypeOfMaterial!A:A)</f>
        <v>2</v>
      </c>
      <c r="D15" s="1" t="s">
        <v>98</v>
      </c>
      <c r="E15">
        <v>9</v>
      </c>
      <c r="F15">
        <f>LOOKUP(materials_short_b_import[[#This Row],[ Единица измерения]],TypeOfEdinica!B:B,TypeOfEdinica!A:A)</f>
        <v>1</v>
      </c>
      <c r="G15" s="1" t="s">
        <v>97</v>
      </c>
      <c r="H15">
        <v>709</v>
      </c>
      <c r="I15">
        <v>47</v>
      </c>
      <c r="J15" s="2">
        <v>23157</v>
      </c>
    </row>
    <row r="16" spans="1:10" x14ac:dyDescent="0.25">
      <c r="A16" s="1">
        <v>15</v>
      </c>
      <c r="B16" s="1" t="s">
        <v>77</v>
      </c>
      <c r="C16" s="1">
        <f>LOOKUP(materials_short_b_import[[#This Row],[ Тип материала]],TypeOfMaterial!B:B,TypeOfMaterial!A:A)</f>
        <v>2</v>
      </c>
      <c r="D16" s="1" t="s">
        <v>98</v>
      </c>
      <c r="E16">
        <v>9</v>
      </c>
      <c r="F16">
        <f>LOOKUP(materials_short_b_import[[#This Row],[ Единица измерения]],TypeOfEdinica!B:B,TypeOfEdinica!A:A)</f>
        <v>3</v>
      </c>
      <c r="G16" s="1" t="s">
        <v>92</v>
      </c>
      <c r="H16">
        <v>958</v>
      </c>
      <c r="I16">
        <v>32</v>
      </c>
      <c r="J16" s="2">
        <v>14180</v>
      </c>
    </row>
    <row r="17" spans="1:10" x14ac:dyDescent="0.25">
      <c r="A17" s="1">
        <v>16</v>
      </c>
      <c r="B17" s="1" t="s">
        <v>52</v>
      </c>
      <c r="C17" s="1">
        <f>LOOKUP(materials_short_b_import[[#This Row],[ Тип материала]],TypeOfMaterial!B:B,TypeOfMaterial!A:A)</f>
        <v>2</v>
      </c>
      <c r="D17" s="1" t="s">
        <v>98</v>
      </c>
      <c r="E17">
        <v>4</v>
      </c>
      <c r="F17">
        <f>LOOKUP(materials_short_b_import[[#This Row],[ Единица измерения]],TypeOfEdinica!B:B,TypeOfEdinica!A:A)</f>
        <v>3</v>
      </c>
      <c r="G17" s="1" t="s">
        <v>92</v>
      </c>
      <c r="H17">
        <v>81</v>
      </c>
      <c r="I17">
        <v>32</v>
      </c>
      <c r="J17" s="2">
        <v>47873</v>
      </c>
    </row>
    <row r="18" spans="1:10" x14ac:dyDescent="0.25">
      <c r="A18" s="1">
        <v>17</v>
      </c>
      <c r="B18" s="1" t="s">
        <v>78</v>
      </c>
      <c r="C18" s="1">
        <f>LOOKUP(materials_short_b_import[[#This Row],[ Тип материала]],TypeOfMaterial!B:B,TypeOfMaterial!A:A)</f>
        <v>2</v>
      </c>
      <c r="D18" s="1" t="s">
        <v>98</v>
      </c>
      <c r="E18">
        <v>9</v>
      </c>
      <c r="F18">
        <f>LOOKUP(materials_short_b_import[[#This Row],[ Единица измерения]],TypeOfEdinica!B:B,TypeOfEdinica!A:A)</f>
        <v>3</v>
      </c>
      <c r="G18" s="1" t="s">
        <v>92</v>
      </c>
      <c r="H18">
        <v>508</v>
      </c>
      <c r="I18">
        <v>19</v>
      </c>
      <c r="J18" s="2">
        <v>51147</v>
      </c>
    </row>
    <row r="19" spans="1:10" x14ac:dyDescent="0.25">
      <c r="A19" s="1">
        <v>18</v>
      </c>
      <c r="B19" s="1" t="s">
        <v>74</v>
      </c>
      <c r="C19" s="1">
        <f>LOOKUP(materials_short_b_import[[#This Row],[ Тип материала]],TypeOfMaterial!B:B,TypeOfMaterial!A:A)</f>
        <v>2</v>
      </c>
      <c r="D19" s="1" t="s">
        <v>98</v>
      </c>
      <c r="E19">
        <v>8</v>
      </c>
      <c r="F19">
        <f>LOOKUP(materials_short_b_import[[#This Row],[ Единица измерения]],TypeOfEdinica!B:B,TypeOfEdinica!A:A)</f>
        <v>3</v>
      </c>
      <c r="G19" s="1" t="s">
        <v>92</v>
      </c>
      <c r="H19">
        <v>833</v>
      </c>
      <c r="I19">
        <v>34</v>
      </c>
      <c r="J19" s="2">
        <v>53875</v>
      </c>
    </row>
    <row r="20" spans="1:10" x14ac:dyDescent="0.25">
      <c r="A20" s="1">
        <v>19</v>
      </c>
      <c r="B20" s="1" t="s">
        <v>63</v>
      </c>
      <c r="C20" s="1">
        <f>LOOKUP(materials_short_b_import[[#This Row],[ Тип материала]],TypeOfMaterial!B:B,TypeOfMaterial!A:A)</f>
        <v>2</v>
      </c>
      <c r="D20" s="1" t="s">
        <v>98</v>
      </c>
      <c r="E20">
        <v>6</v>
      </c>
      <c r="F20">
        <f>LOOKUP(materials_short_b_import[[#This Row],[ Единица измерения]],TypeOfEdinica!B:B,TypeOfEdinica!A:A)</f>
        <v>1</v>
      </c>
      <c r="G20" s="1" t="s">
        <v>97</v>
      </c>
      <c r="H20">
        <v>32</v>
      </c>
      <c r="I20">
        <v>34</v>
      </c>
      <c r="J20" s="2">
        <v>37930</v>
      </c>
    </row>
    <row r="21" spans="1:10" x14ac:dyDescent="0.25">
      <c r="A21" s="1">
        <v>20</v>
      </c>
      <c r="B21" s="1" t="s">
        <v>14</v>
      </c>
      <c r="C21" s="1">
        <f>LOOKUP(materials_short_b_import[[#This Row],[ Тип материала]],TypeOfMaterial!B:B,TypeOfMaterial!A:A)</f>
        <v>4</v>
      </c>
      <c r="D21" s="1" t="s">
        <v>93</v>
      </c>
      <c r="E21">
        <v>2</v>
      </c>
      <c r="F21">
        <f>LOOKUP(materials_short_b_import[[#This Row],[ Единица измерения]],TypeOfEdinica!B:B,TypeOfEdinica!A:A)</f>
        <v>3</v>
      </c>
      <c r="G21" s="1" t="s">
        <v>92</v>
      </c>
      <c r="H21">
        <v>933</v>
      </c>
      <c r="I21">
        <v>50</v>
      </c>
      <c r="J21" s="2">
        <v>7253</v>
      </c>
    </row>
    <row r="22" spans="1:10" x14ac:dyDescent="0.25">
      <c r="A22" s="1">
        <v>21</v>
      </c>
      <c r="B22" s="1" t="s">
        <v>5</v>
      </c>
      <c r="C22" s="1">
        <f>LOOKUP(materials_short_b_import[[#This Row],[ Тип материала]],TypeOfMaterial!B:B,TypeOfMaterial!A:A)</f>
        <v>4</v>
      </c>
      <c r="D22" s="1" t="s">
        <v>93</v>
      </c>
      <c r="E22">
        <v>1</v>
      </c>
      <c r="F22">
        <f>LOOKUP(materials_short_b_import[[#This Row],[ Единица измерения]],TypeOfEdinica!B:B,TypeOfEdinica!A:A)</f>
        <v>3</v>
      </c>
      <c r="G22" s="1" t="s">
        <v>92</v>
      </c>
      <c r="H22">
        <v>501</v>
      </c>
      <c r="I22">
        <v>49</v>
      </c>
      <c r="J22" s="2">
        <v>15833</v>
      </c>
    </row>
    <row r="23" spans="1:10" x14ac:dyDescent="0.25">
      <c r="A23" s="1">
        <v>22</v>
      </c>
      <c r="B23" s="1" t="s">
        <v>16</v>
      </c>
      <c r="C23" s="1">
        <f>LOOKUP(materials_short_b_import[[#This Row],[ Тип материала]],TypeOfMaterial!B:B,TypeOfMaterial!A:A)</f>
        <v>4</v>
      </c>
      <c r="D23" s="1" t="s">
        <v>93</v>
      </c>
      <c r="E23">
        <v>2</v>
      </c>
      <c r="F23">
        <f>LOOKUP(materials_short_b_import[[#This Row],[ Единица измерения]],TypeOfEdinica!B:B,TypeOfEdinica!A:A)</f>
        <v>1</v>
      </c>
      <c r="G23" s="1" t="s">
        <v>97</v>
      </c>
      <c r="H23">
        <v>382</v>
      </c>
      <c r="I23">
        <v>10</v>
      </c>
      <c r="J23" s="2">
        <v>32770</v>
      </c>
    </row>
    <row r="24" spans="1:10" x14ac:dyDescent="0.25">
      <c r="A24" s="1">
        <v>23</v>
      </c>
      <c r="B24" s="1" t="s">
        <v>51</v>
      </c>
      <c r="C24" s="1">
        <f>LOOKUP(materials_short_b_import[[#This Row],[ Тип материала]],TypeOfMaterial!B:B,TypeOfMaterial!A:A)</f>
        <v>4</v>
      </c>
      <c r="D24" s="1" t="s">
        <v>93</v>
      </c>
      <c r="E24">
        <v>4</v>
      </c>
      <c r="F24">
        <f>LOOKUP(materials_short_b_import[[#This Row],[ Единица измерения]],TypeOfEdinica!B:B,TypeOfEdinica!A:A)</f>
        <v>1</v>
      </c>
      <c r="G24" s="1" t="s">
        <v>97</v>
      </c>
      <c r="H24">
        <v>16</v>
      </c>
      <c r="I24">
        <v>31</v>
      </c>
      <c r="J24" s="2">
        <v>53759</v>
      </c>
    </row>
    <row r="25" spans="1:10" x14ac:dyDescent="0.25">
      <c r="A25" s="1">
        <v>24</v>
      </c>
      <c r="B25" s="1" t="s">
        <v>12</v>
      </c>
      <c r="C25" s="1">
        <f>LOOKUP(materials_short_b_import[[#This Row],[ Тип материала]],TypeOfMaterial!B:B,TypeOfMaterial!A:A)</f>
        <v>4</v>
      </c>
      <c r="D25" s="1" t="s">
        <v>93</v>
      </c>
      <c r="E25">
        <v>2</v>
      </c>
      <c r="F25">
        <f>LOOKUP(materials_short_b_import[[#This Row],[ Единица измерения]],TypeOfEdinica!B:B,TypeOfEdinica!A:A)</f>
        <v>1</v>
      </c>
      <c r="G25" s="1" t="s">
        <v>97</v>
      </c>
      <c r="H25">
        <v>201</v>
      </c>
      <c r="I25">
        <v>46</v>
      </c>
      <c r="J25" s="2">
        <v>51261</v>
      </c>
    </row>
    <row r="26" spans="1:10" x14ac:dyDescent="0.25">
      <c r="A26" s="1">
        <v>25</v>
      </c>
      <c r="B26" s="1" t="s">
        <v>25</v>
      </c>
      <c r="C26" s="1">
        <f>LOOKUP(materials_short_b_import[[#This Row],[ Тип материала]],TypeOfMaterial!B:B,TypeOfMaterial!A:A)</f>
        <v>4</v>
      </c>
      <c r="D26" s="1" t="s">
        <v>93</v>
      </c>
      <c r="E26">
        <v>3</v>
      </c>
      <c r="F26">
        <f>LOOKUP(materials_short_b_import[[#This Row],[ Единица измерения]],TypeOfEdinica!B:B,TypeOfEdinica!A:A)</f>
        <v>3</v>
      </c>
      <c r="G26" s="1" t="s">
        <v>92</v>
      </c>
      <c r="H26">
        <v>634</v>
      </c>
      <c r="I26">
        <v>36</v>
      </c>
      <c r="J26" s="2">
        <v>26841</v>
      </c>
    </row>
    <row r="27" spans="1:10" x14ac:dyDescent="0.25">
      <c r="A27" s="1">
        <v>26</v>
      </c>
      <c r="B27" s="1" t="s">
        <v>99</v>
      </c>
      <c r="C27" s="1">
        <f>LOOKUP(materials_short_b_import[[#This Row],[ Тип материала]],TypeOfMaterial!B:B,TypeOfMaterial!A:A)</f>
        <v>4</v>
      </c>
      <c r="D27" s="1" t="s">
        <v>93</v>
      </c>
      <c r="E27">
        <v>8</v>
      </c>
      <c r="F27">
        <f>LOOKUP(materials_short_b_import[[#This Row],[ Единица измерения]],TypeOfEdinica!B:B,TypeOfEdinica!A:A)</f>
        <v>1</v>
      </c>
      <c r="G27" s="1" t="s">
        <v>97</v>
      </c>
      <c r="H27">
        <v>593</v>
      </c>
      <c r="I27">
        <v>20</v>
      </c>
      <c r="J27" s="2">
        <v>55016</v>
      </c>
    </row>
    <row r="28" spans="1:10" x14ac:dyDescent="0.25">
      <c r="A28" s="1">
        <v>27</v>
      </c>
      <c r="B28" s="1" t="s">
        <v>18</v>
      </c>
      <c r="C28" s="1">
        <f>LOOKUP(materials_short_b_import[[#This Row],[ Тип материала]],TypeOfMaterial!B:B,TypeOfMaterial!A:A)</f>
        <v>4</v>
      </c>
      <c r="D28" s="1" t="s">
        <v>93</v>
      </c>
      <c r="E28">
        <v>2</v>
      </c>
      <c r="F28">
        <f>LOOKUP(materials_short_b_import[[#This Row],[ Единица измерения]],TypeOfEdinica!B:B,TypeOfEdinica!A:A)</f>
        <v>3</v>
      </c>
      <c r="G28" s="1" t="s">
        <v>92</v>
      </c>
      <c r="H28">
        <v>181</v>
      </c>
      <c r="I28">
        <v>35</v>
      </c>
      <c r="J28" s="2">
        <v>45388</v>
      </c>
    </row>
    <row r="29" spans="1:10" x14ac:dyDescent="0.25">
      <c r="A29" s="1">
        <v>28</v>
      </c>
      <c r="B29" s="1" t="s">
        <v>28</v>
      </c>
      <c r="C29" s="1">
        <f>LOOKUP(materials_short_b_import[[#This Row],[ Тип материала]],TypeOfMaterial!B:B,TypeOfMaterial!A:A)</f>
        <v>4</v>
      </c>
      <c r="D29" s="1" t="s">
        <v>93</v>
      </c>
      <c r="E29">
        <v>3</v>
      </c>
      <c r="F29">
        <f>LOOKUP(materials_short_b_import[[#This Row],[ Единица измерения]],TypeOfEdinica!B:B,TypeOfEdinica!A:A)</f>
        <v>3</v>
      </c>
      <c r="G29" s="1" t="s">
        <v>92</v>
      </c>
      <c r="H29">
        <v>861</v>
      </c>
      <c r="I29">
        <v>45</v>
      </c>
      <c r="J29" s="2">
        <v>37283</v>
      </c>
    </row>
    <row r="30" spans="1:10" x14ac:dyDescent="0.25">
      <c r="A30" s="1">
        <v>29</v>
      </c>
      <c r="B30" s="1" t="s">
        <v>3</v>
      </c>
      <c r="C30" s="1">
        <f>LOOKUP(materials_short_b_import[[#This Row],[ Тип материала]],TypeOfMaterial!B:B,TypeOfMaterial!A:A)</f>
        <v>4</v>
      </c>
      <c r="D30" s="1" t="s">
        <v>93</v>
      </c>
      <c r="E30">
        <v>1</v>
      </c>
      <c r="F30">
        <f>LOOKUP(materials_short_b_import[[#This Row],[ Единица измерения]],TypeOfEdinica!B:B,TypeOfEdinica!A:A)</f>
        <v>3</v>
      </c>
      <c r="G30" s="1" t="s">
        <v>92</v>
      </c>
      <c r="H30">
        <v>349</v>
      </c>
      <c r="I30">
        <v>9</v>
      </c>
      <c r="J30" s="2">
        <v>36163</v>
      </c>
    </row>
    <row r="31" spans="1:10" x14ac:dyDescent="0.25">
      <c r="A31" s="1">
        <v>30</v>
      </c>
      <c r="B31" s="1" t="s">
        <v>79</v>
      </c>
      <c r="C31" s="1">
        <f>LOOKUP(materials_short_b_import[[#This Row],[ Тип материала]],TypeOfMaterial!B:B,TypeOfMaterial!A:A)</f>
        <v>4</v>
      </c>
      <c r="D31" s="1" t="s">
        <v>93</v>
      </c>
      <c r="E31">
        <v>9</v>
      </c>
      <c r="F31">
        <f>LOOKUP(materials_short_b_import[[#This Row],[ Единица измерения]],TypeOfEdinica!B:B,TypeOfEdinica!A:A)</f>
        <v>3</v>
      </c>
      <c r="G31" s="1" t="s">
        <v>92</v>
      </c>
      <c r="H31">
        <v>144</v>
      </c>
      <c r="I31">
        <v>41</v>
      </c>
      <c r="J31" s="2">
        <v>51776</v>
      </c>
    </row>
    <row r="32" spans="1:10" x14ac:dyDescent="0.25">
      <c r="A32" s="1">
        <v>31</v>
      </c>
      <c r="B32" s="1" t="s">
        <v>30</v>
      </c>
      <c r="C32" s="1">
        <f>LOOKUP(materials_short_b_import[[#This Row],[ Тип материала]],TypeOfMaterial!B:B,TypeOfMaterial!A:A)</f>
        <v>4</v>
      </c>
      <c r="D32" s="1" t="s">
        <v>93</v>
      </c>
      <c r="E32">
        <v>3</v>
      </c>
      <c r="F32">
        <f>LOOKUP(materials_short_b_import[[#This Row],[ Единица измерения]],TypeOfEdinica!B:B,TypeOfEdinica!A:A)</f>
        <v>3</v>
      </c>
      <c r="G32" s="1" t="s">
        <v>92</v>
      </c>
      <c r="H32">
        <v>596</v>
      </c>
      <c r="I32">
        <v>8</v>
      </c>
      <c r="J32" s="2">
        <v>50247</v>
      </c>
    </row>
    <row r="33" spans="1:10" x14ac:dyDescent="0.25">
      <c r="A33" s="1">
        <v>32</v>
      </c>
      <c r="B33" s="1" t="s">
        <v>60</v>
      </c>
      <c r="C33" s="1">
        <f>LOOKUP(materials_short_b_import[[#This Row],[ Тип материала]],TypeOfMaterial!B:B,TypeOfMaterial!A:A)</f>
        <v>4</v>
      </c>
      <c r="D33" s="1" t="s">
        <v>93</v>
      </c>
      <c r="E33">
        <v>6</v>
      </c>
      <c r="F33">
        <f>LOOKUP(materials_short_b_import[[#This Row],[ Единица измерения]],TypeOfEdinica!B:B,TypeOfEdinica!A:A)</f>
        <v>1</v>
      </c>
      <c r="G33" s="1" t="s">
        <v>97</v>
      </c>
      <c r="H33">
        <v>363</v>
      </c>
      <c r="I33">
        <v>47</v>
      </c>
      <c r="J33" s="2">
        <v>38450</v>
      </c>
    </row>
    <row r="34" spans="1:10" x14ac:dyDescent="0.25">
      <c r="A34" s="1">
        <v>33</v>
      </c>
      <c r="B34" s="1" t="s">
        <v>32</v>
      </c>
      <c r="C34" s="1">
        <f>LOOKUP(materials_short_b_import[[#This Row],[ Тип материала]],TypeOfMaterial!B:B,TypeOfMaterial!A:A)</f>
        <v>4</v>
      </c>
      <c r="D34" s="1" t="s">
        <v>93</v>
      </c>
      <c r="E34">
        <v>3</v>
      </c>
      <c r="F34">
        <f>LOOKUP(materials_short_b_import[[#This Row],[ Единица измерения]],TypeOfEdinica!B:B,TypeOfEdinica!A:A)</f>
        <v>3</v>
      </c>
      <c r="G34" s="1" t="s">
        <v>92</v>
      </c>
      <c r="H34">
        <v>720</v>
      </c>
      <c r="I34">
        <v>11</v>
      </c>
      <c r="J34" s="2">
        <v>44675</v>
      </c>
    </row>
    <row r="35" spans="1:10" x14ac:dyDescent="0.25">
      <c r="A35" s="1">
        <v>34</v>
      </c>
      <c r="B35" s="1" t="s">
        <v>75</v>
      </c>
      <c r="C35" s="1">
        <f>LOOKUP(materials_short_b_import[[#This Row],[ Тип материала]],TypeOfMaterial!B:B,TypeOfMaterial!A:A)</f>
        <v>4</v>
      </c>
      <c r="D35" s="1" t="s">
        <v>93</v>
      </c>
      <c r="E35">
        <v>9</v>
      </c>
      <c r="F35">
        <f>LOOKUP(materials_short_b_import[[#This Row],[ Единица измерения]],TypeOfEdinica!B:B,TypeOfEdinica!A:A)</f>
        <v>3</v>
      </c>
      <c r="G35" s="1" t="s">
        <v>92</v>
      </c>
      <c r="H35">
        <v>508</v>
      </c>
      <c r="I35">
        <v>16</v>
      </c>
      <c r="J35" s="2">
        <v>25561</v>
      </c>
    </row>
    <row r="36" spans="1:10" x14ac:dyDescent="0.25">
      <c r="A36" s="1">
        <v>35</v>
      </c>
      <c r="B36" s="1" t="s">
        <v>100</v>
      </c>
      <c r="C36" s="1">
        <f>LOOKUP(materials_short_b_import[[#This Row],[ Тип материала]],TypeOfMaterial!B:B,TypeOfMaterial!A:A)</f>
        <v>4</v>
      </c>
      <c r="D36" s="1" t="s">
        <v>93</v>
      </c>
      <c r="E36">
        <v>10</v>
      </c>
      <c r="F36">
        <f>LOOKUP(materials_short_b_import[[#This Row],[ Единица измерения]],TypeOfEdinica!B:B,TypeOfEdinica!A:A)</f>
        <v>3</v>
      </c>
      <c r="G36" s="1" t="s">
        <v>92</v>
      </c>
      <c r="H36">
        <v>246</v>
      </c>
      <c r="I36">
        <v>37</v>
      </c>
      <c r="J36" s="2">
        <v>5016</v>
      </c>
    </row>
    <row r="37" spans="1:10" x14ac:dyDescent="0.25">
      <c r="A37" s="1">
        <v>36</v>
      </c>
      <c r="B37" s="1" t="s">
        <v>102</v>
      </c>
      <c r="C37" s="1">
        <f>LOOKUP(materials_short_b_import[[#This Row],[ Тип материала]],TypeOfMaterial!B:B,TypeOfMaterial!A:A)</f>
        <v>4</v>
      </c>
      <c r="D37" s="1" t="s">
        <v>93</v>
      </c>
      <c r="E37">
        <v>10</v>
      </c>
      <c r="F37">
        <f>LOOKUP(materials_short_b_import[[#This Row],[ Единица измерения]],TypeOfEdinica!B:B,TypeOfEdinica!A:A)</f>
        <v>1</v>
      </c>
      <c r="G37" s="1" t="s">
        <v>97</v>
      </c>
      <c r="H37">
        <v>149</v>
      </c>
      <c r="I37">
        <v>13</v>
      </c>
      <c r="J37" s="2">
        <v>22724</v>
      </c>
    </row>
    <row r="38" spans="1:10" x14ac:dyDescent="0.25">
      <c r="A38" s="1">
        <v>37</v>
      </c>
      <c r="B38" s="1" t="s">
        <v>26</v>
      </c>
      <c r="C38" s="1">
        <f>LOOKUP(materials_short_b_import[[#This Row],[ Тип материала]],TypeOfMaterial!B:B,TypeOfMaterial!A:A)</f>
        <v>4</v>
      </c>
      <c r="D38" s="1" t="s">
        <v>93</v>
      </c>
      <c r="E38">
        <v>3</v>
      </c>
      <c r="F38">
        <f>LOOKUP(materials_short_b_import[[#This Row],[ Единица измерения]],TypeOfEdinica!B:B,TypeOfEdinica!A:A)</f>
        <v>3</v>
      </c>
      <c r="G38" s="1" t="s">
        <v>92</v>
      </c>
      <c r="H38">
        <v>386</v>
      </c>
      <c r="I38">
        <v>46</v>
      </c>
      <c r="J38" s="2">
        <v>35544</v>
      </c>
    </row>
    <row r="39" spans="1:10" x14ac:dyDescent="0.25">
      <c r="A39" s="1">
        <v>38</v>
      </c>
      <c r="B39" s="1" t="s">
        <v>86</v>
      </c>
      <c r="C39" s="1">
        <f>LOOKUP(materials_short_b_import[[#This Row],[ Тип материала]],TypeOfMaterial!B:B,TypeOfMaterial!A:A)</f>
        <v>4</v>
      </c>
      <c r="D39" s="1" t="s">
        <v>93</v>
      </c>
      <c r="E39">
        <v>10</v>
      </c>
      <c r="F39">
        <f>LOOKUP(materials_short_b_import[[#This Row],[ Единица измерения]],TypeOfEdinica!B:B,TypeOfEdinica!A:A)</f>
        <v>1</v>
      </c>
      <c r="G39" s="1" t="s">
        <v>97</v>
      </c>
      <c r="H39">
        <v>534</v>
      </c>
      <c r="I39">
        <v>46</v>
      </c>
      <c r="J39" s="2">
        <v>50776</v>
      </c>
    </row>
    <row r="40" spans="1:10" x14ac:dyDescent="0.25">
      <c r="A40" s="1">
        <v>39</v>
      </c>
      <c r="B40" s="1" t="s">
        <v>68</v>
      </c>
      <c r="C40" s="1">
        <f>LOOKUP(materials_short_b_import[[#This Row],[ Тип материала]],TypeOfMaterial!B:B,TypeOfMaterial!A:A)</f>
        <v>3</v>
      </c>
      <c r="D40" s="1" t="s">
        <v>91</v>
      </c>
      <c r="E40">
        <v>7</v>
      </c>
      <c r="F40">
        <f>LOOKUP(materials_short_b_import[[#This Row],[ Единица измерения]],TypeOfEdinica!B:B,TypeOfEdinica!A:A)</f>
        <v>1</v>
      </c>
      <c r="G40" s="1" t="s">
        <v>97</v>
      </c>
      <c r="H40">
        <v>843</v>
      </c>
      <c r="I40">
        <v>16</v>
      </c>
      <c r="J40" s="2">
        <v>43440</v>
      </c>
    </row>
    <row r="41" spans="1:10" x14ac:dyDescent="0.25">
      <c r="A41" s="1">
        <v>40</v>
      </c>
      <c r="B41" s="1" t="s">
        <v>70</v>
      </c>
      <c r="C41" s="1">
        <f>LOOKUP(materials_short_b_import[[#This Row],[ Тип материала]],TypeOfMaterial!B:B,TypeOfMaterial!A:A)</f>
        <v>3</v>
      </c>
      <c r="D41" s="1" t="s">
        <v>91</v>
      </c>
      <c r="E41">
        <v>8</v>
      </c>
      <c r="F41">
        <f>LOOKUP(materials_short_b_import[[#This Row],[ Единица измерения]],TypeOfEdinica!B:B,TypeOfEdinica!A:A)</f>
        <v>3</v>
      </c>
      <c r="G41" s="1" t="s">
        <v>92</v>
      </c>
      <c r="H41">
        <v>942</v>
      </c>
      <c r="I41">
        <v>12</v>
      </c>
      <c r="J41" s="2">
        <v>17600</v>
      </c>
    </row>
    <row r="42" spans="1:10" x14ac:dyDescent="0.25">
      <c r="A42" s="1">
        <v>41</v>
      </c>
      <c r="B42" s="1" t="s">
        <v>69</v>
      </c>
      <c r="C42" s="1">
        <f>LOOKUP(materials_short_b_import[[#This Row],[ Тип материала]],TypeOfMaterial!B:B,TypeOfMaterial!A:A)</f>
        <v>3</v>
      </c>
      <c r="D42" s="1" t="s">
        <v>91</v>
      </c>
      <c r="E42">
        <v>7</v>
      </c>
      <c r="F42">
        <f>LOOKUP(materials_short_b_import[[#This Row],[ Единица измерения]],TypeOfEdinica!B:B,TypeOfEdinica!A:A)</f>
        <v>3</v>
      </c>
      <c r="G42" s="1" t="s">
        <v>92</v>
      </c>
      <c r="H42">
        <v>509</v>
      </c>
      <c r="I42">
        <v>26</v>
      </c>
      <c r="J42" s="2">
        <v>10604</v>
      </c>
    </row>
    <row r="43" spans="1:10" x14ac:dyDescent="0.25">
      <c r="A43" s="1">
        <v>42</v>
      </c>
      <c r="B43" s="1" t="s">
        <v>72</v>
      </c>
      <c r="C43" s="1">
        <f>LOOKUP(materials_short_b_import[[#This Row],[ Тип материала]],TypeOfMaterial!B:B,TypeOfMaterial!A:A)</f>
        <v>3</v>
      </c>
      <c r="D43" s="1" t="s">
        <v>91</v>
      </c>
      <c r="E43">
        <v>8</v>
      </c>
      <c r="F43">
        <f>LOOKUP(materials_short_b_import[[#This Row],[ Единица измерения]],TypeOfEdinica!B:B,TypeOfEdinica!A:A)</f>
        <v>3</v>
      </c>
      <c r="G43" s="1" t="s">
        <v>92</v>
      </c>
      <c r="H43">
        <v>636</v>
      </c>
      <c r="I43">
        <v>21</v>
      </c>
      <c r="J43" s="2">
        <v>52606</v>
      </c>
    </row>
    <row r="44" spans="1:10" x14ac:dyDescent="0.25">
      <c r="A44" s="1">
        <v>43</v>
      </c>
      <c r="B44" s="1" t="s">
        <v>31</v>
      </c>
      <c r="C44" s="1">
        <f>LOOKUP(materials_short_b_import[[#This Row],[ Тип материала]],TypeOfMaterial!B:B,TypeOfMaterial!A:A)</f>
        <v>3</v>
      </c>
      <c r="D44" s="1" t="s">
        <v>91</v>
      </c>
      <c r="E44">
        <v>3</v>
      </c>
      <c r="F44">
        <f>LOOKUP(materials_short_b_import[[#This Row],[ Единица измерения]],TypeOfEdinica!B:B,TypeOfEdinica!A:A)</f>
        <v>3</v>
      </c>
      <c r="G44" s="1" t="s">
        <v>92</v>
      </c>
      <c r="H44">
        <v>552</v>
      </c>
      <c r="I44">
        <v>7</v>
      </c>
      <c r="J44" s="2">
        <v>4657</v>
      </c>
    </row>
    <row r="45" spans="1:10" x14ac:dyDescent="0.25">
      <c r="A45" s="1">
        <v>44</v>
      </c>
      <c r="B45" s="1" t="s">
        <v>90</v>
      </c>
      <c r="C45" s="1">
        <f>LOOKUP(materials_short_b_import[[#This Row],[ Тип материала]],TypeOfMaterial!B:B,TypeOfMaterial!A:A)</f>
        <v>3</v>
      </c>
      <c r="D45" s="1" t="s">
        <v>91</v>
      </c>
      <c r="E45">
        <v>5</v>
      </c>
      <c r="F45">
        <f>LOOKUP(materials_short_b_import[[#This Row],[ Единица измерения]],TypeOfEdinica!B:B,TypeOfEdinica!A:A)</f>
        <v>3</v>
      </c>
      <c r="G45" s="1" t="s">
        <v>92</v>
      </c>
      <c r="H45">
        <v>140</v>
      </c>
      <c r="I45">
        <v>49</v>
      </c>
      <c r="J45" s="2">
        <v>33128</v>
      </c>
    </row>
    <row r="46" spans="1:10" x14ac:dyDescent="0.25">
      <c r="A46" s="1">
        <v>45</v>
      </c>
      <c r="B46" s="1" t="s">
        <v>38</v>
      </c>
      <c r="C46" s="1">
        <f>LOOKUP(materials_short_b_import[[#This Row],[ Тип материала]],TypeOfMaterial!B:B,TypeOfMaterial!A:A)</f>
        <v>3</v>
      </c>
      <c r="D46" s="1" t="s">
        <v>91</v>
      </c>
      <c r="E46">
        <v>3</v>
      </c>
      <c r="F46">
        <f>LOOKUP(materials_short_b_import[[#This Row],[ Единица измерения]],TypeOfEdinica!B:B,TypeOfEdinica!A:A)</f>
        <v>1</v>
      </c>
      <c r="G46" s="1" t="s">
        <v>97</v>
      </c>
      <c r="H46">
        <v>514</v>
      </c>
      <c r="I46">
        <v>40</v>
      </c>
      <c r="J46" s="2">
        <v>6555</v>
      </c>
    </row>
    <row r="47" spans="1:10" x14ac:dyDescent="0.25">
      <c r="A47" s="1">
        <v>46</v>
      </c>
      <c r="B47" s="1" t="s">
        <v>103</v>
      </c>
      <c r="C47" s="1">
        <f>LOOKUP(materials_short_b_import[[#This Row],[ Тип материала]],TypeOfMaterial!B:B,TypeOfMaterial!A:A)</f>
        <v>3</v>
      </c>
      <c r="D47" s="1" t="s">
        <v>91</v>
      </c>
      <c r="E47">
        <v>10</v>
      </c>
      <c r="F47">
        <f>LOOKUP(materials_short_b_import[[#This Row],[ Единица измерения]],TypeOfEdinica!B:B,TypeOfEdinica!A:A)</f>
        <v>3</v>
      </c>
      <c r="G47" s="1" t="s">
        <v>92</v>
      </c>
      <c r="H47">
        <v>270</v>
      </c>
      <c r="I47">
        <v>50</v>
      </c>
      <c r="J47" s="2">
        <v>38809</v>
      </c>
    </row>
    <row r="48" spans="1:10" x14ac:dyDescent="0.25">
      <c r="A48" s="1">
        <v>47</v>
      </c>
      <c r="B48" s="1" t="s">
        <v>59</v>
      </c>
      <c r="C48" s="1">
        <f>LOOKUP(materials_short_b_import[[#This Row],[ Тип материала]],TypeOfMaterial!B:B,TypeOfMaterial!A:A)</f>
        <v>3</v>
      </c>
      <c r="D48" s="1" t="s">
        <v>91</v>
      </c>
      <c r="E48">
        <v>6</v>
      </c>
      <c r="F48">
        <f>LOOKUP(materials_short_b_import[[#This Row],[ Единица измерения]],TypeOfEdinica!B:B,TypeOfEdinica!A:A)</f>
        <v>3</v>
      </c>
      <c r="G48" s="1" t="s">
        <v>92</v>
      </c>
      <c r="H48">
        <v>754</v>
      </c>
      <c r="I48">
        <v>24</v>
      </c>
      <c r="J48" s="2">
        <v>4611</v>
      </c>
    </row>
    <row r="49" spans="1:10" x14ac:dyDescent="0.25">
      <c r="A49" s="1">
        <v>48</v>
      </c>
      <c r="B49" s="1" t="s">
        <v>71</v>
      </c>
      <c r="C49" s="1">
        <f>LOOKUP(materials_short_b_import[[#This Row],[ Тип материала]],TypeOfMaterial!B:B,TypeOfMaterial!A:A)</f>
        <v>3</v>
      </c>
      <c r="D49" s="1" t="s">
        <v>91</v>
      </c>
      <c r="E49">
        <v>8</v>
      </c>
      <c r="F49">
        <f>LOOKUP(materials_short_b_import[[#This Row],[ Единица измерения]],TypeOfEdinica!B:B,TypeOfEdinica!A:A)</f>
        <v>3</v>
      </c>
      <c r="G49" s="1" t="s">
        <v>92</v>
      </c>
      <c r="H49">
        <v>856</v>
      </c>
      <c r="I49">
        <v>26</v>
      </c>
      <c r="J49" s="2">
        <v>12817</v>
      </c>
    </row>
    <row r="50" spans="1:10" x14ac:dyDescent="0.25">
      <c r="A50" s="1">
        <v>49</v>
      </c>
      <c r="B50" s="1" t="s">
        <v>11</v>
      </c>
      <c r="C50" s="1">
        <f>LOOKUP(materials_short_b_import[[#This Row],[ Тип материала]],TypeOfMaterial!B:B,TypeOfMaterial!A:A)</f>
        <v>3</v>
      </c>
      <c r="D50" s="1" t="s">
        <v>91</v>
      </c>
      <c r="E50">
        <v>1</v>
      </c>
      <c r="F50">
        <f>LOOKUP(materials_short_b_import[[#This Row],[ Единица измерения]],TypeOfEdinica!B:B,TypeOfEdinica!A:A)</f>
        <v>3</v>
      </c>
      <c r="G50" s="1" t="s">
        <v>92</v>
      </c>
      <c r="H50">
        <v>429</v>
      </c>
      <c r="I50">
        <v>47</v>
      </c>
      <c r="J50" s="2">
        <v>15802</v>
      </c>
    </row>
    <row r="51" spans="1:10" x14ac:dyDescent="0.25">
      <c r="A51" s="1">
        <v>50</v>
      </c>
      <c r="B51" s="1" t="s">
        <v>45</v>
      </c>
      <c r="C51" s="1">
        <f>LOOKUP(materials_short_b_import[[#This Row],[ Тип материала]],TypeOfMaterial!B:B,TypeOfMaterial!A:A)</f>
        <v>3</v>
      </c>
      <c r="D51" s="1" t="s">
        <v>91</v>
      </c>
      <c r="E51">
        <v>3</v>
      </c>
      <c r="F51">
        <f>LOOKUP(materials_short_b_import[[#This Row],[ Единица измерения]],TypeOfEdinica!B:B,TypeOfEdinica!A:A)</f>
        <v>3</v>
      </c>
      <c r="G51" s="1" t="s">
        <v>92</v>
      </c>
      <c r="H51">
        <v>772</v>
      </c>
      <c r="I51">
        <v>40</v>
      </c>
      <c r="J51" s="2">
        <v>51672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1B1B-BF33-44F1-A3BA-AAF816F2DB34}">
  <dimension ref="A1:B6"/>
  <sheetViews>
    <sheetView workbookViewId="0">
      <selection activeCell="A7" sqref="A7"/>
    </sheetView>
  </sheetViews>
  <sheetFormatPr defaultRowHeight="15" x14ac:dyDescent="0.25"/>
  <cols>
    <col min="2" max="2" width="39.5703125" bestFit="1" customWidth="1"/>
  </cols>
  <sheetData>
    <row r="1" spans="1:2" x14ac:dyDescent="0.25">
      <c r="A1" t="s">
        <v>223</v>
      </c>
      <c r="B1" t="s">
        <v>224</v>
      </c>
    </row>
    <row r="2" spans="1:2" x14ac:dyDescent="0.25">
      <c r="A2">
        <v>1</v>
      </c>
      <c r="B2" s="1" t="s">
        <v>109</v>
      </c>
    </row>
    <row r="3" spans="1:2" x14ac:dyDescent="0.25">
      <c r="A3">
        <v>2</v>
      </c>
      <c r="B3" s="1" t="s">
        <v>114</v>
      </c>
    </row>
    <row r="4" spans="1:2" x14ac:dyDescent="0.25">
      <c r="A4">
        <v>3</v>
      </c>
      <c r="B4" s="1" t="s">
        <v>122</v>
      </c>
    </row>
    <row r="5" spans="1:2" x14ac:dyDescent="0.25">
      <c r="A5">
        <v>4</v>
      </c>
      <c r="B5" s="1" t="s">
        <v>120</v>
      </c>
    </row>
    <row r="6" spans="1:2" x14ac:dyDescent="0.25">
      <c r="A6">
        <v>5</v>
      </c>
      <c r="B6" s="1" t="s">
        <v>108</v>
      </c>
    </row>
  </sheetData>
  <sortState xmlns:xlrd2="http://schemas.microsoft.com/office/spreadsheetml/2017/richdata2" ref="B2:B7">
    <sortCondition ref="B2:B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95F4-17F4-460E-954D-14B5872CB318}">
  <dimension ref="A1:B4"/>
  <sheetViews>
    <sheetView workbookViewId="0">
      <selection activeCell="B7" sqref="B7"/>
    </sheetView>
  </sheetViews>
  <sheetFormatPr defaultRowHeight="15" x14ac:dyDescent="0.25"/>
  <cols>
    <col min="2" max="2" width="24.140625" bestFit="1" customWidth="1"/>
  </cols>
  <sheetData>
    <row r="1" spans="1:2" x14ac:dyDescent="0.25">
      <c r="A1" t="s">
        <v>223</v>
      </c>
      <c r="B1" t="s">
        <v>233</v>
      </c>
    </row>
    <row r="2" spans="1:2" x14ac:dyDescent="0.25">
      <c r="A2">
        <v>1</v>
      </c>
      <c r="B2" s="1" t="s">
        <v>97</v>
      </c>
    </row>
    <row r="3" spans="1:2" x14ac:dyDescent="0.25">
      <c r="A3">
        <v>2</v>
      </c>
      <c r="B3" s="1" t="s">
        <v>96</v>
      </c>
    </row>
    <row r="4" spans="1:2" x14ac:dyDescent="0.25">
      <c r="A4">
        <v>3</v>
      </c>
      <c r="B4" s="1" t="s">
        <v>92</v>
      </c>
    </row>
  </sheetData>
  <sortState xmlns:xlrd2="http://schemas.microsoft.com/office/spreadsheetml/2017/richdata2" ref="B2:B4">
    <sortCondition ref="B2: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1CDD-E327-4F5C-9FFC-21F9334D97F4}">
  <dimension ref="A1:B5"/>
  <sheetViews>
    <sheetView workbookViewId="0">
      <selection activeCell="E12" sqref="E12"/>
    </sheetView>
  </sheetViews>
  <sheetFormatPr defaultRowHeight="15" x14ac:dyDescent="0.25"/>
  <cols>
    <col min="2" max="2" width="25" bestFit="1" customWidth="1"/>
  </cols>
  <sheetData>
    <row r="1" spans="1:2" x14ac:dyDescent="0.25">
      <c r="A1" t="s">
        <v>223</v>
      </c>
      <c r="B1" t="s">
        <v>231</v>
      </c>
    </row>
    <row r="2" spans="1:2" x14ac:dyDescent="0.25">
      <c r="A2">
        <v>1</v>
      </c>
      <c r="B2" s="1" t="s">
        <v>95</v>
      </c>
    </row>
    <row r="3" spans="1:2" x14ac:dyDescent="0.25">
      <c r="A3">
        <v>2</v>
      </c>
      <c r="B3" s="1" t="s">
        <v>98</v>
      </c>
    </row>
    <row r="4" spans="1:2" x14ac:dyDescent="0.25">
      <c r="A4">
        <v>3</v>
      </c>
      <c r="B4" s="1" t="s">
        <v>91</v>
      </c>
    </row>
    <row r="5" spans="1:2" x14ac:dyDescent="0.25">
      <c r="A5">
        <v>4</v>
      </c>
      <c r="B5" s="1" t="s">
        <v>93</v>
      </c>
    </row>
  </sheetData>
  <sortState xmlns:xlrd2="http://schemas.microsoft.com/office/spreadsheetml/2017/richdata2" ref="B2:B5">
    <sortCondition ref="B2:B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C A A g A I k 6 P U 9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A i T o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6 P U 3 5 D J k s F A w A A + w k A A B M A H A B G b 3 J t d W x h c y 9 T Z W N 0 a W 9 u M S 5 t I K I Y A C i g F A A A A A A A A A A A A A A A A A A A A A A A A A A A A O 1 V z 2 s T Q R i 9 B / I / D O s l g X V p R C t Y 9 l C S i k U Q J R U P S Q n b z W i X 7 u 6 E n U l J K Y F W 8 Q e 0 U A 8 K R S 1 S 7 8 I a 3 R o 3 b f I v z P 5 H f j O 7 a Z t k i 6 H 1 4 M F c k s x 8 3 3 t v v n 1 v h 2 K T W c R F 5 f i 7 M J f N Z D N 0 1 f B w H f G P v B t t R 8 8 L S E c 2 Z t k M g g / f F 0 u 8 H 7 3 m J 7 z L Q 9 h b a J n Y 1 p 4 Q b 2 2 F k L X c X c v G W p G 4 D L u M 5 p T i n e p j i j 1 a n a 8 7 l m t R 5 h m M e N U S p m u M N K r 8 H f 9 6 / Q b i A 4 A E W B 5 W + S E P g G M b y P d Q o d r w S L 1 p M s d g 2 L M M u 7 Z S s 5 w G 8 Z j W s m l L y a v I b d q 2 i p j X x H k 1 0 T g U X i u v Y s x A 4 r j q z c o i w 4 6 u n F Y q 6 n 3 L r e u K b F C W 2 5 W S w Y z l B O + a w j + D t E 6 0 E 7 3 h A S C c R D s 8 Q P w n 9 / l 3 2 O i J T R 7 y r g J U S 8 Y K n P + h R x z C 8 D 1 s 1 O H s u T F F K q o k B f O 2 X T Y N 2 / C o L k 6 w n D + j 3 A f 8 Y 0 k 3 p P y F 4 A x d P j i j W f I M l z 4 l n l M k d t N x l z Y a m O a m l 6 t u b k J t t A U L P 6 I X P I x e i a E r M E 0 A Q g y 3 W F t F U H I A n d 1 E j O j 1 5 R Q B 8 p j 7 I C k A h C 4 s 9 r i f 1 h t A z 7 f o p S C R K H 3 R G U o h X X g g g X w 0 H d 5 P h 1 t 0 2 e x N T Z y s 3 c 5 n M 5 Y 7 z Y D O 2 3 j o H F q j q + C b U w P 9 w d V F u q 6 V i N l 0 w M Z / 2 9 M X S d J Y i 4 G l K y V s W 4 4 F N b q i w g j i h 0 v 1 2 y p a c E 1 S t 9 x n + u y t m Z m C i h 4 1 w U R l t m F j / e y n 9 o C 4 I 1 a 6 q n v H p v N P 2 f c K 3 k T 8 i 9 A z X e m H N M N 2 E M R m A D 1 h I i o Y d W z c + l 4 a H 2 R B v n w E P + V k g C 2 Q i 5 O B u 4 D t B L r B Q 6 F Q C J C p X J 9 i J n E k 3 o t 2 k 8 G L f s n a 5 0 f D p b 4 E 9 m O H p k E d y i 2 Z W F E a 7 Y 7 o v F w Y k 7 c 5 / R d S O K F F M + n 6 W P z m / s f v k v E b j F 4 r o n 7 8 a n g b b U l J I R T 1 J h 0 4 6 W V w 6 x 6 K h 3 H e l w j C 0 I M d q R C E C F t P s o m J i I t o C 8 q O 4 u j J C I 2 V J a + E K e S n Z V T 8 S U Y U g I G H w m I 0 E f y O R I 3 L / Z Q z H 8 C + f D k g o A 3 g 1 v S n A L l U K n 8 D U E s B A i 0 A F A A C A A g A I k 6 P U 9 C Y 7 + y j A A A A 9 Q A A A B I A A A A A A A A A A A A A A A A A A A A A A E N v b m Z p Z y 9 Q Y W N r Y W d l L n h t b F B L A Q I t A B Q A A g A I A C J O j 1 M P y u m r p A A A A O k A A A A T A A A A A A A A A A A A A A A A A O 8 A A A B b Q 2 9 u d G V u d F 9 U e X B l c 1 0 u e G 1 s U E s B A i 0 A F A A C A A g A I k 6 P U 3 5 D J k s F A w A A + w k A A B M A A A A A A A A A A A A A A A A A 4 A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S s A A A A A A A D 3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V U M D M 6 M j I 6 M j E u N z U w O D Y 2 M l o i I C 8 + P E V u d H J 5 I F R 5 c G U 9 I k Z p b G x D b 2 x 1 b W 5 U e X B l c y I g V m F s d W U 9 I n N C Z 1 l E I i A v P j x F b n R y e S B U e X B l P S J G a W x s Q 2 9 s d W 1 u T m F t Z X M i I F Z h b H V l P S J z W y Z x d W 9 0 O 9 C f 0 Y D Q v t C 0 0 Y P Q u t G G 0 L j R j y Z x d W 9 0 O y w m c X V v d D v Q n d C w 0 L j Q v N C 1 0 L 3 Q v t C y 0 L D Q v d C 4 0 L U g 0 L z Q s N G C 0 L X R g N C 4 0 L D Q u 9 C w J n F 1 b 3 Q 7 L C Z x d W 9 0 O 9 C d 0 L X Q v t C x 0 Y X Q v t C 0 0 L j Q v N C + 0 L U g 0 L r Q v t C 7 0 L j R h 9 C 1 0 Y H R g t C y 0 L 4 g 0 L z Q s N G C 0 L X R g N C 4 0 L D Q u 9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v N C w 0 Y L Q t d G A 0 L j Q s N C 7 0 L A s M X 0 m c X V v d D s s J n F 1 b 3 Q 7 U 2 V j d G l v b j E v 0 J v Q u N G B 0 Y I x L 9 C Y 0 L f Q v N C 1 0 L 3 Q t d C 9 0 L 3 R i 9 C 5 I N G C 0 L j Q v y 5 7 0 J 3 Q t d C + 0 L H R h d C + 0 L T Q u N C 8 0 L 7 Q t S D Q u t C + 0 L v Q u N G H 0 L X R g d G C 0 L L Q v i D Q v N C w 0 Y L Q t d G A 0 L j Q s N C 7 0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v N C w 0 Y L Q t d G A 0 L j Q s N C 7 0 L A s M X 0 m c X V v d D s s J n F 1 b 3 Q 7 U 2 V j d G l v b j E v 0 J v Q u N G B 0 Y I x L 9 C Y 0 L f Q v N C 1 0 L 3 Q t d C 9 0 L 3 R i 9 C 5 I N G C 0 L j Q v y 5 7 0 J 3 Q t d C + 0 L H R h d C + 0 L T Q u N C 8 0 L 7 Q t S D Q u t C + 0 L v Q u N G H 0 L X R g d G C 0 L L Q v i D Q v N C w 0 Y L Q t d G A 0 L j Q s N C 7 0 L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i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G V y a W F s c 1 9 z a G 9 y d F 9 i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V Q w M z o y M j o 1 N C 4 y M D Y x O D A z W i I g L z 4 8 R W 5 0 c n k g V H l w Z T 0 i R m l s b E N v b H V t b l R 5 c G V z I i B W Y W x 1 Z T 0 i c 0 J n W U R C Z 0 1 E Q m c 9 P S I g L z 4 8 R W 5 0 c n k g V H l w Z T 0 i R m l s b E N v b H V t b k 5 h b W V z I i B W Y W x 1 Z T 0 i c 1 s m c X V v d D v Q n d C w 0 L j Q v N C 1 0 L 3 Q v t C y 0 L D Q v d C 4 0 L U g 0 L z Q s N G C 0 L X R g N C 4 0 L D Q u 9 C w J n F 1 b 3 Q 7 L C Z x d W 9 0 O y D Q o t C 4 0 L 8 g 0 L z Q s N G C 0 L X R g N C 4 0 L D Q u 9 C w J n F 1 b 3 Q 7 L C Z x d W 9 0 O y D Q m t C + 0 L v Q u N G H 0 L X R g d G C 0 L L Q v i D Q s i D R g 9 C / 0 L D Q u t C + 0 L L Q u t C 1 J n F 1 b 3 Q 7 L C Z x d W 9 0 O y D Q l d C 0 0 L j Q v d C 4 0 Y b Q s C D Q u N C 3 0 L z Q t d G A 0 L X Q v d C 4 0 Y 8 m c X V v d D s s J n F 1 b 3 Q 7 I N C a 0 L 7 Q u 9 C 4 0 Y f Q t d G B 0 Y L Q s t C + I N C 9 0 L A g 0 Y H Q u t C 7 0 L D Q t N C 1 J n F 1 b 3 Q 7 L C Z x d W 9 0 O y D Q n N C 4 0 L 3 Q u N C 8 0 L D Q u 9 G M 0 L 3 R i 9 C 5 I N C y 0 L 7 Q t 9 C 8 0 L 7 Q t t C 9 0 Y v Q u S D Q v t G B 0 Y L Q s N G C 0 L 7 Q u i Z x d W 9 0 O y w m c X V v d D s g 0 K H R g t C + 0 L j Q v N C + 0 Y H R g t G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2 J f a W 1 w b 3 J 0 L 9 C Y 0 L f Q v N C 1 0 L 3 Q t d C 9 0 L 3 R i 9 C 5 I N G C 0 L j Q v y 5 7 0 J 3 Q s N C 4 0 L z Q t d C 9 0 L 7 Q s t C w 0 L 3 Q u N C 1 I N C 8 0 L D R g t C 1 0 Y D Q u N C w 0 L v Q s C w w f S Z x d W 9 0 O y w m c X V v d D t T Z W N 0 a W 9 u M S 9 t Y X R l c m l h b H N f c 2 h v c n R f Y l 9 p b X B v c n Q v 0 J j Q t 9 C 8 0 L X Q v d C 1 0 L 3 Q v d G L 0 L k g 0 Y L Q u N C / L n s g 0 K L Q u N C / I N C 8 0 L D R g t C 1 0 Y D Q u N C w 0 L v Q s C w x f S Z x d W 9 0 O y w m c X V v d D t T Z W N 0 a W 9 u M S 9 t Y X R l c m l h b H N f c 2 h v c n R f Y l 9 p b X B v c n Q v 0 J j Q t 9 C 8 0 L X Q v d C 1 0 L 3 Q v d G L 0 L k g 0 Y L Q u N C / L n s g 0 J r Q v t C 7 0 L j R h 9 C 1 0 Y H R g t C y 0 L 4 g 0 L I g 0 Y P Q v 9 C w 0 L r Q v t C y 0 L r Q t S w y f S Z x d W 9 0 O y w m c X V v d D t T Z W N 0 a W 9 u M S 9 t Y X R l c m l h b H N f c 2 h v c n R f Y l 9 p b X B v c n Q v 0 J j Q t 9 C 8 0 L X Q v d C 1 0 L 3 Q v d G L 0 L k g 0 Y L Q u N C / L n s g 0 J X Q t N C 4 0 L 3 Q u N G G 0 L A g 0 L j Q t 9 C 8 0 L X R g N C 1 0 L 3 Q u N G P L D N 9 J n F 1 b 3 Q 7 L C Z x d W 9 0 O 1 N l Y 3 R p b 2 4 x L 2 1 h d G V y a W F s c 1 9 z a G 9 y d F 9 i X 2 l t c G 9 y d C / Q m N C 3 0 L z Q t d C 9 0 L X Q v d C 9 0 Y v Q u S D R g t C 4 0 L 8 u e y D Q m t C + 0 L v Q u N G H 0 L X R g d G C 0 L L Q v i D Q v d C w I N G B 0 L r Q u 9 C w 0 L T Q t S w 0 f S Z x d W 9 0 O y w m c X V v d D t T Z W N 0 a W 9 u M S 9 t Y X R l c m l h b H N f c 2 h v c n R f Y l 9 p b X B v c n Q v 0 J j Q t 9 C 8 0 L X Q v d C 1 0 L 3 Q v d G L 0 L k g 0 Y L Q u N C / L n s g 0 J z Q u N C 9 0 L j Q v N C w 0 L v R j N C 9 0 Y v Q u S D Q s t C + 0 L f Q v N C + 0 L b Q v d G L 0 L k g 0 L 7 R g d G C 0 L D R g t C + 0 L o s N X 0 m c X V v d D s s J n F 1 b 3 Q 7 U 2 V j d G l v b j E v b W F 0 Z X J p Y W x z X 3 N o b 3 J 0 X 2 J f a W 1 w b 3 J 0 L 9 C Y 0 L f Q v N C 1 0 L 3 Q t d C 9 0 L 3 R i 9 C 5 I N G C 0 L j Q v y 5 7 I N C h 0 Y L Q v t C 4 0 L z Q v t G B 0 Y L R j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R l c m l h b H N f c 2 h v c n R f Y l 9 p b X B v c n Q v 0 J j Q t 9 C 8 0 L X Q v d C 1 0 L 3 Q v d G L 0 L k g 0 Y L Q u N C / L n v Q n d C w 0 L j Q v N C 1 0 L 3 Q v t C y 0 L D Q v d C 4 0 L U g 0 L z Q s N G C 0 L X R g N C 4 0 L D Q u 9 C w L D B 9 J n F 1 b 3 Q 7 L C Z x d W 9 0 O 1 N l Y 3 R p b 2 4 x L 2 1 h d G V y a W F s c 1 9 z a G 9 y d F 9 i X 2 l t c G 9 y d C / Q m N C 3 0 L z Q t d C 9 0 L X Q v d C 9 0 Y v Q u S D R g t C 4 0 L 8 u e y D Q o t C 4 0 L 8 g 0 L z Q s N G C 0 L X R g N C 4 0 L D Q u 9 C w L D F 9 J n F 1 b 3 Q 7 L C Z x d W 9 0 O 1 N l Y 3 R p b 2 4 x L 2 1 h d G V y a W F s c 1 9 z a G 9 y d F 9 i X 2 l t c G 9 y d C / Q m N C 3 0 L z Q t d C 9 0 L X Q v d C 9 0 Y v Q u S D R g t C 4 0 L 8 u e y D Q m t C + 0 L v Q u N G H 0 L X R g d G C 0 L L Q v i D Q s i D R g 9 C / 0 L D Q u t C + 0 L L Q u t C 1 L D J 9 J n F 1 b 3 Q 7 L C Z x d W 9 0 O 1 N l Y 3 R p b 2 4 x L 2 1 h d G V y a W F s c 1 9 z a G 9 y d F 9 i X 2 l t c G 9 y d C / Q m N C 3 0 L z Q t d C 9 0 L X Q v d C 9 0 Y v Q u S D R g t C 4 0 L 8 u e y D Q l d C 0 0 L j Q v d C 4 0 Y b Q s C D Q u N C 3 0 L z Q t d G A 0 L X Q v d C 4 0 Y 8 s M 3 0 m c X V v d D s s J n F 1 b 3 Q 7 U 2 V j d G l v b j E v b W F 0 Z X J p Y W x z X 3 N o b 3 J 0 X 2 J f a W 1 w b 3 J 0 L 9 C Y 0 L f Q v N C 1 0 L 3 Q t d C 9 0 L 3 R i 9 C 5 I N G C 0 L j Q v y 5 7 I N C a 0 L 7 Q u 9 C 4 0 Y f Q t d G B 0 Y L Q s t C + I N C 9 0 L A g 0 Y H Q u t C 7 0 L D Q t N C 1 L D R 9 J n F 1 b 3 Q 7 L C Z x d W 9 0 O 1 N l Y 3 R p b 2 4 x L 2 1 h d G V y a W F s c 1 9 z a G 9 y d F 9 i X 2 l t c G 9 y d C / Q m N C 3 0 L z Q t d C 9 0 L X Q v d C 9 0 Y v Q u S D R g t C 4 0 L 8 u e y D Q n N C 4 0 L 3 Q u N C 8 0 L D Q u 9 G M 0 L 3 R i 9 C 5 I N C y 0 L 7 Q t 9 C 8 0 L 7 Q t t C 9 0 Y v Q u S D Q v t G B 0 Y L Q s N G C 0 L 7 Q u i w 1 f S Z x d W 9 0 O y w m c X V v d D t T Z W N 0 a W 9 u M S 9 t Y X R l c m l h b H N f c 2 h v c n R f Y l 9 p b X B v c n Q v 0 J j Q t 9 C 8 0 L X Q v d C 1 0 L 3 Q v d G L 0 L k g 0 Y L Q u N C / L n s g 0 K H R g t C + 0 L j Q v N C + 0 Y H R g t G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l c m l h b H N f c 2 h v c n R f Y l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2 J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i X 2 l t c G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i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X 2 J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V Q w M z o y M z o x M i 4 1 O T I 0 N z Y 4 W i I g L z 4 8 R W 5 0 c n k g V H l w Z T 0 i R m l s b E N v b H V t b l R 5 c G V z I i B W Y W x 1 Z T 0 i c 0 J n T U d C Z 1 l E Q m c 9 P S I g L z 4 8 R W 5 0 c n k g V H l w Z T 0 i R m l s b E N v b H V t b k 5 h b W V z I i B W Y W x 1 Z T 0 i c 1 s m c X V v d D v Q n d C w 0 L j Q v N C 1 0 L 3 Q v t C y 0 L D Q v d C 4 0 L U g 0 L / R g N C + 0 L T R g 9 C 6 0 Y b Q u N C 4 J n F 1 b 3 Q 7 L C Z x d W 9 0 O 9 C Q 0 Y D R g t C 4 0 L r R g 9 C 7 J n F 1 b 3 Q 7 L C Z x d W 9 0 O 9 C c 0 L j Q v d C 4 0 L z Q s N C 7 0 Y z Q v d C w 0 Y 8 g 0 Y H R g t C + 0 L j Q v N C + 0 Y H R g t G M I N C 0 0 L v R j y D Q s N C z 0 L X Q v d G C 0 L A m c X V v d D s s J n F 1 b 3 Q 7 0 J j Q t 9 C + 0 L H R g N C w 0 L b Q t d C 9 0 L j Q t S Z x d W 9 0 O y w m c X V v d D v Q o t C 4 0 L 8 g 0 L / R g N C + 0 L T R g 9 C 6 0 Y b Q u N C 4 J n F 1 b 3 Q 7 L C Z x d W 9 0 O 9 C a 0 L 7 Q u 9 C 4 0 Y f Q t d G B 0 Y L Q s t C + I N G H 0 L X Q u 9 C + 0 L L Q t d C 6 I N C 0 0 L v R j y D Q v 9 G A 0 L 7 Q u N C 3 0 L L Q v t C 0 0 Y H R g t C y 0 L A m c X V v d D s s J n F 1 b 3 Q 7 0 J 3 Q v t C 8 0 L X R g C D R h t C 1 0 Y X Q s C D Q t N C 7 0 Y 8 g 0 L / R g N C + 0 L j Q t 9 C y 0 L 7 Q t N G B 0 Y L Q s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Y l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2 J f a W 1 w b 3 J 0 L 9 C Y 0 L f Q v N C 1 0 L 3 Q t d C 9 0 L 3 R i 9 C 5 I N G C 0 L j Q v y 5 7 0 J D R g N G C 0 L j Q u t G D 0 L s s M X 0 m c X V v d D s s J n F 1 b 3 Q 7 U 2 V j d G l v b j E v c H J v Z H V j d H N f Y l 9 p b X B v c n Q v 0 J j Q t 9 C 8 0 L X Q v d C 1 0 L 3 Q v d G L 0 L k g 0 Y L Q u N C / L n v Q n N C 4 0 L 3 Q u N C 8 0 L D Q u 9 G M 0 L 3 Q s N G P I N G B 0 Y L Q v t C 4 0 L z Q v t G B 0 Y L R j C D Q t N C 7 0 Y 8 g 0 L D Q s 9 C 1 0 L 3 R g t C w L D J 9 J n F 1 b 3 Q 7 L C Z x d W 9 0 O 1 N l Y 3 R p b 2 4 x L 3 B y b 2 R 1 Y 3 R z X 2 J f a W 1 w b 3 J 0 L 9 C Y 0 L f Q v N C 1 0 L 3 Q t d C 9 0 L 3 R i 9 C 5 I N G C 0 L j Q v y 5 7 0 J j Q t 9 C + 0 L H R g N C w 0 L b Q t d C 9 0 L j Q t S w z f S Z x d W 9 0 O y w m c X V v d D t T Z W N 0 a W 9 u M S 9 w c m 9 k d W N 0 c 1 9 i X 2 l t c G 9 y d C / Q m N C 3 0 L z Q t d C 9 0 L X Q v d C 9 0 Y v Q u S D R g t C 4 0 L 8 u e 9 C i 0 L j Q v y D Q v 9 G A 0 L 7 Q t N G D 0 L r R h t C 4 0 L g s N H 0 m c X V v d D s s J n F 1 b 3 Q 7 U 2 V j d G l v b j E v c H J v Z H V j d H N f Y l 9 p b X B v c n Q v 0 J j Q t 9 C 8 0 L X Q v d C 1 0 L 3 Q v d G L 0 L k g 0 Y L Q u N C / L n v Q m t C + 0 L v Q u N G H 0 L X R g d G C 0 L L Q v i D R h 9 C 1 0 L v Q v t C y 0 L X Q u i D Q t N C 7 0 Y 8 g 0 L / R g N C + 0 L j Q t 9 C y 0 L 7 Q t N G B 0 Y L Q s t C w L D V 9 J n F 1 b 3 Q 7 L C Z x d W 9 0 O 1 N l Y 3 R p b 2 4 x L 3 B y b 2 R 1 Y 3 R z X 2 J f a W 1 w b 3 J 0 L 9 C Y 0 L f Q v N C 1 0 L 3 Q t d C 9 0 L 3 R i 9 C 5 I N G C 0 L j Q v y 5 7 0 J 3 Q v t C 8 0 L X R g C D R h t C 1 0 Y X Q s C D Q t N C 7 0 Y 8 g 0 L / R g N C + 0 L j Q t 9 C y 0 L 7 Q t N G B 0 Y L Q s t C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X 2 J f a W 1 w b 3 J 0 L 9 C Y 0 L f Q v N C 1 0 L 3 Q t d C 9 0 L 3 R i 9 C 5 I N G C 0 L j Q v y 5 7 0 J 3 Q s N C 4 0 L z Q t d C 9 0 L 7 Q s t C w 0 L 3 Q u N C 1 I N C / 0 Y D Q v t C 0 0 Y P Q u t G G 0 L j Q u C w w f S Z x d W 9 0 O y w m c X V v d D t T Z W N 0 a W 9 u M S 9 w c m 9 k d W N 0 c 1 9 i X 2 l t c G 9 y d C / Q m N C 3 0 L z Q t d C 9 0 L X Q v d C 9 0 Y v Q u S D R g t C 4 0 L 8 u e 9 C Q 0 Y D R g t C 4 0 L r R g 9 C 7 L D F 9 J n F 1 b 3 Q 7 L C Z x d W 9 0 O 1 N l Y 3 R p b 2 4 x L 3 B y b 2 R 1 Y 3 R z X 2 J f a W 1 w b 3 J 0 L 9 C Y 0 L f Q v N C 1 0 L 3 Q t d C 9 0 L 3 R i 9 C 5 I N G C 0 L j Q v y 5 7 0 J z Q u N C 9 0 L j Q v N C w 0 L v R j N C 9 0 L D R j y D R g d G C 0 L 7 Q u N C 8 0 L 7 R g d G C 0 Y w g 0 L T Q u 9 G P I N C w 0 L P Q t d C 9 0 Y L Q s C w y f S Z x d W 9 0 O y w m c X V v d D t T Z W N 0 a W 9 u M S 9 w c m 9 k d W N 0 c 1 9 i X 2 l t c G 9 y d C / Q m N C 3 0 L z Q t d C 9 0 L X Q v d C 9 0 Y v Q u S D R g t C 4 0 L 8 u e 9 C Y 0 L f Q v t C x 0 Y D Q s N C 2 0 L X Q v d C 4 0 L U s M 3 0 m c X V v d D s s J n F 1 b 3 Q 7 U 2 V j d G l v b j E v c H J v Z H V j d H N f Y l 9 p b X B v c n Q v 0 J j Q t 9 C 8 0 L X Q v d C 1 0 L 3 Q v d G L 0 L k g 0 Y L Q u N C / L n v Q o t C 4 0 L 8 g 0 L / R g N C + 0 L T R g 9 C 6 0 Y b Q u N C 4 L D R 9 J n F 1 b 3 Q 7 L C Z x d W 9 0 O 1 N l Y 3 R p b 2 4 x L 3 B y b 2 R 1 Y 3 R z X 2 J f a W 1 w b 3 J 0 L 9 C Y 0 L f Q v N C 1 0 L 3 Q t d C 9 0 L 3 R i 9 C 5 I N G C 0 L j Q v y 5 7 0 J r Q v t C 7 0 L j R h 9 C 1 0 Y H R g t C y 0 L 4 g 0 Y f Q t d C 7 0 L 7 Q s t C 1 0 L o g 0 L T Q u 9 G P I N C / 0 Y D Q v t C 4 0 L f Q s t C + 0 L T R g d G C 0 L L Q s C w 1 f S Z x d W 9 0 O y w m c X V v d D t T Z W N 0 a W 9 u M S 9 w c m 9 k d W N 0 c 1 9 i X 2 l t c G 9 y d C / Q m N C 3 0 L z Q t d C 9 0 L X Q v d C 9 0 Y v Q u S D R g t C 4 0 L 8 u e 9 C d 0 L 7 Q v N C 1 0 Y A g 0 Y b Q t d G F 0 L A g 0 L T Q u 9 G P I N C / 0 Y D Q v t C 4 0 L f Q s t C + 0 L T R g d G C 0 L L Q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Y l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Y l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Y l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R 0 9 f / b p l P m q 3 k a J r 5 q g M A A A A A A g A A A A A A E G Y A A A A B A A A g A A A A u J f A b 6 Y 3 x J T x C o V r W C W c W J z X f n K F k g h o t R W N / 7 L D y t w A A A A A D o A A A A A C A A A g A A A A W + n U X Q r r m Z B f j 9 q 6 x L 6 B i L v n P J Y q V H I P 7 d a F Q w 4 r Q o N Q A A A A X g 4 a r s j Q d / N d e v P b u N Y O Z l m Q u Y t B H h b s V v W l X j g H U / G K y w B 9 S C 2 C e q f E U Y R q A c u u C d Q m l m V 6 B r F W 6 / g 3 h k T Z I H 8 F + n y a e V W B l y x a T k y 3 D 6 x A A A A A O c V 4 O z M c Z h 3 s T r E B q 1 5 6 s A 9 E i f A x G e 5 + / q y m u P g J + 2 V 8 S F C E t G B E i W e K e b O G b U h m l 6 v a 1 9 D r l z J z m q 9 G y u 7 j n A = = < / D a t a M a s h u p > 
</file>

<file path=customXml/itemProps1.xml><?xml version="1.0" encoding="utf-8"?>
<ds:datastoreItem xmlns:ds="http://schemas.openxmlformats.org/officeDocument/2006/customXml" ds:itemID="{BEDB0851-CBFC-4879-8E03-F20BBACB3A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Products</vt:lpstr>
      <vt:lpstr>ProductMaterial</vt:lpstr>
      <vt:lpstr>MaterialShort</vt:lpstr>
      <vt:lpstr>TypeOfProduct</vt:lpstr>
      <vt:lpstr>TypeOfEdinica</vt:lpstr>
      <vt:lpstr>TypeOfMaterial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LocalAdministrator</dc:creator>
  <cp:lastModifiedBy>LocalAdministrator</cp:lastModifiedBy>
  <dcterms:created xsi:type="dcterms:W3CDTF">2021-12-15T03:21:36Z</dcterms:created>
  <dcterms:modified xsi:type="dcterms:W3CDTF">2021-12-15T05:24:16Z</dcterms:modified>
</cp:coreProperties>
</file>