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50" windowHeight="11480" activeTab="1"/>
  </bookViews>
  <sheets>
    <sheet name="空表" sheetId="37" r:id="rId1"/>
    <sheet name="5.1" sheetId="45" r:id="rId2"/>
    <sheet name="5.2" sheetId="46" r:id="rId3"/>
    <sheet name="麓城累计" sheetId="44" r:id="rId4"/>
    <sheet name="MDT挂号费" sheetId="42" r:id="rId5"/>
  </sheets>
  <definedNames>
    <definedName name="_xlnm._FilterDatabase" localSheetId="0" hidden="1">空表!$A$3:$AD$92</definedName>
    <definedName name="_xlnm._FilterDatabase" localSheetId="1" hidden="1">'5.1'!$A$3:$AD$111</definedName>
    <definedName name="_xlnm._FilterDatabase" localSheetId="2" hidden="1">'5.2'!$A$3:$AD$150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sz val="12"/>
            <rFont val="宋体"/>
            <charset val="134"/>
          </rPr>
          <t>包含：
中医针灸、刃针、艾灸、隔物灸、红外线治疗、耳穴、敷贴等中医治疗类项目</t>
        </r>
      </text>
    </comment>
    <comment ref="R3" authorId="0">
      <text>
        <r>
          <rPr>
            <sz val="9"/>
            <rFont val="宋体"/>
            <charset val="134"/>
          </rPr>
          <t>包含：灌肠、西医类治疗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sz val="12"/>
            <rFont val="宋体"/>
            <charset val="134"/>
          </rPr>
          <t>包含：
中医针灸、刃针、艾灸、隔物灸、红外线治疗、耳穴、敷贴等中医治疗类项目</t>
        </r>
      </text>
    </comment>
    <comment ref="R3" authorId="0">
      <text>
        <r>
          <rPr>
            <sz val="9"/>
            <rFont val="宋体"/>
            <charset val="134"/>
          </rPr>
          <t>包含：灌肠、西医类治疗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sz val="12"/>
            <rFont val="宋体"/>
            <charset val="134"/>
          </rPr>
          <t>包含：
中医针灸、刃针、艾灸、隔物灸、红外线治疗、耳穴、敷贴等中医治疗类项目</t>
        </r>
      </text>
    </comment>
    <comment ref="R3" authorId="0">
      <text>
        <r>
          <rPr>
            <sz val="9"/>
            <rFont val="宋体"/>
            <charset val="134"/>
          </rPr>
          <t>包含：灌肠、西医类治疗</t>
        </r>
      </text>
    </comment>
  </commentList>
</comments>
</file>

<file path=xl/sharedStrings.xml><?xml version="1.0" encoding="utf-8"?>
<sst xmlns="http://schemas.openxmlformats.org/spreadsheetml/2006/main" count="1035" uniqueCount="257">
  <si>
    <t>2025年5月日报表</t>
  </si>
  <si>
    <t>日期</t>
  </si>
  <si>
    <t>序号</t>
  </si>
  <si>
    <t>姓名</t>
  </si>
  <si>
    <t>初诊</t>
  </si>
  <si>
    <t>复诊</t>
  </si>
  <si>
    <t>简易</t>
  </si>
  <si>
    <t>专家</t>
  </si>
  <si>
    <t>会员码</t>
  </si>
  <si>
    <t>预约号</t>
  </si>
  <si>
    <t>中医</t>
  </si>
  <si>
    <t>西药</t>
  </si>
  <si>
    <t>检验</t>
  </si>
  <si>
    <t>B超类</t>
  </si>
  <si>
    <t>西医治疗类</t>
  </si>
  <si>
    <t>挂号</t>
  </si>
  <si>
    <t>蛋白</t>
  </si>
  <si>
    <t>消费</t>
  </si>
  <si>
    <t>收款方式</t>
  </si>
  <si>
    <t>系统未开单</t>
  </si>
  <si>
    <t>蛋白
瓶数</t>
  </si>
  <si>
    <t>备注</t>
  </si>
  <si>
    <t>报号说明</t>
  </si>
  <si>
    <t>收费员</t>
  </si>
  <si>
    <t>中药</t>
  </si>
  <si>
    <t>针灸</t>
  </si>
  <si>
    <t>保健品</t>
  </si>
  <si>
    <t>孕三项</t>
  </si>
  <si>
    <t>检验/化验</t>
  </si>
  <si>
    <t>彩超</t>
  </si>
  <si>
    <t>心电图/胎心</t>
  </si>
  <si>
    <t>治疗</t>
  </si>
  <si>
    <t>打针一</t>
  </si>
  <si>
    <t>打针二</t>
  </si>
  <si>
    <t>其他</t>
  </si>
  <si>
    <t>曾凤玲</t>
  </si>
  <si>
    <t>蔡彬</t>
  </si>
  <si>
    <t>对公</t>
  </si>
  <si>
    <t>吴永兰</t>
  </si>
  <si>
    <t>郭梓慧</t>
  </si>
  <si>
    <t>张以涵</t>
  </si>
  <si>
    <t>何仁玉</t>
  </si>
  <si>
    <t>贾桂桂</t>
  </si>
  <si>
    <t>2460蛋白1瓶</t>
  </si>
  <si>
    <t>黄厅厅</t>
  </si>
  <si>
    <t>地屈1盒</t>
  </si>
  <si>
    <t>侯金笑</t>
  </si>
  <si>
    <t>卢会娥</t>
  </si>
  <si>
    <t>卜芳</t>
  </si>
  <si>
    <t>陈永艳</t>
  </si>
  <si>
    <t>龙七梅</t>
  </si>
  <si>
    <t>王敏28（9891）</t>
  </si>
  <si>
    <t>吴安乐21（9704）</t>
  </si>
  <si>
    <t>邱纯会</t>
  </si>
  <si>
    <t>张月凤</t>
  </si>
  <si>
    <t>刘小兰20（0857）</t>
  </si>
  <si>
    <t>4元耗材</t>
  </si>
  <si>
    <t>程砚秋</t>
  </si>
  <si>
    <t>希敏佳1支</t>
  </si>
  <si>
    <t>陈宗花</t>
  </si>
  <si>
    <t>李玉清</t>
  </si>
  <si>
    <t>田茂凤</t>
  </si>
  <si>
    <t>尹晚香</t>
  </si>
  <si>
    <t>张小龙</t>
  </si>
  <si>
    <t>王海艳</t>
  </si>
  <si>
    <t>吴海美20（0285）</t>
  </si>
  <si>
    <t>胡宏娥</t>
  </si>
  <si>
    <t>G5602</t>
  </si>
  <si>
    <t>张宏</t>
  </si>
  <si>
    <t>退5.1</t>
  </si>
  <si>
    <t>退屈他维林1盒</t>
  </si>
  <si>
    <t>何萱</t>
  </si>
  <si>
    <t>童立梅</t>
  </si>
  <si>
    <t>舒畅1（5618）</t>
  </si>
  <si>
    <t>2460蛋白2瓶</t>
  </si>
  <si>
    <t>杨正梅</t>
  </si>
  <si>
    <t>余文杰</t>
  </si>
  <si>
    <t>退医维他1盒</t>
  </si>
  <si>
    <t>颜建英</t>
  </si>
  <si>
    <t>罗艳丽</t>
  </si>
  <si>
    <t>耗材费3元</t>
  </si>
  <si>
    <t>吴祝群</t>
  </si>
  <si>
    <t>李绛</t>
  </si>
  <si>
    <t>中医转诊</t>
  </si>
  <si>
    <t>邓家玲</t>
  </si>
  <si>
    <t>何象琴</t>
  </si>
  <si>
    <t>罗利音</t>
  </si>
  <si>
    <t>周慧80（39）</t>
  </si>
  <si>
    <t>李7704</t>
  </si>
  <si>
    <t>谭海英</t>
  </si>
  <si>
    <t>王彩菊</t>
  </si>
  <si>
    <t>向庭斌</t>
  </si>
  <si>
    <t>刘丽22（6088）</t>
  </si>
  <si>
    <t>陈绕</t>
  </si>
  <si>
    <t>江慧</t>
  </si>
  <si>
    <t>宁桂沙5215</t>
  </si>
  <si>
    <t>刘琴玉</t>
  </si>
  <si>
    <t>陶花</t>
  </si>
  <si>
    <t>冷会</t>
  </si>
  <si>
    <t>申润英</t>
  </si>
  <si>
    <t>赏红梅</t>
  </si>
  <si>
    <t>罗文先</t>
  </si>
  <si>
    <t>G0101</t>
  </si>
  <si>
    <t>G减免</t>
  </si>
  <si>
    <t>叶伙文</t>
  </si>
  <si>
    <t>G6642</t>
  </si>
  <si>
    <t>李曼璇</t>
  </si>
  <si>
    <t>李华1（3917）</t>
  </si>
  <si>
    <t>杨玉婷80（3976）</t>
  </si>
  <si>
    <t>胡廷廷</t>
  </si>
  <si>
    <t>陈琴3900</t>
  </si>
  <si>
    <t>刘晓蓉</t>
  </si>
  <si>
    <t>黄金妮</t>
  </si>
  <si>
    <t>蒋娟丽</t>
  </si>
  <si>
    <t>李芳28（3526）</t>
  </si>
  <si>
    <t>龙林莉</t>
  </si>
  <si>
    <t>郑锦花</t>
  </si>
  <si>
    <t>王婷25（6895）</t>
  </si>
  <si>
    <t>张滔21（0125）</t>
  </si>
  <si>
    <t>刘金花</t>
  </si>
  <si>
    <t>邓丽婷20（3530）</t>
  </si>
  <si>
    <t>刘锡丽</t>
  </si>
  <si>
    <t>欧阳军</t>
  </si>
  <si>
    <t>郭姣</t>
  </si>
  <si>
    <t>刘薇20（0030）</t>
  </si>
  <si>
    <t>李慧妮</t>
  </si>
  <si>
    <t>胡晶21（9420）</t>
  </si>
  <si>
    <t>李晚香</t>
  </si>
  <si>
    <t>刘玉1（9616）</t>
  </si>
  <si>
    <t>刘胜男</t>
  </si>
  <si>
    <t>程婷21（5089）</t>
  </si>
  <si>
    <t>兰婷21（6919）</t>
  </si>
  <si>
    <t>揭明霞</t>
  </si>
  <si>
    <t>黄丽华21（1100）</t>
  </si>
  <si>
    <t>秦艳枚</t>
  </si>
  <si>
    <t>袁霞</t>
  </si>
  <si>
    <t>G5013</t>
  </si>
  <si>
    <t>姚开凤</t>
  </si>
  <si>
    <t>化瘀散2次</t>
  </si>
  <si>
    <t>罗荣芳</t>
  </si>
  <si>
    <t>5.1对公</t>
  </si>
  <si>
    <t>蔡医生赠送挂号费</t>
  </si>
  <si>
    <t>罗玲20（8407）</t>
  </si>
  <si>
    <t>王海燕</t>
  </si>
  <si>
    <t>补佳乐2盒</t>
  </si>
  <si>
    <t>周伶俐7120</t>
  </si>
  <si>
    <t>赵小秋</t>
  </si>
  <si>
    <t>退4.30</t>
  </si>
  <si>
    <t>向雅洁</t>
  </si>
  <si>
    <t>退孕反贴3次</t>
  </si>
  <si>
    <t>补4.30</t>
  </si>
  <si>
    <t>补孕反贴1次</t>
  </si>
  <si>
    <t>5.1夜间收费</t>
  </si>
  <si>
    <t>刘松</t>
  </si>
  <si>
    <t>退5.2</t>
  </si>
  <si>
    <t>退小针费5元</t>
  </si>
  <si>
    <t>左娟20（7755）</t>
  </si>
  <si>
    <t>李敏会</t>
  </si>
  <si>
    <t>周美元</t>
  </si>
  <si>
    <t>韩丽</t>
  </si>
  <si>
    <t>退360B超</t>
  </si>
  <si>
    <t>辛锋</t>
  </si>
  <si>
    <t>33元耗材费</t>
  </si>
  <si>
    <t>姜娟</t>
  </si>
  <si>
    <t>吴邦梅2（30）</t>
  </si>
  <si>
    <t>立尤为脂肪乳1瓶</t>
  </si>
  <si>
    <t>袁金艳</t>
  </si>
  <si>
    <t>严玉洁</t>
  </si>
  <si>
    <t>廖爱华21（2368）</t>
  </si>
  <si>
    <t>退4.28</t>
  </si>
  <si>
    <t>叶荣罗</t>
  </si>
  <si>
    <t>耗材费13元</t>
  </si>
  <si>
    <t>潘正梅</t>
  </si>
  <si>
    <t>石贝</t>
  </si>
  <si>
    <t>王群</t>
  </si>
  <si>
    <t>苏琼</t>
  </si>
  <si>
    <t>退化瘀散3次</t>
  </si>
  <si>
    <t>补4.28</t>
  </si>
  <si>
    <t>补化瘀散2次</t>
  </si>
  <si>
    <t>彭琪</t>
  </si>
  <si>
    <t>退小针费35元</t>
  </si>
  <si>
    <t>朱俊和</t>
  </si>
  <si>
    <t>冯小艳2（3142）</t>
  </si>
  <si>
    <t>退孕三项</t>
  </si>
  <si>
    <t>吴海燕22（8557）</t>
  </si>
  <si>
    <t>张虹21（6659）</t>
  </si>
  <si>
    <t>谭雪梅</t>
  </si>
  <si>
    <t>550蛋白4瓶</t>
  </si>
  <si>
    <t>李海英</t>
  </si>
  <si>
    <t>纷乐2盒</t>
  </si>
  <si>
    <t>马美云21（7609）</t>
  </si>
  <si>
    <t>688针灸+7次穴位注射</t>
  </si>
  <si>
    <t>杨敏芳21（8671）</t>
  </si>
  <si>
    <t>蔡希鸿</t>
  </si>
  <si>
    <t>吴国春</t>
  </si>
  <si>
    <t>黄溶</t>
  </si>
  <si>
    <t>张凤金20（8039）</t>
  </si>
  <si>
    <t>熊晓艳</t>
  </si>
  <si>
    <t>胡小英</t>
  </si>
  <si>
    <t>王世盼</t>
  </si>
  <si>
    <t>江柏英</t>
  </si>
  <si>
    <t>林艳华</t>
  </si>
  <si>
    <t>罗文丽</t>
  </si>
  <si>
    <t>688针灸套餐+4元耗材</t>
  </si>
  <si>
    <t>贺正美</t>
  </si>
  <si>
    <t>黄元飞</t>
  </si>
  <si>
    <t>文雅丽</t>
  </si>
  <si>
    <t>NK细胞毒性800元</t>
  </si>
  <si>
    <t>石香玉</t>
  </si>
  <si>
    <t>元灵花</t>
  </si>
  <si>
    <t>罗艳丽21（5468）</t>
  </si>
  <si>
    <t>胡婷21（5762）</t>
  </si>
  <si>
    <t>杨娇22（6555）</t>
  </si>
  <si>
    <t>吕小金</t>
  </si>
  <si>
    <t>蒋紫娟</t>
  </si>
  <si>
    <t>陈美玲</t>
  </si>
  <si>
    <t>鲁英</t>
  </si>
  <si>
    <t>邓凤灵</t>
  </si>
  <si>
    <t>熊颖20（0961）</t>
  </si>
  <si>
    <t>龙丽群</t>
  </si>
  <si>
    <t>陈琴24（3021）</t>
  </si>
  <si>
    <t>刘红花</t>
  </si>
  <si>
    <t>退4.21</t>
  </si>
  <si>
    <t>退7付中药</t>
  </si>
  <si>
    <t>退4.26</t>
  </si>
  <si>
    <t>补4.21-4.26</t>
  </si>
  <si>
    <t>补4.21中药5付，补4.26中药6付</t>
  </si>
  <si>
    <t>吴晓芹</t>
  </si>
  <si>
    <t>卿享秀</t>
  </si>
  <si>
    <t>许荣洁</t>
  </si>
  <si>
    <t>周小芳</t>
  </si>
  <si>
    <t>马美云20（1234）</t>
  </si>
  <si>
    <t>冯湘婷</t>
  </si>
  <si>
    <t>王鹏</t>
  </si>
  <si>
    <t>耗材费27元</t>
  </si>
  <si>
    <t>覃有面</t>
  </si>
  <si>
    <t>周锦丽</t>
  </si>
  <si>
    <t>当日收入金额</t>
  </si>
  <si>
    <t>麓城累计</t>
  </si>
  <si>
    <t>累计天数</t>
  </si>
  <si>
    <t>目标</t>
  </si>
  <si>
    <t>达标率</t>
  </si>
  <si>
    <t>超额/差额</t>
  </si>
  <si>
    <t>中医科开单</t>
  </si>
  <si>
    <t>中医科累计收入</t>
  </si>
  <si>
    <t>保健品收入</t>
  </si>
  <si>
    <t>保健品累计收入</t>
  </si>
  <si>
    <t>华侨分院</t>
  </si>
  <si>
    <t>麓城分院</t>
  </si>
  <si>
    <t>华远分院</t>
  </si>
  <si>
    <t>泊富分院</t>
  </si>
  <si>
    <t>晟华分院</t>
  </si>
  <si>
    <t>收入总计</t>
  </si>
  <si>
    <t>MDT挂号费登记表</t>
  </si>
  <si>
    <t>主诊医生</t>
  </si>
  <si>
    <t>MDT专家</t>
  </si>
  <si>
    <t>挂号费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</si>
</sst>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b/>
      <sz val="12"/>
      <name val="微软雅黑"/>
      <charset val="134"/>
    </font>
    <font>
      <sz val="11"/>
      <name val="宋体"/>
      <charset val="134"/>
      <scheme val="major"/>
    </font>
    <font>
      <sz val="11"/>
      <name val="宋体"/>
      <charset val="134"/>
    </font>
    <font>
      <sz val="10.5"/>
      <name val="宋体"/>
      <charset val="134"/>
    </font>
    <font>
      <b/>
      <sz val="12"/>
      <name val="宋体"/>
      <charset val="134"/>
      <scheme val="minor"/>
    </font>
    <font>
      <sz val="10.5"/>
      <name val="宋体"/>
      <charset val="134"/>
      <scheme val="major"/>
    </font>
    <font>
      <sz val="10.5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28"/>
      <name val="宋体"/>
      <charset val="134"/>
    </font>
    <font>
      <b/>
      <sz val="12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9" borderId="17" applyNumberFormat="0" applyAlignment="0" applyProtection="0">
      <alignment vertical="center"/>
    </xf>
    <xf numFmtId="0" fontId="26" fillId="10" borderId="18" applyNumberFormat="0" applyAlignment="0" applyProtection="0">
      <alignment vertical="center"/>
    </xf>
    <xf numFmtId="0" fontId="27" fillId="10" borderId="17" applyNumberFormat="0" applyAlignment="0" applyProtection="0">
      <alignment vertical="center"/>
    </xf>
    <xf numFmtId="0" fontId="28" fillId="11" borderId="19" applyNumberFormat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58" fontId="1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176" fontId="13" fillId="4" borderId="7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3" borderId="9" xfId="0" applyFont="1" applyFill="1" applyBorder="1" applyAlignment="1" applyProtection="1">
      <alignment horizontal="center" vertical="center"/>
    </xf>
    <xf numFmtId="0" fontId="15" fillId="3" borderId="1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6" borderId="9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6" borderId="13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4" fillId="6" borderId="9" xfId="0" applyFont="1" applyFill="1" applyBorder="1" applyAlignment="1" applyProtection="1">
      <alignment horizontal="center" vertical="center" wrapText="1"/>
      <protection locked="0"/>
    </xf>
    <xf numFmtId="0" fontId="4" fillId="6" borderId="13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6" borderId="8" xfId="0" applyFont="1" applyFill="1" applyBorder="1" applyAlignment="1" applyProtection="1">
      <alignment horizontal="center" vertical="center"/>
      <protection locked="0"/>
    </xf>
    <xf numFmtId="0" fontId="4" fillId="7" borderId="8" xfId="0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 wrapText="1"/>
      <protection locked="0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15" fillId="3" borderId="13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3"/>
  <sheetViews>
    <sheetView zoomScale="90" zoomScaleNormal="90" workbookViewId="0">
      <pane ySplit="3" topLeftCell="A4" activePane="bottomLeft" state="frozen"/>
      <selection/>
      <selection pane="bottomLeft" activeCell="E8" sqref="E8"/>
    </sheetView>
  </sheetViews>
  <sheetFormatPr defaultColWidth="9" defaultRowHeight="14"/>
  <cols>
    <col min="1" max="1" width="8.60909090909091" style="1" customWidth="1"/>
    <col min="2" max="2" width="5.68181818181818" style="1" customWidth="1"/>
    <col min="3" max="3" width="13.1454545454545" style="1" customWidth="1"/>
    <col min="4" max="6" width="7" style="1" customWidth="1"/>
    <col min="7" max="7" width="8.28181818181818" style="1" customWidth="1"/>
    <col min="8" max="8" width="7" style="45" customWidth="1"/>
    <col min="9" max="9" width="7" style="1" customWidth="1"/>
    <col min="10" max="22" width="7.42727272727273" style="1" customWidth="1"/>
    <col min="23" max="25" width="10.4272727272727" style="1" customWidth="1"/>
    <col min="26" max="27" width="7.21818181818182" style="1" customWidth="1"/>
    <col min="28" max="28" width="15.6909090909091" style="1" customWidth="1"/>
    <col min="29" max="29" width="9.99090909090909" style="1" customWidth="1"/>
    <col min="30" max="30" width="8.89090909090909" style="1" customWidth="1"/>
    <col min="31" max="16384" width="9" style="1"/>
  </cols>
  <sheetData>
    <row r="1" s="42" customFormat="1" ht="42" customHeight="1" spans="1:30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71"/>
    </row>
    <row r="2" s="42" customFormat="1" ht="37" customHeight="1" spans="1:30">
      <c r="A2" s="48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8" t="s">
        <v>6</v>
      </c>
      <c r="G2" s="6" t="s">
        <v>7</v>
      </c>
      <c r="H2" s="49" t="s">
        <v>8</v>
      </c>
      <c r="I2" s="6" t="s">
        <v>9</v>
      </c>
      <c r="J2" s="59" t="s">
        <v>10</v>
      </c>
      <c r="K2" s="60"/>
      <c r="L2" s="61" t="s">
        <v>11</v>
      </c>
      <c r="M2" s="61"/>
      <c r="N2" s="62" t="s">
        <v>12</v>
      </c>
      <c r="O2" s="62"/>
      <c r="P2" s="63" t="s">
        <v>13</v>
      </c>
      <c r="Q2" s="63"/>
      <c r="R2" s="61" t="s">
        <v>14</v>
      </c>
      <c r="S2" s="61"/>
      <c r="T2" s="61"/>
      <c r="U2" s="61"/>
      <c r="V2" s="67" t="s">
        <v>15</v>
      </c>
      <c r="W2" s="68" t="s">
        <v>16</v>
      </c>
      <c r="X2" s="63" t="s">
        <v>17</v>
      </c>
      <c r="Y2" s="72" t="s">
        <v>18</v>
      </c>
      <c r="Z2" s="73" t="s">
        <v>19</v>
      </c>
      <c r="AA2" s="65" t="s">
        <v>20</v>
      </c>
      <c r="AB2" s="74" t="s">
        <v>21</v>
      </c>
      <c r="AC2" s="74" t="s">
        <v>22</v>
      </c>
      <c r="AD2" s="75" t="s">
        <v>23</v>
      </c>
    </row>
    <row r="3" s="43" customFormat="1" ht="37" customHeight="1" spans="1:30">
      <c r="A3" s="7"/>
      <c r="B3" s="50"/>
      <c r="C3" s="50"/>
      <c r="D3" s="50"/>
      <c r="E3" s="50"/>
      <c r="F3" s="7"/>
      <c r="G3" s="50"/>
      <c r="H3" s="49"/>
      <c r="I3" s="50"/>
      <c r="J3" s="64" t="s">
        <v>24</v>
      </c>
      <c r="K3" s="64" t="s">
        <v>25</v>
      </c>
      <c r="L3" s="65" t="s">
        <v>11</v>
      </c>
      <c r="M3" s="65" t="s">
        <v>26</v>
      </c>
      <c r="N3" s="66" t="s">
        <v>27</v>
      </c>
      <c r="O3" s="66" t="s">
        <v>28</v>
      </c>
      <c r="P3" s="64" t="s">
        <v>29</v>
      </c>
      <c r="Q3" s="64" t="s">
        <v>30</v>
      </c>
      <c r="R3" s="65" t="s">
        <v>31</v>
      </c>
      <c r="S3" s="65" t="s">
        <v>32</v>
      </c>
      <c r="T3" s="65" t="s">
        <v>33</v>
      </c>
      <c r="U3" s="65" t="s">
        <v>34</v>
      </c>
      <c r="V3" s="69"/>
      <c r="W3" s="70"/>
      <c r="X3" s="64"/>
      <c r="Y3" s="72"/>
      <c r="Z3" s="73"/>
      <c r="AA3" s="65"/>
      <c r="AB3" s="74"/>
      <c r="AC3" s="74"/>
      <c r="AD3" s="76"/>
    </row>
    <row r="4" s="42" customFormat="1" ht="25" customHeight="1" spans="1:30">
      <c r="A4" s="8">
        <v>45778</v>
      </c>
      <c r="B4" s="58"/>
      <c r="C4" s="58"/>
      <c r="D4" s="58"/>
      <c r="E4" s="58"/>
      <c r="F4" s="5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>
        <f>SUM(J4:W4)</f>
        <v>0</v>
      </c>
      <c r="Y4" s="9"/>
      <c r="Z4" s="11"/>
      <c r="AA4" s="9"/>
      <c r="AB4" s="11"/>
      <c r="AC4" s="11"/>
      <c r="AD4" s="18"/>
    </row>
    <row r="5" s="42" customFormat="1" ht="25" customHeight="1" spans="1:30">
      <c r="A5" s="8">
        <v>45778</v>
      </c>
      <c r="B5" s="58"/>
      <c r="C5" s="58"/>
      <c r="D5" s="58"/>
      <c r="E5" s="58"/>
      <c r="F5" s="5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>
        <f t="shared" ref="X4:X67" si="0">SUM(J5:W5)</f>
        <v>0</v>
      </c>
      <c r="Y5" s="9"/>
      <c r="Z5" s="11"/>
      <c r="AA5" s="9"/>
      <c r="AB5" s="11"/>
      <c r="AC5" s="11"/>
      <c r="AD5" s="18"/>
    </row>
    <row r="6" s="42" customFormat="1" ht="25" customHeight="1" spans="1:30">
      <c r="A6" s="8">
        <v>45778</v>
      </c>
      <c r="B6" s="58"/>
      <c r="C6" s="58"/>
      <c r="D6" s="58"/>
      <c r="E6" s="58"/>
      <c r="F6" s="5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>
        <f t="shared" si="0"/>
        <v>0</v>
      </c>
      <c r="Y6" s="9"/>
      <c r="Z6" s="11"/>
      <c r="AA6" s="9"/>
      <c r="AB6" s="11"/>
      <c r="AC6" s="11"/>
      <c r="AD6" s="18"/>
    </row>
    <row r="7" s="42" customFormat="1" ht="25" customHeight="1" spans="1:30">
      <c r="A7" s="8">
        <v>45778</v>
      </c>
      <c r="B7" s="58"/>
      <c r="C7" s="58"/>
      <c r="D7" s="58"/>
      <c r="E7" s="58"/>
      <c r="F7" s="5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>
        <f t="shared" si="0"/>
        <v>0</v>
      </c>
      <c r="Y7" s="9"/>
      <c r="Z7" s="11"/>
      <c r="AA7" s="9"/>
      <c r="AB7" s="11"/>
      <c r="AC7" s="11"/>
      <c r="AD7" s="18"/>
    </row>
    <row r="8" s="42" customFormat="1" ht="25" customHeight="1" spans="1:30">
      <c r="A8" s="8">
        <v>45778</v>
      </c>
      <c r="B8" s="58"/>
      <c r="C8" s="58"/>
      <c r="D8" s="58"/>
      <c r="E8" s="58"/>
      <c r="F8" s="5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>
        <f t="shared" si="0"/>
        <v>0</v>
      </c>
      <c r="Y8" s="9"/>
      <c r="Z8" s="11"/>
      <c r="AA8" s="9"/>
      <c r="AB8" s="11"/>
      <c r="AC8" s="11"/>
      <c r="AD8" s="18"/>
    </row>
    <row r="9" s="42" customFormat="1" ht="25" customHeight="1" spans="1:30">
      <c r="A9" s="8">
        <v>45778</v>
      </c>
      <c r="B9" s="58"/>
      <c r="C9" s="58"/>
      <c r="D9" s="58"/>
      <c r="E9" s="58"/>
      <c r="F9" s="5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>
        <f t="shared" si="0"/>
        <v>0</v>
      </c>
      <c r="Y9" s="9"/>
      <c r="Z9" s="11"/>
      <c r="AA9" s="9"/>
      <c r="AB9" s="11"/>
      <c r="AC9" s="11"/>
      <c r="AD9" s="18"/>
    </row>
    <row r="10" s="42" customFormat="1" ht="25" customHeight="1" spans="1:30">
      <c r="A10" s="8">
        <v>45778</v>
      </c>
      <c r="B10" s="58"/>
      <c r="C10" s="58"/>
      <c r="D10" s="58"/>
      <c r="E10" s="58"/>
      <c r="F10" s="5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f t="shared" si="0"/>
        <v>0</v>
      </c>
      <c r="Y10" s="9"/>
      <c r="Z10" s="11"/>
      <c r="AA10" s="9"/>
      <c r="AB10" s="11"/>
      <c r="AC10" s="11"/>
      <c r="AD10" s="18"/>
    </row>
    <row r="11" s="42" customFormat="1" ht="25" customHeight="1" spans="1:30">
      <c r="A11" s="8">
        <v>45778</v>
      </c>
      <c r="B11" s="58"/>
      <c r="C11" s="58"/>
      <c r="D11" s="58"/>
      <c r="E11" s="58"/>
      <c r="F11" s="5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>
        <f t="shared" si="0"/>
        <v>0</v>
      </c>
      <c r="Y11" s="9"/>
      <c r="Z11" s="11"/>
      <c r="AA11" s="9"/>
      <c r="AB11" s="11"/>
      <c r="AC11" s="11"/>
      <c r="AD11" s="18"/>
    </row>
    <row r="12" s="42" customFormat="1" ht="25" customHeight="1" spans="1:30">
      <c r="A12" s="8">
        <v>45778</v>
      </c>
      <c r="B12" s="58"/>
      <c r="C12" s="58"/>
      <c r="D12" s="58"/>
      <c r="E12" s="58"/>
      <c r="F12" s="5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>
        <f t="shared" si="0"/>
        <v>0</v>
      </c>
      <c r="Y12" s="9"/>
      <c r="Z12" s="11"/>
      <c r="AA12" s="9"/>
      <c r="AB12" s="11"/>
      <c r="AC12" s="11"/>
      <c r="AD12" s="18"/>
    </row>
    <row r="13" s="42" customFormat="1" ht="25" customHeight="1" spans="1:30">
      <c r="A13" s="8">
        <v>45778</v>
      </c>
      <c r="B13" s="58"/>
      <c r="C13" s="58"/>
      <c r="D13" s="58"/>
      <c r="E13" s="58"/>
      <c r="F13" s="5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>
        <f t="shared" si="0"/>
        <v>0</v>
      </c>
      <c r="Y13" s="9"/>
      <c r="Z13" s="11"/>
      <c r="AA13" s="9"/>
      <c r="AB13" s="11"/>
      <c r="AC13" s="11"/>
      <c r="AD13" s="18"/>
    </row>
    <row r="14" s="42" customFormat="1" ht="25" customHeight="1" spans="1:30">
      <c r="A14" s="8">
        <v>45778</v>
      </c>
      <c r="B14" s="58"/>
      <c r="C14" s="58"/>
      <c r="D14" s="58"/>
      <c r="E14" s="58"/>
      <c r="F14" s="5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>
        <f t="shared" si="0"/>
        <v>0</v>
      </c>
      <c r="Y14" s="9"/>
      <c r="Z14" s="11"/>
      <c r="AA14" s="9"/>
      <c r="AB14" s="11"/>
      <c r="AC14" s="11"/>
      <c r="AD14" s="18"/>
    </row>
    <row r="15" s="42" customFormat="1" ht="25" customHeight="1" spans="1:30">
      <c r="A15" s="8">
        <v>45778</v>
      </c>
      <c r="B15" s="58"/>
      <c r="C15" s="58"/>
      <c r="D15" s="58"/>
      <c r="E15" s="58"/>
      <c r="F15" s="5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>
        <f t="shared" si="0"/>
        <v>0</v>
      </c>
      <c r="Y15" s="9"/>
      <c r="Z15" s="11"/>
      <c r="AA15" s="9"/>
      <c r="AB15" s="11"/>
      <c r="AC15" s="11"/>
      <c r="AD15" s="18"/>
    </row>
    <row r="16" s="42" customFormat="1" ht="25" customHeight="1" spans="1:30">
      <c r="A16" s="8">
        <v>45778</v>
      </c>
      <c r="B16" s="58"/>
      <c r="C16" s="58"/>
      <c r="D16" s="58"/>
      <c r="E16" s="58"/>
      <c r="F16" s="5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>
        <f t="shared" si="0"/>
        <v>0</v>
      </c>
      <c r="Y16" s="9"/>
      <c r="Z16" s="11"/>
      <c r="AA16" s="9"/>
      <c r="AB16" s="11"/>
      <c r="AC16" s="11"/>
      <c r="AD16" s="18"/>
    </row>
    <row r="17" s="42" customFormat="1" ht="25" customHeight="1" spans="1:30">
      <c r="A17" s="8">
        <v>45778</v>
      </c>
      <c r="B17" s="58"/>
      <c r="C17" s="58"/>
      <c r="D17" s="58"/>
      <c r="E17" s="58"/>
      <c r="F17" s="5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>
        <f t="shared" si="0"/>
        <v>0</v>
      </c>
      <c r="Y17" s="9"/>
      <c r="Z17" s="11"/>
      <c r="AA17" s="9"/>
      <c r="AB17" s="11"/>
      <c r="AC17" s="11"/>
      <c r="AD17" s="18"/>
    </row>
    <row r="18" s="42" customFormat="1" ht="25" customHeight="1" spans="1:30">
      <c r="A18" s="8">
        <v>45778</v>
      </c>
      <c r="B18" s="58"/>
      <c r="C18" s="58"/>
      <c r="D18" s="58"/>
      <c r="E18" s="58"/>
      <c r="F18" s="5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>
        <f t="shared" si="0"/>
        <v>0</v>
      </c>
      <c r="Y18" s="9"/>
      <c r="Z18" s="11"/>
      <c r="AA18" s="9"/>
      <c r="AB18" s="11"/>
      <c r="AC18" s="11"/>
      <c r="AD18" s="18"/>
    </row>
    <row r="19" s="42" customFormat="1" ht="25" customHeight="1" spans="1:30">
      <c r="A19" s="8">
        <v>45778</v>
      </c>
      <c r="B19" s="58"/>
      <c r="C19" s="58"/>
      <c r="D19" s="58"/>
      <c r="E19" s="58"/>
      <c r="F19" s="5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>
        <f t="shared" si="0"/>
        <v>0</v>
      </c>
      <c r="Y19" s="9"/>
      <c r="Z19" s="11"/>
      <c r="AA19" s="9"/>
      <c r="AB19" s="11"/>
      <c r="AC19" s="11"/>
      <c r="AD19" s="18"/>
    </row>
    <row r="20" s="42" customFormat="1" ht="25" customHeight="1" spans="1:30">
      <c r="A20" s="8">
        <v>45778</v>
      </c>
      <c r="B20" s="58"/>
      <c r="C20" s="58"/>
      <c r="D20" s="58"/>
      <c r="E20" s="58"/>
      <c r="F20" s="5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>
        <f t="shared" si="0"/>
        <v>0</v>
      </c>
      <c r="Y20" s="9"/>
      <c r="Z20" s="11"/>
      <c r="AA20" s="9"/>
      <c r="AB20" s="11"/>
      <c r="AC20" s="11"/>
      <c r="AD20" s="18"/>
    </row>
    <row r="21" s="42" customFormat="1" ht="25" customHeight="1" spans="1:30">
      <c r="A21" s="8">
        <v>45778</v>
      </c>
      <c r="B21" s="58"/>
      <c r="C21" s="58"/>
      <c r="D21" s="58"/>
      <c r="E21" s="58"/>
      <c r="F21" s="5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>
        <f t="shared" si="0"/>
        <v>0</v>
      </c>
      <c r="Y21" s="9"/>
      <c r="Z21" s="11"/>
      <c r="AA21" s="9"/>
      <c r="AB21" s="11"/>
      <c r="AC21" s="11"/>
      <c r="AD21" s="18"/>
    </row>
    <row r="22" s="42" customFormat="1" ht="25" customHeight="1" spans="1:30">
      <c r="A22" s="8">
        <v>45778</v>
      </c>
      <c r="B22" s="58"/>
      <c r="C22" s="58"/>
      <c r="D22" s="58"/>
      <c r="E22" s="58"/>
      <c r="F22" s="5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>
        <f t="shared" si="0"/>
        <v>0</v>
      </c>
      <c r="Y22" s="9"/>
      <c r="Z22" s="11"/>
      <c r="AA22" s="9"/>
      <c r="AB22" s="11"/>
      <c r="AC22" s="11"/>
      <c r="AD22" s="18"/>
    </row>
    <row r="23" s="42" customFormat="1" ht="25" customHeight="1" spans="1:30">
      <c r="A23" s="8">
        <v>45778</v>
      </c>
      <c r="B23" s="58"/>
      <c r="C23" s="58"/>
      <c r="D23" s="58"/>
      <c r="E23" s="58"/>
      <c r="F23" s="5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>
        <f t="shared" si="0"/>
        <v>0</v>
      </c>
      <c r="Y23" s="9"/>
      <c r="Z23" s="11"/>
      <c r="AA23" s="9"/>
      <c r="AB23" s="11"/>
      <c r="AC23" s="11"/>
      <c r="AD23" s="18"/>
    </row>
    <row r="24" s="42" customFormat="1" ht="25" customHeight="1" spans="1:30">
      <c r="A24" s="8">
        <v>45778</v>
      </c>
      <c r="B24" s="58"/>
      <c r="C24" s="58"/>
      <c r="D24" s="58"/>
      <c r="E24" s="58"/>
      <c r="F24" s="5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>
        <f t="shared" si="0"/>
        <v>0</v>
      </c>
      <c r="Y24" s="9"/>
      <c r="Z24" s="11"/>
      <c r="AA24" s="9"/>
      <c r="AB24" s="11"/>
      <c r="AC24" s="11"/>
      <c r="AD24" s="18"/>
    </row>
    <row r="25" s="42" customFormat="1" ht="25" customHeight="1" spans="1:30">
      <c r="A25" s="8">
        <v>45778</v>
      </c>
      <c r="B25" s="58"/>
      <c r="C25" s="58"/>
      <c r="D25" s="58"/>
      <c r="E25" s="58"/>
      <c r="F25" s="5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>
        <f t="shared" si="0"/>
        <v>0</v>
      </c>
      <c r="Y25" s="9"/>
      <c r="Z25" s="11"/>
      <c r="AA25" s="9"/>
      <c r="AB25" s="11"/>
      <c r="AC25" s="11"/>
      <c r="AD25" s="18"/>
    </row>
    <row r="26" s="42" customFormat="1" ht="25" customHeight="1" spans="1:30">
      <c r="A26" s="8">
        <v>45778</v>
      </c>
      <c r="B26" s="58"/>
      <c r="C26" s="58"/>
      <c r="D26" s="58"/>
      <c r="E26" s="58"/>
      <c r="F26" s="5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>
        <f t="shared" si="0"/>
        <v>0</v>
      </c>
      <c r="Y26" s="9"/>
      <c r="Z26" s="11"/>
      <c r="AA26" s="9"/>
      <c r="AB26" s="11"/>
      <c r="AC26" s="11"/>
      <c r="AD26" s="18"/>
    </row>
    <row r="27" s="42" customFormat="1" ht="25" customHeight="1" spans="1:30">
      <c r="A27" s="8">
        <v>45778</v>
      </c>
      <c r="B27" s="58"/>
      <c r="C27" s="58"/>
      <c r="D27" s="58"/>
      <c r="E27" s="58"/>
      <c r="F27" s="5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>
        <f t="shared" si="0"/>
        <v>0</v>
      </c>
      <c r="Y27" s="9"/>
      <c r="Z27" s="11"/>
      <c r="AA27" s="9"/>
      <c r="AB27" s="11"/>
      <c r="AC27" s="11"/>
      <c r="AD27" s="18"/>
    </row>
    <row r="28" s="42" customFormat="1" ht="25" customHeight="1" spans="1:30">
      <c r="A28" s="8">
        <v>45778</v>
      </c>
      <c r="B28" s="58"/>
      <c r="C28" s="58"/>
      <c r="D28" s="58"/>
      <c r="E28" s="58"/>
      <c r="F28" s="5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>
        <f t="shared" si="0"/>
        <v>0</v>
      </c>
      <c r="Y28" s="9"/>
      <c r="Z28" s="11"/>
      <c r="AA28" s="9"/>
      <c r="AB28" s="11"/>
      <c r="AC28" s="11"/>
      <c r="AD28" s="18"/>
    </row>
    <row r="29" s="42" customFormat="1" ht="25" customHeight="1" spans="1:30">
      <c r="A29" s="8">
        <v>45778</v>
      </c>
      <c r="B29" s="58"/>
      <c r="C29" s="58"/>
      <c r="D29" s="58"/>
      <c r="E29" s="58"/>
      <c r="F29" s="5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>
        <f t="shared" si="0"/>
        <v>0</v>
      </c>
      <c r="Y29" s="9"/>
      <c r="Z29" s="11"/>
      <c r="AA29" s="9"/>
      <c r="AB29" s="11"/>
      <c r="AC29" s="11"/>
      <c r="AD29" s="18"/>
    </row>
    <row r="30" s="42" customFormat="1" ht="25" customHeight="1" spans="1:30">
      <c r="A30" s="8">
        <v>45778</v>
      </c>
      <c r="B30" s="58"/>
      <c r="C30" s="58"/>
      <c r="D30" s="58"/>
      <c r="E30" s="58"/>
      <c r="F30" s="5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>
        <f t="shared" si="0"/>
        <v>0</v>
      </c>
      <c r="Y30" s="9"/>
      <c r="Z30" s="11"/>
      <c r="AA30" s="9"/>
      <c r="AB30" s="11"/>
      <c r="AC30" s="11"/>
      <c r="AD30" s="18"/>
    </row>
    <row r="31" s="42" customFormat="1" ht="25" customHeight="1" spans="1:30">
      <c r="A31" s="8">
        <v>45778</v>
      </c>
      <c r="B31" s="58"/>
      <c r="C31" s="58"/>
      <c r="D31" s="58"/>
      <c r="E31" s="58"/>
      <c r="F31" s="5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>
        <f t="shared" si="0"/>
        <v>0</v>
      </c>
      <c r="Y31" s="9"/>
      <c r="Z31" s="11"/>
      <c r="AA31" s="9"/>
      <c r="AB31" s="11"/>
      <c r="AC31" s="11"/>
      <c r="AD31" s="18"/>
    </row>
    <row r="32" s="42" customFormat="1" ht="25" customHeight="1" spans="1:30">
      <c r="A32" s="8">
        <v>45778</v>
      </c>
      <c r="B32" s="58"/>
      <c r="C32" s="58"/>
      <c r="D32" s="58"/>
      <c r="E32" s="58"/>
      <c r="F32" s="5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>
        <f t="shared" si="0"/>
        <v>0</v>
      </c>
      <c r="Y32" s="9"/>
      <c r="Z32" s="11"/>
      <c r="AA32" s="9"/>
      <c r="AB32" s="11"/>
      <c r="AC32" s="11"/>
      <c r="AD32" s="18"/>
    </row>
    <row r="33" s="42" customFormat="1" ht="25" customHeight="1" spans="1:30">
      <c r="A33" s="8">
        <v>45778</v>
      </c>
      <c r="B33" s="58"/>
      <c r="C33" s="58"/>
      <c r="D33" s="58"/>
      <c r="E33" s="58"/>
      <c r="F33" s="5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>
        <f t="shared" si="0"/>
        <v>0</v>
      </c>
      <c r="Y33" s="9"/>
      <c r="Z33" s="11"/>
      <c r="AA33" s="9"/>
      <c r="AB33" s="11"/>
      <c r="AC33" s="11"/>
      <c r="AD33" s="18"/>
    </row>
    <row r="34" s="42" customFormat="1" ht="25" customHeight="1" spans="1:30">
      <c r="A34" s="8">
        <v>45778</v>
      </c>
      <c r="B34" s="58"/>
      <c r="C34" s="58"/>
      <c r="D34" s="58"/>
      <c r="E34" s="58"/>
      <c r="F34" s="5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>
        <f t="shared" si="0"/>
        <v>0</v>
      </c>
      <c r="Y34" s="9"/>
      <c r="Z34" s="11"/>
      <c r="AA34" s="9"/>
      <c r="AB34" s="11"/>
      <c r="AC34" s="11"/>
      <c r="AD34" s="18"/>
    </row>
    <row r="35" s="42" customFormat="1" ht="25" customHeight="1" spans="1:30">
      <c r="A35" s="8">
        <v>45778</v>
      </c>
      <c r="B35" s="58"/>
      <c r="C35" s="82"/>
      <c r="D35" s="58"/>
      <c r="E35" s="58"/>
      <c r="F35" s="5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>
        <f t="shared" si="0"/>
        <v>0</v>
      </c>
      <c r="Y35" s="9"/>
      <c r="Z35" s="11"/>
      <c r="AA35" s="9"/>
      <c r="AB35" s="11"/>
      <c r="AC35" s="11"/>
      <c r="AD35" s="18"/>
    </row>
    <row r="36" s="42" customFormat="1" ht="25" customHeight="1" spans="1:30">
      <c r="A36" s="8">
        <v>45778</v>
      </c>
      <c r="B36" s="58"/>
      <c r="C36" s="58"/>
      <c r="D36" s="58"/>
      <c r="E36" s="58"/>
      <c r="F36" s="5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>
        <f t="shared" si="0"/>
        <v>0</v>
      </c>
      <c r="Y36" s="9"/>
      <c r="Z36" s="11"/>
      <c r="AA36" s="9"/>
      <c r="AB36" s="11"/>
      <c r="AC36" s="11"/>
      <c r="AD36" s="18"/>
    </row>
    <row r="37" s="42" customFormat="1" ht="25" customHeight="1" spans="1:30">
      <c r="A37" s="8">
        <v>45778</v>
      </c>
      <c r="B37" s="58"/>
      <c r="C37" s="58"/>
      <c r="D37" s="58"/>
      <c r="E37" s="58"/>
      <c r="F37" s="5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>
        <f t="shared" si="0"/>
        <v>0</v>
      </c>
      <c r="Y37" s="9"/>
      <c r="Z37" s="11"/>
      <c r="AA37" s="9"/>
      <c r="AB37" s="11"/>
      <c r="AC37" s="11"/>
      <c r="AD37" s="18"/>
    </row>
    <row r="38" s="42" customFormat="1" ht="25" customHeight="1" spans="1:30">
      <c r="A38" s="8">
        <v>45778</v>
      </c>
      <c r="B38" s="58"/>
      <c r="C38" s="58"/>
      <c r="D38" s="58"/>
      <c r="E38" s="58"/>
      <c r="F38" s="5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>
        <f t="shared" si="0"/>
        <v>0</v>
      </c>
      <c r="Y38" s="9"/>
      <c r="Z38" s="11"/>
      <c r="AA38" s="9"/>
      <c r="AB38" s="11"/>
      <c r="AC38" s="11"/>
      <c r="AD38" s="18"/>
    </row>
    <row r="39" s="42" customFormat="1" ht="25" customHeight="1" spans="1:30">
      <c r="A39" s="8">
        <v>45778</v>
      </c>
      <c r="B39" s="58"/>
      <c r="C39" s="58"/>
      <c r="D39" s="58"/>
      <c r="E39" s="58"/>
      <c r="F39" s="58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>
        <f t="shared" si="0"/>
        <v>0</v>
      </c>
      <c r="Y39" s="9"/>
      <c r="Z39" s="11"/>
      <c r="AA39" s="9"/>
      <c r="AB39" s="11"/>
      <c r="AC39" s="11"/>
      <c r="AD39" s="18"/>
    </row>
    <row r="40" s="42" customFormat="1" ht="25" customHeight="1" spans="1:30">
      <c r="A40" s="8">
        <v>45778</v>
      </c>
      <c r="B40" s="58"/>
      <c r="C40" s="58"/>
      <c r="D40" s="58"/>
      <c r="E40" s="58"/>
      <c r="F40" s="5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>
        <f t="shared" si="0"/>
        <v>0</v>
      </c>
      <c r="Y40" s="9"/>
      <c r="Z40" s="11"/>
      <c r="AA40" s="9"/>
      <c r="AB40" s="11"/>
      <c r="AC40" s="11"/>
      <c r="AD40" s="18"/>
    </row>
    <row r="41" s="42" customFormat="1" ht="25" customHeight="1" spans="1:30">
      <c r="A41" s="8">
        <v>45778</v>
      </c>
      <c r="B41" s="58"/>
      <c r="C41" s="58"/>
      <c r="D41" s="58"/>
      <c r="E41" s="58"/>
      <c r="F41" s="5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>
        <f t="shared" si="0"/>
        <v>0</v>
      </c>
      <c r="Y41" s="9"/>
      <c r="Z41" s="11"/>
      <c r="AA41" s="9"/>
      <c r="AB41" s="12"/>
      <c r="AC41" s="12"/>
      <c r="AD41" s="18"/>
    </row>
    <row r="42" s="42" customFormat="1" ht="25" customHeight="1" spans="1:30">
      <c r="A42" s="8">
        <v>45778</v>
      </c>
      <c r="B42" s="58"/>
      <c r="C42" s="58"/>
      <c r="D42" s="58"/>
      <c r="E42" s="58"/>
      <c r="F42" s="5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>
        <f t="shared" si="0"/>
        <v>0</v>
      </c>
      <c r="Y42" s="9"/>
      <c r="Z42" s="11"/>
      <c r="AA42" s="9"/>
      <c r="AB42" s="12"/>
      <c r="AC42" s="12"/>
      <c r="AD42" s="18"/>
    </row>
    <row r="43" s="42" customFormat="1" ht="25" customHeight="1" spans="1:30">
      <c r="A43" s="8">
        <v>45778</v>
      </c>
      <c r="B43" s="58"/>
      <c r="C43" s="58"/>
      <c r="D43" s="58"/>
      <c r="E43" s="58"/>
      <c r="F43" s="5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>
        <f t="shared" si="0"/>
        <v>0</v>
      </c>
      <c r="Y43" s="9"/>
      <c r="Z43" s="11"/>
      <c r="AA43" s="9"/>
      <c r="AB43" s="11"/>
      <c r="AC43" s="11"/>
      <c r="AD43" s="18"/>
    </row>
    <row r="44" s="42" customFormat="1" ht="25" customHeight="1" spans="1:30">
      <c r="A44" s="8">
        <v>45778</v>
      </c>
      <c r="B44" s="58"/>
      <c r="C44" s="58"/>
      <c r="D44" s="58"/>
      <c r="E44" s="58"/>
      <c r="F44" s="5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>
        <f t="shared" si="0"/>
        <v>0</v>
      </c>
      <c r="Y44" s="9"/>
      <c r="Z44" s="11"/>
      <c r="AA44" s="9"/>
      <c r="AB44" s="11"/>
      <c r="AC44" s="11"/>
      <c r="AD44" s="18"/>
    </row>
    <row r="45" s="42" customFormat="1" ht="25" customHeight="1" spans="1:30">
      <c r="A45" s="8">
        <v>45778</v>
      </c>
      <c r="B45" s="58"/>
      <c r="C45" s="58"/>
      <c r="D45" s="58"/>
      <c r="E45" s="58"/>
      <c r="F45" s="5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>
        <f t="shared" si="0"/>
        <v>0</v>
      </c>
      <c r="Y45" s="9"/>
      <c r="Z45" s="11"/>
      <c r="AA45" s="9"/>
      <c r="AB45" s="11"/>
      <c r="AC45" s="11"/>
      <c r="AD45" s="18"/>
    </row>
    <row r="46" s="42" customFormat="1" ht="25" customHeight="1" spans="1:30">
      <c r="A46" s="8">
        <v>45778</v>
      </c>
      <c r="B46" s="58"/>
      <c r="C46" s="58"/>
      <c r="D46" s="58"/>
      <c r="E46" s="58"/>
      <c r="F46" s="5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>
        <f t="shared" si="0"/>
        <v>0</v>
      </c>
      <c r="Y46" s="9"/>
      <c r="Z46" s="11"/>
      <c r="AA46" s="9"/>
      <c r="AB46" s="11"/>
      <c r="AC46" s="11"/>
      <c r="AD46" s="18"/>
    </row>
    <row r="47" s="42" customFormat="1" ht="25" customHeight="1" spans="1:30">
      <c r="A47" s="8">
        <v>45778</v>
      </c>
      <c r="B47" s="58"/>
      <c r="C47" s="58"/>
      <c r="D47" s="58"/>
      <c r="E47" s="58"/>
      <c r="F47" s="5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>
        <f t="shared" si="0"/>
        <v>0</v>
      </c>
      <c r="Y47" s="9"/>
      <c r="Z47" s="11"/>
      <c r="AA47" s="9"/>
      <c r="AB47" s="11"/>
      <c r="AC47" s="11"/>
      <c r="AD47" s="18"/>
    </row>
    <row r="48" s="42" customFormat="1" ht="25" customHeight="1" spans="1:30">
      <c r="A48" s="8">
        <v>45778</v>
      </c>
      <c r="B48" s="58"/>
      <c r="C48" s="58"/>
      <c r="D48" s="58"/>
      <c r="E48" s="58"/>
      <c r="F48" s="5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>
        <f t="shared" si="0"/>
        <v>0</v>
      </c>
      <c r="Y48" s="9"/>
      <c r="Z48" s="11"/>
      <c r="AA48" s="9"/>
      <c r="AB48" s="11"/>
      <c r="AC48" s="11"/>
      <c r="AD48" s="18"/>
    </row>
    <row r="49" s="42" customFormat="1" ht="25" customHeight="1" spans="1:30">
      <c r="A49" s="8">
        <v>45778</v>
      </c>
      <c r="B49" s="58"/>
      <c r="C49" s="58"/>
      <c r="D49" s="58"/>
      <c r="E49" s="58"/>
      <c r="F49" s="58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>
        <f t="shared" si="0"/>
        <v>0</v>
      </c>
      <c r="Y49" s="9"/>
      <c r="Z49" s="11"/>
      <c r="AA49" s="9"/>
      <c r="AB49" s="11"/>
      <c r="AC49" s="11"/>
      <c r="AD49" s="18"/>
    </row>
    <row r="50" s="42" customFormat="1" ht="25" customHeight="1" spans="1:30">
      <c r="A50" s="8">
        <v>45778</v>
      </c>
      <c r="B50" s="58"/>
      <c r="C50" s="58"/>
      <c r="D50" s="58"/>
      <c r="E50" s="58"/>
      <c r="F50" s="5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>
        <f t="shared" si="0"/>
        <v>0</v>
      </c>
      <c r="Y50" s="9"/>
      <c r="Z50" s="11"/>
      <c r="AA50" s="9"/>
      <c r="AB50" s="11"/>
      <c r="AC50" s="11"/>
      <c r="AD50" s="18"/>
    </row>
    <row r="51" s="42" customFormat="1" ht="25" customHeight="1" spans="1:30">
      <c r="A51" s="8">
        <v>45778</v>
      </c>
      <c r="B51" s="58"/>
      <c r="C51" s="58"/>
      <c r="D51" s="58"/>
      <c r="E51" s="58"/>
      <c r="F51" s="5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>
        <f t="shared" si="0"/>
        <v>0</v>
      </c>
      <c r="Y51" s="9"/>
      <c r="Z51" s="11"/>
      <c r="AA51" s="9"/>
      <c r="AB51" s="11"/>
      <c r="AC51" s="11"/>
      <c r="AD51" s="18"/>
    </row>
    <row r="52" s="42" customFormat="1" ht="25" customHeight="1" spans="1:30">
      <c r="A52" s="8">
        <v>45778</v>
      </c>
      <c r="B52" s="58"/>
      <c r="C52" s="58"/>
      <c r="D52" s="58"/>
      <c r="E52" s="58"/>
      <c r="F52" s="58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>
        <f t="shared" si="0"/>
        <v>0</v>
      </c>
      <c r="Y52" s="9"/>
      <c r="Z52" s="11"/>
      <c r="AA52" s="9"/>
      <c r="AB52" s="11"/>
      <c r="AC52" s="11"/>
      <c r="AD52" s="18"/>
    </row>
    <row r="53" s="42" customFormat="1" ht="25" customHeight="1" spans="1:30">
      <c r="A53" s="8">
        <v>45778</v>
      </c>
      <c r="B53" s="58"/>
      <c r="C53" s="58"/>
      <c r="D53" s="58"/>
      <c r="E53" s="58"/>
      <c r="F53" s="5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>
        <f t="shared" si="0"/>
        <v>0</v>
      </c>
      <c r="Y53" s="9"/>
      <c r="Z53" s="11"/>
      <c r="AA53" s="9"/>
      <c r="AB53" s="11"/>
      <c r="AC53" s="11"/>
      <c r="AD53" s="18"/>
    </row>
    <row r="54" s="42" customFormat="1" ht="25" customHeight="1" spans="1:30">
      <c r="A54" s="8">
        <v>45778</v>
      </c>
      <c r="B54" s="58"/>
      <c r="C54" s="58"/>
      <c r="D54" s="58"/>
      <c r="E54" s="58"/>
      <c r="F54" s="58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>
        <f t="shared" si="0"/>
        <v>0</v>
      </c>
      <c r="Y54" s="9"/>
      <c r="Z54" s="11"/>
      <c r="AA54" s="9"/>
      <c r="AB54" s="11"/>
      <c r="AC54" s="11"/>
      <c r="AD54" s="18"/>
    </row>
    <row r="55" s="42" customFormat="1" ht="25" customHeight="1" spans="1:30">
      <c r="A55" s="8">
        <v>45778</v>
      </c>
      <c r="B55" s="58"/>
      <c r="C55" s="58"/>
      <c r="D55" s="58"/>
      <c r="E55" s="58"/>
      <c r="F55" s="58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>
        <f t="shared" si="0"/>
        <v>0</v>
      </c>
      <c r="Y55" s="9"/>
      <c r="Z55" s="11"/>
      <c r="AA55" s="9"/>
      <c r="AB55" s="11"/>
      <c r="AC55" s="11"/>
      <c r="AD55" s="18"/>
    </row>
    <row r="56" s="42" customFormat="1" ht="25" customHeight="1" spans="1:30">
      <c r="A56" s="8">
        <v>45778</v>
      </c>
      <c r="B56" s="58"/>
      <c r="C56" s="58"/>
      <c r="D56" s="58"/>
      <c r="E56" s="58"/>
      <c r="F56" s="58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>
        <f t="shared" si="0"/>
        <v>0</v>
      </c>
      <c r="Y56" s="9"/>
      <c r="Z56" s="11"/>
      <c r="AA56" s="9"/>
      <c r="AB56" s="11"/>
      <c r="AC56" s="11"/>
      <c r="AD56" s="18"/>
    </row>
    <row r="57" s="42" customFormat="1" ht="25" customHeight="1" spans="1:30">
      <c r="A57" s="8">
        <v>45778</v>
      </c>
      <c r="B57" s="58"/>
      <c r="C57" s="58"/>
      <c r="D57" s="58"/>
      <c r="E57" s="58"/>
      <c r="F57" s="58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>
        <f t="shared" si="0"/>
        <v>0</v>
      </c>
      <c r="Y57" s="9"/>
      <c r="Z57" s="11"/>
      <c r="AA57" s="9"/>
      <c r="AB57" s="11"/>
      <c r="AC57" s="11"/>
      <c r="AD57" s="18"/>
    </row>
    <row r="58" s="42" customFormat="1" ht="25" customHeight="1" spans="1:30">
      <c r="A58" s="8">
        <v>45778</v>
      </c>
      <c r="B58" s="58"/>
      <c r="C58" s="58"/>
      <c r="D58" s="58"/>
      <c r="E58" s="58"/>
      <c r="F58" s="5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>
        <f t="shared" si="0"/>
        <v>0</v>
      </c>
      <c r="Y58" s="9"/>
      <c r="Z58" s="11"/>
      <c r="AA58" s="9"/>
      <c r="AB58" s="11"/>
      <c r="AC58" s="11"/>
      <c r="AD58" s="18"/>
    </row>
    <row r="59" s="42" customFormat="1" ht="25" customHeight="1" spans="1:30">
      <c r="A59" s="8">
        <v>45778</v>
      </c>
      <c r="B59" s="58"/>
      <c r="C59" s="58"/>
      <c r="D59" s="58"/>
      <c r="E59" s="58"/>
      <c r="F59" s="5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>
        <f t="shared" si="0"/>
        <v>0</v>
      </c>
      <c r="Y59" s="9"/>
      <c r="Z59" s="11"/>
      <c r="AA59" s="9"/>
      <c r="AB59" s="11"/>
      <c r="AC59" s="11"/>
      <c r="AD59" s="18"/>
    </row>
    <row r="60" s="42" customFormat="1" ht="25" customHeight="1" spans="1:30">
      <c r="A60" s="8">
        <v>45778</v>
      </c>
      <c r="B60" s="58"/>
      <c r="C60" s="58"/>
      <c r="D60" s="58"/>
      <c r="E60" s="58"/>
      <c r="F60" s="58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>
        <f t="shared" si="0"/>
        <v>0</v>
      </c>
      <c r="Y60" s="9"/>
      <c r="Z60" s="11"/>
      <c r="AA60" s="9"/>
      <c r="AB60" s="11"/>
      <c r="AC60" s="11"/>
      <c r="AD60" s="18"/>
    </row>
    <row r="61" s="42" customFormat="1" ht="25" customHeight="1" spans="1:30">
      <c r="A61" s="8">
        <v>45778</v>
      </c>
      <c r="B61" s="58"/>
      <c r="C61" s="58"/>
      <c r="D61" s="58"/>
      <c r="E61" s="58"/>
      <c r="F61" s="58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>
        <f t="shared" si="0"/>
        <v>0</v>
      </c>
      <c r="Y61" s="9"/>
      <c r="Z61" s="11"/>
      <c r="AA61" s="9"/>
      <c r="AB61" s="11"/>
      <c r="AC61" s="11"/>
      <c r="AD61" s="18"/>
    </row>
    <row r="62" s="42" customFormat="1" ht="25" customHeight="1" spans="1:30">
      <c r="A62" s="8">
        <v>45778</v>
      </c>
      <c r="B62" s="58"/>
      <c r="C62" s="58"/>
      <c r="D62" s="58"/>
      <c r="E62" s="58"/>
      <c r="F62" s="58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>
        <f t="shared" si="0"/>
        <v>0</v>
      </c>
      <c r="Y62" s="9"/>
      <c r="Z62" s="11"/>
      <c r="AA62" s="9"/>
      <c r="AB62" s="11"/>
      <c r="AC62" s="11"/>
      <c r="AD62" s="18"/>
    </row>
    <row r="63" s="42" customFormat="1" ht="25" customHeight="1" spans="1:30">
      <c r="A63" s="8">
        <v>45778</v>
      </c>
      <c r="B63" s="58"/>
      <c r="C63" s="58"/>
      <c r="D63" s="58"/>
      <c r="E63" s="58"/>
      <c r="F63" s="5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>
        <f t="shared" si="0"/>
        <v>0</v>
      </c>
      <c r="Y63" s="9"/>
      <c r="Z63" s="11"/>
      <c r="AA63" s="9"/>
      <c r="AB63" s="11"/>
      <c r="AC63" s="11"/>
      <c r="AD63" s="18"/>
    </row>
    <row r="64" s="42" customFormat="1" ht="25" customHeight="1" spans="1:30">
      <c r="A64" s="8">
        <v>45778</v>
      </c>
      <c r="B64" s="58"/>
      <c r="C64" s="58"/>
      <c r="D64" s="58"/>
      <c r="E64" s="58"/>
      <c r="F64" s="5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>
        <f t="shared" si="0"/>
        <v>0</v>
      </c>
      <c r="Y64" s="9"/>
      <c r="Z64" s="11"/>
      <c r="AA64" s="9"/>
      <c r="AB64" s="11"/>
      <c r="AC64" s="11"/>
      <c r="AD64" s="18"/>
    </row>
    <row r="65" s="42" customFormat="1" ht="25" customHeight="1" spans="1:30">
      <c r="A65" s="8">
        <v>45778</v>
      </c>
      <c r="B65" s="58"/>
      <c r="C65" s="58"/>
      <c r="D65" s="58"/>
      <c r="E65" s="58"/>
      <c r="F65" s="58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>
        <f t="shared" si="0"/>
        <v>0</v>
      </c>
      <c r="Y65" s="9"/>
      <c r="Z65" s="11"/>
      <c r="AA65" s="9"/>
      <c r="AB65" s="11"/>
      <c r="AC65" s="11"/>
      <c r="AD65" s="18"/>
    </row>
    <row r="66" s="42" customFormat="1" ht="25" customHeight="1" spans="1:30">
      <c r="A66" s="8">
        <v>45778</v>
      </c>
      <c r="B66" s="58"/>
      <c r="C66" s="58"/>
      <c r="D66" s="58"/>
      <c r="E66" s="58"/>
      <c r="F66" s="58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>
        <f t="shared" si="0"/>
        <v>0</v>
      </c>
      <c r="Y66" s="9"/>
      <c r="Z66" s="11"/>
      <c r="AA66" s="9"/>
      <c r="AB66" s="11"/>
      <c r="AC66" s="11"/>
      <c r="AD66" s="18"/>
    </row>
    <row r="67" s="42" customFormat="1" ht="25" customHeight="1" spans="1:30">
      <c r="A67" s="8">
        <v>45778</v>
      </c>
      <c r="B67" s="58"/>
      <c r="C67" s="58"/>
      <c r="D67" s="58"/>
      <c r="E67" s="58"/>
      <c r="F67" s="5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>
        <f t="shared" si="0"/>
        <v>0</v>
      </c>
      <c r="Y67" s="9"/>
      <c r="Z67" s="11"/>
      <c r="AA67" s="9"/>
      <c r="AB67" s="11"/>
      <c r="AC67" s="11"/>
      <c r="AD67" s="18"/>
    </row>
    <row r="68" s="42" customFormat="1" ht="25" customHeight="1" spans="1:30">
      <c r="A68" s="8">
        <v>45778</v>
      </c>
      <c r="B68" s="58"/>
      <c r="C68" s="58"/>
      <c r="D68" s="58"/>
      <c r="E68" s="58"/>
      <c r="F68" s="58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>
        <f t="shared" ref="X68:X92" si="1">SUM(J68:W68)</f>
        <v>0</v>
      </c>
      <c r="Y68" s="9"/>
      <c r="Z68" s="11"/>
      <c r="AA68" s="9"/>
      <c r="AB68" s="11"/>
      <c r="AC68" s="11"/>
      <c r="AD68" s="18"/>
    </row>
    <row r="69" s="42" customFormat="1" ht="25" customHeight="1" spans="1:30">
      <c r="A69" s="8">
        <v>45778</v>
      </c>
      <c r="B69" s="58"/>
      <c r="C69" s="58"/>
      <c r="D69" s="58"/>
      <c r="E69" s="58"/>
      <c r="F69" s="58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>
        <f t="shared" si="1"/>
        <v>0</v>
      </c>
      <c r="Y69" s="9"/>
      <c r="Z69" s="11"/>
      <c r="AA69" s="9"/>
      <c r="AB69" s="11"/>
      <c r="AC69" s="11"/>
      <c r="AD69" s="18"/>
    </row>
    <row r="70" s="42" customFormat="1" ht="25" customHeight="1" spans="1:30">
      <c r="A70" s="8">
        <v>45778</v>
      </c>
      <c r="B70" s="58"/>
      <c r="C70" s="58"/>
      <c r="D70" s="58"/>
      <c r="E70" s="58"/>
      <c r="F70" s="58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>
        <f t="shared" si="1"/>
        <v>0</v>
      </c>
      <c r="Y70" s="9"/>
      <c r="Z70" s="11"/>
      <c r="AA70" s="9"/>
      <c r="AB70" s="11"/>
      <c r="AC70" s="11"/>
      <c r="AD70" s="18"/>
    </row>
    <row r="71" s="42" customFormat="1" ht="25" customHeight="1" spans="1:30">
      <c r="A71" s="8">
        <v>45778</v>
      </c>
      <c r="B71" s="58"/>
      <c r="C71" s="58"/>
      <c r="D71" s="58"/>
      <c r="E71" s="58"/>
      <c r="F71" s="5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>
        <f t="shared" si="1"/>
        <v>0</v>
      </c>
      <c r="Y71" s="9"/>
      <c r="Z71" s="11"/>
      <c r="AA71" s="9"/>
      <c r="AB71" s="11"/>
      <c r="AC71" s="11"/>
      <c r="AD71" s="18"/>
    </row>
    <row r="72" s="42" customFormat="1" ht="25" customHeight="1" spans="1:30">
      <c r="A72" s="8">
        <v>45778</v>
      </c>
      <c r="B72" s="58"/>
      <c r="C72" s="58"/>
      <c r="D72" s="58"/>
      <c r="E72" s="58"/>
      <c r="F72" s="5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>
        <f t="shared" si="1"/>
        <v>0</v>
      </c>
      <c r="Y72" s="9"/>
      <c r="Z72" s="11"/>
      <c r="AA72" s="9"/>
      <c r="AB72" s="11"/>
      <c r="AC72" s="11"/>
      <c r="AD72" s="18"/>
    </row>
    <row r="73" s="42" customFormat="1" ht="25" customHeight="1" spans="1:30">
      <c r="A73" s="8">
        <v>45778</v>
      </c>
      <c r="B73" s="58"/>
      <c r="C73" s="58"/>
      <c r="D73" s="58"/>
      <c r="E73" s="58"/>
      <c r="F73" s="58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>
        <f t="shared" si="1"/>
        <v>0</v>
      </c>
      <c r="Y73" s="9"/>
      <c r="Z73" s="11"/>
      <c r="AA73" s="9"/>
      <c r="AB73" s="11"/>
      <c r="AC73" s="11"/>
      <c r="AD73" s="18"/>
    </row>
    <row r="74" s="42" customFormat="1" ht="25" customHeight="1" spans="1:30">
      <c r="A74" s="8">
        <v>45778</v>
      </c>
      <c r="B74" s="58"/>
      <c r="C74" s="58"/>
      <c r="D74" s="58"/>
      <c r="E74" s="58"/>
      <c r="F74" s="58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>
        <f t="shared" si="1"/>
        <v>0</v>
      </c>
      <c r="Y74" s="9"/>
      <c r="Z74" s="11"/>
      <c r="AA74" s="9"/>
      <c r="AB74" s="11"/>
      <c r="AC74" s="11"/>
      <c r="AD74" s="18"/>
    </row>
    <row r="75" s="42" customFormat="1" ht="25" customHeight="1" spans="1:30">
      <c r="A75" s="8">
        <v>45778</v>
      </c>
      <c r="B75" s="58"/>
      <c r="C75" s="58"/>
      <c r="D75" s="58"/>
      <c r="E75" s="58"/>
      <c r="F75" s="58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>
        <f t="shared" si="1"/>
        <v>0</v>
      </c>
      <c r="Y75" s="9"/>
      <c r="Z75" s="11"/>
      <c r="AA75" s="9"/>
      <c r="AB75" s="11"/>
      <c r="AC75" s="11"/>
      <c r="AD75" s="18"/>
    </row>
    <row r="76" s="42" customFormat="1" ht="25" customHeight="1" spans="1:30">
      <c r="A76" s="8">
        <v>45778</v>
      </c>
      <c r="B76" s="58"/>
      <c r="C76" s="58"/>
      <c r="D76" s="58"/>
      <c r="E76" s="58"/>
      <c r="F76" s="58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>
        <f t="shared" si="1"/>
        <v>0</v>
      </c>
      <c r="Y76" s="9"/>
      <c r="Z76" s="11"/>
      <c r="AA76" s="9"/>
      <c r="AB76" s="11"/>
      <c r="AC76" s="11"/>
      <c r="AD76" s="18"/>
    </row>
    <row r="77" s="42" customFormat="1" ht="25" customHeight="1" spans="1:30">
      <c r="A77" s="8">
        <v>45778</v>
      </c>
      <c r="B77" s="58"/>
      <c r="C77" s="58"/>
      <c r="D77" s="58"/>
      <c r="E77" s="58"/>
      <c r="F77" s="5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>
        <f t="shared" si="1"/>
        <v>0</v>
      </c>
      <c r="Y77" s="9"/>
      <c r="Z77" s="11"/>
      <c r="AA77" s="9"/>
      <c r="AB77" s="11"/>
      <c r="AC77" s="11"/>
      <c r="AD77" s="18"/>
    </row>
    <row r="78" s="42" customFormat="1" ht="25" customHeight="1" spans="1:30">
      <c r="A78" s="8">
        <v>45778</v>
      </c>
      <c r="B78" s="58"/>
      <c r="C78" s="58"/>
      <c r="D78" s="58"/>
      <c r="E78" s="58"/>
      <c r="F78" s="58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>
        <f t="shared" si="1"/>
        <v>0</v>
      </c>
      <c r="Y78" s="9"/>
      <c r="Z78" s="11"/>
      <c r="AA78" s="9"/>
      <c r="AB78" s="11"/>
      <c r="AC78" s="11"/>
      <c r="AD78" s="18"/>
    </row>
    <row r="79" s="42" customFormat="1" ht="25" customHeight="1" spans="1:30">
      <c r="A79" s="8">
        <v>45778</v>
      </c>
      <c r="B79" s="58"/>
      <c r="C79" s="58"/>
      <c r="D79" s="58"/>
      <c r="E79" s="58"/>
      <c r="F79" s="58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>
        <f t="shared" si="1"/>
        <v>0</v>
      </c>
      <c r="Y79" s="9"/>
      <c r="Z79" s="11"/>
      <c r="AA79" s="9"/>
      <c r="AB79" s="11"/>
      <c r="AC79" s="11"/>
      <c r="AD79" s="18"/>
    </row>
    <row r="80" s="42" customFormat="1" ht="25" customHeight="1" spans="1:30">
      <c r="A80" s="8">
        <v>45778</v>
      </c>
      <c r="B80" s="58"/>
      <c r="C80" s="58"/>
      <c r="D80" s="58"/>
      <c r="E80" s="58"/>
      <c r="F80" s="5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>
        <f t="shared" si="1"/>
        <v>0</v>
      </c>
      <c r="Y80" s="9"/>
      <c r="Z80" s="11"/>
      <c r="AA80" s="9"/>
      <c r="AB80" s="11"/>
      <c r="AC80" s="11"/>
      <c r="AD80" s="18"/>
    </row>
    <row r="81" s="42" customFormat="1" ht="25" customHeight="1" spans="1:30">
      <c r="A81" s="8">
        <v>45778</v>
      </c>
      <c r="B81" s="58"/>
      <c r="C81" s="58"/>
      <c r="D81" s="58"/>
      <c r="E81" s="58"/>
      <c r="F81" s="58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>
        <f t="shared" si="1"/>
        <v>0</v>
      </c>
      <c r="Y81" s="9"/>
      <c r="Z81" s="11"/>
      <c r="AA81" s="9"/>
      <c r="AB81" s="11"/>
      <c r="AC81" s="11"/>
      <c r="AD81" s="18"/>
    </row>
    <row r="82" s="42" customFormat="1" ht="25" customHeight="1" spans="1:30">
      <c r="A82" s="8">
        <v>45778</v>
      </c>
      <c r="B82" s="58"/>
      <c r="C82" s="58"/>
      <c r="D82" s="58"/>
      <c r="E82" s="58"/>
      <c r="F82" s="58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>
        <f t="shared" si="1"/>
        <v>0</v>
      </c>
      <c r="Y82" s="9"/>
      <c r="Z82" s="11"/>
      <c r="AA82" s="9"/>
      <c r="AB82" s="11"/>
      <c r="AC82" s="11"/>
      <c r="AD82" s="18"/>
    </row>
    <row r="83" s="42" customFormat="1" ht="25" customHeight="1" spans="1:30">
      <c r="A83" s="8">
        <v>45778</v>
      </c>
      <c r="B83" s="58"/>
      <c r="C83" s="58"/>
      <c r="D83" s="58"/>
      <c r="E83" s="58"/>
      <c r="F83" s="58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>
        <f t="shared" si="1"/>
        <v>0</v>
      </c>
      <c r="Y83" s="9"/>
      <c r="Z83" s="11"/>
      <c r="AA83" s="9"/>
      <c r="AB83" s="11"/>
      <c r="AC83" s="11"/>
      <c r="AD83" s="18"/>
    </row>
    <row r="84" s="42" customFormat="1" ht="25" customHeight="1" spans="1:30">
      <c r="A84" s="8">
        <v>45778</v>
      </c>
      <c r="B84" s="58"/>
      <c r="C84" s="58"/>
      <c r="D84" s="58"/>
      <c r="E84" s="58"/>
      <c r="F84" s="58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>
        <f t="shared" si="1"/>
        <v>0</v>
      </c>
      <c r="Y84" s="9"/>
      <c r="Z84" s="11"/>
      <c r="AA84" s="9"/>
      <c r="AB84" s="11"/>
      <c r="AC84" s="11"/>
      <c r="AD84" s="18"/>
    </row>
    <row r="85" s="42" customFormat="1" ht="25" customHeight="1" spans="1:30">
      <c r="A85" s="8">
        <v>45778</v>
      </c>
      <c r="B85" s="58"/>
      <c r="C85" s="58"/>
      <c r="D85" s="58"/>
      <c r="E85" s="58"/>
      <c r="F85" s="58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>
        <f t="shared" si="1"/>
        <v>0</v>
      </c>
      <c r="Y85" s="9"/>
      <c r="Z85" s="11"/>
      <c r="AA85" s="9"/>
      <c r="AB85" s="11"/>
      <c r="AC85" s="11"/>
      <c r="AD85" s="18"/>
    </row>
    <row r="86" s="42" customFormat="1" ht="25" customHeight="1" spans="1:30">
      <c r="A86" s="8">
        <v>45778</v>
      </c>
      <c r="B86" s="58"/>
      <c r="C86" s="58"/>
      <c r="D86" s="58"/>
      <c r="E86" s="58"/>
      <c r="F86" s="58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>
        <f t="shared" si="1"/>
        <v>0</v>
      </c>
      <c r="Y86" s="9"/>
      <c r="Z86" s="11"/>
      <c r="AA86" s="9"/>
      <c r="AB86" s="11"/>
      <c r="AC86" s="11"/>
      <c r="AD86" s="18"/>
    </row>
    <row r="87" s="42" customFormat="1" ht="25" customHeight="1" spans="1:30">
      <c r="A87" s="8">
        <v>45778</v>
      </c>
      <c r="B87" s="58"/>
      <c r="C87" s="58"/>
      <c r="D87" s="58"/>
      <c r="E87" s="58"/>
      <c r="F87" s="58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>
        <f t="shared" si="1"/>
        <v>0</v>
      </c>
      <c r="Y87" s="9"/>
      <c r="Z87" s="11"/>
      <c r="AA87" s="9"/>
      <c r="AB87" s="11"/>
      <c r="AC87" s="11"/>
      <c r="AD87" s="18"/>
    </row>
    <row r="88" s="42" customFormat="1" ht="25" customHeight="1" spans="1:30">
      <c r="A88" s="8">
        <v>45778</v>
      </c>
      <c r="B88" s="58"/>
      <c r="C88" s="58"/>
      <c r="D88" s="58"/>
      <c r="E88" s="58"/>
      <c r="F88" s="58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>
        <f t="shared" si="1"/>
        <v>0</v>
      </c>
      <c r="Y88" s="9"/>
      <c r="Z88" s="11"/>
      <c r="AA88" s="9"/>
      <c r="AB88" s="11"/>
      <c r="AC88" s="11"/>
      <c r="AD88" s="18"/>
    </row>
    <row r="89" s="42" customFormat="1" ht="25" customHeight="1" spans="1:30">
      <c r="A89" s="8">
        <v>45778</v>
      </c>
      <c r="B89" s="58"/>
      <c r="C89" s="58"/>
      <c r="D89" s="58"/>
      <c r="E89" s="58"/>
      <c r="F89" s="58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>
        <f t="shared" si="1"/>
        <v>0</v>
      </c>
      <c r="Y89" s="9"/>
      <c r="Z89" s="11"/>
      <c r="AA89" s="9"/>
      <c r="AB89" s="11"/>
      <c r="AC89" s="11"/>
      <c r="AD89" s="18"/>
    </row>
    <row r="90" s="42" customFormat="1" ht="25" customHeight="1" spans="1:30">
      <c r="A90" s="8">
        <v>45778</v>
      </c>
      <c r="B90" s="58"/>
      <c r="C90" s="58"/>
      <c r="D90" s="58"/>
      <c r="E90" s="58"/>
      <c r="F90" s="58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>
        <f t="shared" si="1"/>
        <v>0</v>
      </c>
      <c r="Y90" s="9"/>
      <c r="Z90" s="11"/>
      <c r="AA90" s="9"/>
      <c r="AB90" s="11"/>
      <c r="AC90" s="11"/>
      <c r="AD90" s="18"/>
    </row>
    <row r="91" s="42" customFormat="1" ht="25" customHeight="1" spans="1:30">
      <c r="A91" s="8">
        <v>45778</v>
      </c>
      <c r="B91" s="58"/>
      <c r="C91" s="58"/>
      <c r="D91" s="58"/>
      <c r="E91" s="58"/>
      <c r="F91" s="5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>
        <f t="shared" si="1"/>
        <v>0</v>
      </c>
      <c r="Y91" s="9"/>
      <c r="Z91" s="11"/>
      <c r="AA91" s="9"/>
      <c r="AB91" s="11"/>
      <c r="AC91" s="11"/>
      <c r="AD91" s="18"/>
    </row>
    <row r="92" s="42" customFormat="1" ht="25" customHeight="1" spans="1:30">
      <c r="A92" s="8">
        <v>45778</v>
      </c>
      <c r="B92" s="58"/>
      <c r="C92" s="58"/>
      <c r="D92" s="58"/>
      <c r="E92" s="58"/>
      <c r="F92" s="58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9"/>
      <c r="X92" s="10">
        <f t="shared" si="1"/>
        <v>0</v>
      </c>
      <c r="Y92" s="9"/>
      <c r="Z92" s="11"/>
      <c r="AA92" s="9"/>
      <c r="AB92" s="11"/>
      <c r="AC92" s="11"/>
      <c r="AD92" s="18"/>
    </row>
    <row r="93" s="44" customFormat="1" ht="25" customHeight="1" spans="1:30">
      <c r="A93" s="8">
        <v>45778</v>
      </c>
      <c r="B93" s="9"/>
      <c r="C93" s="18"/>
      <c r="D93" s="10">
        <f t="shared" ref="D93:F93" si="2">SUBTOTAL(9,D4:D92)</f>
        <v>0</v>
      </c>
      <c r="E93" s="10">
        <f t="shared" si="2"/>
        <v>0</v>
      </c>
      <c r="F93" s="78">
        <f t="shared" si="2"/>
        <v>0</v>
      </c>
      <c r="G93" s="18"/>
      <c r="H93" s="9"/>
      <c r="I93" s="18"/>
      <c r="J93" s="10">
        <f t="shared" ref="J93:X93" si="3">SUBTOTAL(9,J4:J92)</f>
        <v>0</v>
      </c>
      <c r="K93" s="10">
        <f t="shared" si="3"/>
        <v>0</v>
      </c>
      <c r="L93" s="10">
        <f t="shared" si="3"/>
        <v>0</v>
      </c>
      <c r="M93" s="10">
        <f t="shared" si="3"/>
        <v>0</v>
      </c>
      <c r="N93" s="10">
        <f t="shared" si="3"/>
        <v>0</v>
      </c>
      <c r="O93" s="10">
        <f t="shared" si="3"/>
        <v>0</v>
      </c>
      <c r="P93" s="10">
        <f t="shared" si="3"/>
        <v>0</v>
      </c>
      <c r="Q93" s="10">
        <f t="shared" si="3"/>
        <v>0</v>
      </c>
      <c r="R93" s="10">
        <f t="shared" si="3"/>
        <v>0</v>
      </c>
      <c r="S93" s="10">
        <f t="shared" si="3"/>
        <v>0</v>
      </c>
      <c r="T93" s="10">
        <f t="shared" si="3"/>
        <v>0</v>
      </c>
      <c r="U93" s="10">
        <f t="shared" si="3"/>
        <v>0</v>
      </c>
      <c r="V93" s="10">
        <f t="shared" si="3"/>
        <v>0</v>
      </c>
      <c r="W93" s="10">
        <f t="shared" si="3"/>
        <v>0</v>
      </c>
      <c r="X93" s="10">
        <f t="shared" si="3"/>
        <v>0</v>
      </c>
      <c r="Y93" s="9"/>
      <c r="Z93" s="10">
        <f>SUBTOTAL(9,Z4:Z92)</f>
        <v>0</v>
      </c>
      <c r="AA93" s="10">
        <f>SUBTOTAL(9,AA4:AA92)</f>
        <v>0</v>
      </c>
      <c r="AB93" s="18"/>
      <c r="AC93" s="18"/>
      <c r="AD93" s="18"/>
    </row>
  </sheetData>
  <autoFilter xmlns:etc="http://www.wps.cn/officeDocument/2017/etCustomData" ref="A3:AD92" etc:filterBottomFollowUsedRange="0">
    <extLst/>
  </autoFilter>
  <mergeCells count="24">
    <mergeCell ref="A1:AD1"/>
    <mergeCell ref="J2:K2"/>
    <mergeCell ref="L2:M2"/>
    <mergeCell ref="N2:O2"/>
    <mergeCell ref="P2:Q2"/>
    <mergeCell ref="R2:U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V2:V3"/>
    <mergeCell ref="W2:W3"/>
    <mergeCell ref="X2:X3"/>
    <mergeCell ref="Y2:Y3"/>
    <mergeCell ref="Z2:Z3"/>
    <mergeCell ref="AA2:AA3"/>
    <mergeCell ref="AB2:AB3"/>
    <mergeCell ref="AC2:AC3"/>
    <mergeCell ref="AD2:AD3"/>
  </mergeCell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2"/>
  <sheetViews>
    <sheetView tabSelected="1" zoomScale="90" zoomScaleNormal="90" workbookViewId="0">
      <pane ySplit="3" topLeftCell="A94" activePane="bottomLeft" state="frozen"/>
      <selection/>
      <selection pane="bottomLeft" activeCell="D98" sqref="D98"/>
    </sheetView>
  </sheetViews>
  <sheetFormatPr defaultColWidth="9" defaultRowHeight="14"/>
  <cols>
    <col min="1" max="1" width="8.60909090909091" style="1" customWidth="1"/>
    <col min="2" max="2" width="5.68181818181818" style="1" customWidth="1"/>
    <col min="3" max="3" width="16.3818181818182" style="1" customWidth="1"/>
    <col min="4" max="6" width="7" style="1" customWidth="1"/>
    <col min="7" max="7" width="8.28181818181818" style="1" customWidth="1"/>
    <col min="8" max="8" width="7" style="45" customWidth="1"/>
    <col min="9" max="9" width="7" style="1" customWidth="1"/>
    <col min="10" max="22" width="7.42727272727273" style="1" customWidth="1"/>
    <col min="23" max="23" width="10.4272727272727" style="1" customWidth="1"/>
    <col min="24" max="24" width="11.9454545454545" style="1" customWidth="1"/>
    <col min="25" max="25" width="10.4272727272727" style="1" customWidth="1"/>
    <col min="26" max="27" width="7.21818181818182" style="1" customWidth="1"/>
    <col min="28" max="28" width="16.5272727272727" style="1" customWidth="1"/>
    <col min="29" max="29" width="9.99090909090909" style="1" customWidth="1"/>
    <col min="30" max="30" width="8.89090909090909" style="1" customWidth="1"/>
    <col min="31" max="16384" width="9" style="1"/>
  </cols>
  <sheetData>
    <row r="1" s="42" customFormat="1" ht="42" customHeight="1" spans="1:30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71"/>
    </row>
    <row r="2" s="42" customFormat="1" ht="37" customHeight="1" spans="1:30">
      <c r="A2" s="48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8" t="s">
        <v>6</v>
      </c>
      <c r="G2" s="6" t="s">
        <v>7</v>
      </c>
      <c r="H2" s="49" t="s">
        <v>8</v>
      </c>
      <c r="I2" s="6" t="s">
        <v>9</v>
      </c>
      <c r="J2" s="59" t="s">
        <v>10</v>
      </c>
      <c r="K2" s="60"/>
      <c r="L2" s="61" t="s">
        <v>11</v>
      </c>
      <c r="M2" s="61"/>
      <c r="N2" s="62" t="s">
        <v>12</v>
      </c>
      <c r="O2" s="62"/>
      <c r="P2" s="63" t="s">
        <v>13</v>
      </c>
      <c r="Q2" s="63"/>
      <c r="R2" s="61" t="s">
        <v>14</v>
      </c>
      <c r="S2" s="61"/>
      <c r="T2" s="61"/>
      <c r="U2" s="61"/>
      <c r="V2" s="67" t="s">
        <v>15</v>
      </c>
      <c r="W2" s="68" t="s">
        <v>16</v>
      </c>
      <c r="X2" s="63" t="s">
        <v>17</v>
      </c>
      <c r="Y2" s="72" t="s">
        <v>18</v>
      </c>
      <c r="Z2" s="73" t="s">
        <v>19</v>
      </c>
      <c r="AA2" s="65" t="s">
        <v>20</v>
      </c>
      <c r="AB2" s="74" t="s">
        <v>21</v>
      </c>
      <c r="AC2" s="74" t="s">
        <v>22</v>
      </c>
      <c r="AD2" s="75" t="s">
        <v>23</v>
      </c>
    </row>
    <row r="3" s="43" customFormat="1" ht="37" customHeight="1" spans="1:30">
      <c r="A3" s="7"/>
      <c r="B3" s="50"/>
      <c r="C3" s="50"/>
      <c r="D3" s="50"/>
      <c r="E3" s="50"/>
      <c r="F3" s="7"/>
      <c r="G3" s="50"/>
      <c r="H3" s="49"/>
      <c r="I3" s="50"/>
      <c r="J3" s="64" t="s">
        <v>24</v>
      </c>
      <c r="K3" s="64" t="s">
        <v>25</v>
      </c>
      <c r="L3" s="65" t="s">
        <v>11</v>
      </c>
      <c r="M3" s="65" t="s">
        <v>26</v>
      </c>
      <c r="N3" s="66" t="s">
        <v>27</v>
      </c>
      <c r="O3" s="66" t="s">
        <v>28</v>
      </c>
      <c r="P3" s="64" t="s">
        <v>29</v>
      </c>
      <c r="Q3" s="64" t="s">
        <v>30</v>
      </c>
      <c r="R3" s="65" t="s">
        <v>31</v>
      </c>
      <c r="S3" s="65" t="s">
        <v>32</v>
      </c>
      <c r="T3" s="65" t="s">
        <v>33</v>
      </c>
      <c r="U3" s="65" t="s">
        <v>34</v>
      </c>
      <c r="V3" s="69"/>
      <c r="W3" s="70"/>
      <c r="X3" s="64"/>
      <c r="Y3" s="72"/>
      <c r="Z3" s="73"/>
      <c r="AA3" s="65"/>
      <c r="AB3" s="74"/>
      <c r="AC3" s="74"/>
      <c r="AD3" s="76"/>
    </row>
    <row r="4" s="42" customFormat="1" ht="25" customHeight="1" spans="1:30">
      <c r="A4" s="8">
        <v>45778</v>
      </c>
      <c r="B4" s="51">
        <v>1</v>
      </c>
      <c r="C4" s="51" t="s">
        <v>35</v>
      </c>
      <c r="D4" s="9"/>
      <c r="E4" s="51">
        <v>1</v>
      </c>
      <c r="F4" s="9"/>
      <c r="G4" s="9" t="s">
        <v>36</v>
      </c>
      <c r="H4" s="9"/>
      <c r="I4" s="9"/>
      <c r="J4" s="9"/>
      <c r="K4" s="9"/>
      <c r="L4" s="9"/>
      <c r="M4" s="9"/>
      <c r="N4" s="9">
        <v>121</v>
      </c>
      <c r="O4" s="9"/>
      <c r="P4" s="9"/>
      <c r="Q4" s="9"/>
      <c r="R4" s="9">
        <v>7</v>
      </c>
      <c r="S4" s="9"/>
      <c r="T4" s="9"/>
      <c r="U4" s="9"/>
      <c r="V4" s="9"/>
      <c r="W4" s="9"/>
      <c r="X4" s="10">
        <f t="shared" ref="X4:X67" si="0">SUM(J4:W4)</f>
        <v>128</v>
      </c>
      <c r="Y4" s="9" t="s">
        <v>37</v>
      </c>
      <c r="Z4" s="11"/>
      <c r="AA4" s="9"/>
      <c r="AB4" s="11"/>
      <c r="AC4" s="11"/>
      <c r="AD4" s="18" t="s">
        <v>38</v>
      </c>
    </row>
    <row r="5" s="42" customFormat="1" ht="25" customHeight="1" spans="1:30">
      <c r="A5" s="8">
        <v>45778</v>
      </c>
      <c r="B5" s="52"/>
      <c r="C5" s="52"/>
      <c r="D5" s="9"/>
      <c r="E5" s="53"/>
      <c r="F5" s="9"/>
      <c r="G5" s="9" t="s">
        <v>36</v>
      </c>
      <c r="H5" s="9"/>
      <c r="I5" s="9"/>
      <c r="J5" s="9"/>
      <c r="K5" s="9"/>
      <c r="L5" s="9">
        <v>180</v>
      </c>
      <c r="M5" s="9"/>
      <c r="N5" s="9">
        <v>121</v>
      </c>
      <c r="O5" s="9">
        <f>451-121</f>
        <v>330</v>
      </c>
      <c r="P5" s="9"/>
      <c r="Q5" s="9"/>
      <c r="R5" s="9">
        <v>26</v>
      </c>
      <c r="S5" s="9"/>
      <c r="T5" s="9"/>
      <c r="U5" s="9"/>
      <c r="V5" s="9"/>
      <c r="W5" s="9"/>
      <c r="X5" s="10">
        <f t="shared" si="0"/>
        <v>657</v>
      </c>
      <c r="Y5" s="9" t="s">
        <v>37</v>
      </c>
      <c r="Z5" s="11"/>
      <c r="AA5" s="9"/>
      <c r="AB5" s="11"/>
      <c r="AC5" s="11"/>
      <c r="AD5" s="18" t="s">
        <v>38</v>
      </c>
    </row>
    <row r="6" s="42" customFormat="1" ht="25" customHeight="1" spans="1:30">
      <c r="A6" s="8">
        <v>45778</v>
      </c>
      <c r="B6" s="53"/>
      <c r="C6" s="53"/>
      <c r="D6" s="9"/>
      <c r="E6" s="9" t="s">
        <v>5</v>
      </c>
      <c r="F6" s="9"/>
      <c r="G6" s="9" t="s">
        <v>39</v>
      </c>
      <c r="H6" s="9"/>
      <c r="I6" s="9"/>
      <c r="J6" s="9">
        <v>239.1</v>
      </c>
      <c r="K6" s="9">
        <v>60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>
        <f t="shared" si="0"/>
        <v>299.1</v>
      </c>
      <c r="Y6" s="9" t="s">
        <v>37</v>
      </c>
      <c r="Z6" s="11"/>
      <c r="AA6" s="9"/>
      <c r="AB6" s="11"/>
      <c r="AC6" s="11"/>
      <c r="AD6" s="18" t="s">
        <v>38</v>
      </c>
    </row>
    <row r="7" s="42" customFormat="1" ht="25" customHeight="1" spans="1:30">
      <c r="A7" s="8">
        <v>45778</v>
      </c>
      <c r="B7" s="9">
        <v>2</v>
      </c>
      <c r="C7" s="9" t="s">
        <v>40</v>
      </c>
      <c r="D7" s="9"/>
      <c r="E7" s="9">
        <v>1</v>
      </c>
      <c r="F7" s="9"/>
      <c r="G7" s="9" t="s">
        <v>36</v>
      </c>
      <c r="H7" s="9"/>
      <c r="I7" s="9"/>
      <c r="J7" s="9"/>
      <c r="K7" s="9"/>
      <c r="L7" s="9">
        <v>220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>
        <f t="shared" si="0"/>
        <v>220</v>
      </c>
      <c r="Y7" s="9" t="s">
        <v>37</v>
      </c>
      <c r="Z7" s="11"/>
      <c r="AA7" s="9"/>
      <c r="AB7" s="11"/>
      <c r="AC7" s="11"/>
      <c r="AD7" s="18" t="s">
        <v>38</v>
      </c>
    </row>
    <row r="8" s="42" customFormat="1" ht="25" customHeight="1" spans="1:30">
      <c r="A8" s="8">
        <v>45778</v>
      </c>
      <c r="B8" s="51">
        <v>3</v>
      </c>
      <c r="C8" s="51" t="s">
        <v>41</v>
      </c>
      <c r="D8" s="9"/>
      <c r="E8" s="9">
        <v>1</v>
      </c>
      <c r="F8" s="9"/>
      <c r="G8" s="9" t="s">
        <v>42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2460</v>
      </c>
      <c r="X8" s="10">
        <f t="shared" si="0"/>
        <v>2460</v>
      </c>
      <c r="Y8" s="9" t="s">
        <v>37</v>
      </c>
      <c r="Z8" s="11"/>
      <c r="AA8" s="9">
        <v>1</v>
      </c>
      <c r="AB8" s="11" t="s">
        <v>43</v>
      </c>
      <c r="AC8" s="11"/>
      <c r="AD8" s="18" t="s">
        <v>38</v>
      </c>
    </row>
    <row r="9" s="42" customFormat="1" ht="25" customHeight="1" spans="1:30">
      <c r="A9" s="8">
        <v>45778</v>
      </c>
      <c r="B9" s="53"/>
      <c r="C9" s="53"/>
      <c r="D9" s="9"/>
      <c r="E9" s="9" t="s">
        <v>5</v>
      </c>
      <c r="F9" s="9"/>
      <c r="G9" s="9" t="s">
        <v>42</v>
      </c>
      <c r="H9" s="9"/>
      <c r="I9" s="9"/>
      <c r="J9" s="9"/>
      <c r="K9" s="9"/>
      <c r="L9" s="9">
        <v>5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>
        <f t="shared" si="0"/>
        <v>5</v>
      </c>
      <c r="Y9" s="9" t="s">
        <v>37</v>
      </c>
      <c r="Z9" s="11"/>
      <c r="AA9" s="9"/>
      <c r="AB9" s="11"/>
      <c r="AC9" s="11"/>
      <c r="AD9" s="18" t="s">
        <v>38</v>
      </c>
    </row>
    <row r="10" s="42" customFormat="1" ht="25" customHeight="1" spans="1:30">
      <c r="A10" s="8">
        <v>45778</v>
      </c>
      <c r="B10" s="9">
        <v>4</v>
      </c>
      <c r="C10" s="9" t="s">
        <v>44</v>
      </c>
      <c r="D10" s="9"/>
      <c r="E10" s="9">
        <v>1</v>
      </c>
      <c r="F10" s="9"/>
      <c r="G10" s="9" t="s">
        <v>36</v>
      </c>
      <c r="H10" s="9"/>
      <c r="I10" s="9"/>
      <c r="J10" s="9"/>
      <c r="K10" s="9"/>
      <c r="L10" s="9">
        <v>256.6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f t="shared" si="0"/>
        <v>256.6</v>
      </c>
      <c r="Y10" s="9" t="s">
        <v>37</v>
      </c>
      <c r="Z10" s="11"/>
      <c r="AA10" s="9"/>
      <c r="AB10" s="11" t="s">
        <v>45</v>
      </c>
      <c r="AC10" s="11"/>
      <c r="AD10" s="18" t="s">
        <v>38</v>
      </c>
    </row>
    <row r="11" s="42" customFormat="1" ht="25" customHeight="1" spans="1:30">
      <c r="A11" s="8">
        <v>45778</v>
      </c>
      <c r="B11" s="9">
        <v>5</v>
      </c>
      <c r="C11" s="9" t="s">
        <v>46</v>
      </c>
      <c r="D11" s="9"/>
      <c r="E11" s="9"/>
      <c r="F11" s="9">
        <v>1</v>
      </c>
      <c r="G11" s="9"/>
      <c r="H11" s="9"/>
      <c r="I11" s="9"/>
      <c r="J11" s="9"/>
      <c r="K11" s="9"/>
      <c r="L11" s="9">
        <v>12</v>
      </c>
      <c r="M11" s="9"/>
      <c r="N11" s="9">
        <v>121</v>
      </c>
      <c r="O11" s="9"/>
      <c r="P11" s="9"/>
      <c r="Q11" s="9"/>
      <c r="R11" s="9">
        <v>17</v>
      </c>
      <c r="S11" s="9"/>
      <c r="T11" s="9"/>
      <c r="U11" s="9"/>
      <c r="V11" s="9"/>
      <c r="W11" s="9"/>
      <c r="X11" s="10">
        <f t="shared" si="0"/>
        <v>150</v>
      </c>
      <c r="Y11" s="9" t="s">
        <v>37</v>
      </c>
      <c r="Z11" s="11"/>
      <c r="AA11" s="9"/>
      <c r="AB11" s="11"/>
      <c r="AC11" s="11"/>
      <c r="AD11" s="18" t="s">
        <v>38</v>
      </c>
    </row>
    <row r="12" s="42" customFormat="1" ht="25" customHeight="1" spans="1:30">
      <c r="A12" s="8">
        <v>45778</v>
      </c>
      <c r="B12" s="51">
        <v>6</v>
      </c>
      <c r="C12" s="51" t="s">
        <v>47</v>
      </c>
      <c r="D12" s="9"/>
      <c r="E12" s="9">
        <v>1</v>
      </c>
      <c r="F12" s="9"/>
      <c r="G12" s="9" t="s">
        <v>42</v>
      </c>
      <c r="H12" s="9"/>
      <c r="I12" s="9"/>
      <c r="J12" s="9"/>
      <c r="K12" s="9"/>
      <c r="L12" s="9"/>
      <c r="M12" s="9"/>
      <c r="N12" s="9"/>
      <c r="O12" s="9">
        <v>35</v>
      </c>
      <c r="P12" s="9"/>
      <c r="Q12" s="9"/>
      <c r="R12" s="9">
        <v>15</v>
      </c>
      <c r="S12" s="9"/>
      <c r="T12" s="9"/>
      <c r="U12" s="9"/>
      <c r="V12" s="9"/>
      <c r="W12" s="9"/>
      <c r="X12" s="10">
        <f t="shared" si="0"/>
        <v>50</v>
      </c>
      <c r="Y12" s="9" t="s">
        <v>37</v>
      </c>
      <c r="Z12" s="11"/>
      <c r="AA12" s="9"/>
      <c r="AB12" s="11"/>
      <c r="AC12" s="11"/>
      <c r="AD12" s="18" t="s">
        <v>38</v>
      </c>
    </row>
    <row r="13" s="42" customFormat="1" ht="25" customHeight="1" spans="1:30">
      <c r="A13" s="8">
        <v>45778</v>
      </c>
      <c r="B13" s="53"/>
      <c r="C13" s="53"/>
      <c r="D13" s="9"/>
      <c r="E13" s="9" t="s">
        <v>5</v>
      </c>
      <c r="F13" s="9"/>
      <c r="G13" s="9" t="s">
        <v>36</v>
      </c>
      <c r="H13" s="9"/>
      <c r="I13" s="9"/>
      <c r="J13" s="9"/>
      <c r="K13" s="9"/>
      <c r="L13" s="9">
        <v>195</v>
      </c>
      <c r="M13" s="9"/>
      <c r="N13" s="9">
        <v>121</v>
      </c>
      <c r="O13" s="9"/>
      <c r="P13" s="9"/>
      <c r="Q13" s="9"/>
      <c r="R13" s="9">
        <v>7</v>
      </c>
      <c r="S13" s="9"/>
      <c r="T13" s="9"/>
      <c r="U13" s="9"/>
      <c r="V13" s="9"/>
      <c r="W13" s="9"/>
      <c r="X13" s="10">
        <f t="shared" si="0"/>
        <v>323</v>
      </c>
      <c r="Y13" s="9" t="s">
        <v>37</v>
      </c>
      <c r="Z13" s="11"/>
      <c r="AA13" s="9"/>
      <c r="AB13" s="11"/>
      <c r="AC13" s="11"/>
      <c r="AD13" s="18" t="s">
        <v>38</v>
      </c>
    </row>
    <row r="14" s="42" customFormat="1" ht="25" customHeight="1" spans="1:30">
      <c r="A14" s="8">
        <v>45778</v>
      </c>
      <c r="B14" s="51">
        <v>7</v>
      </c>
      <c r="C14" s="51" t="s">
        <v>48</v>
      </c>
      <c r="D14" s="9"/>
      <c r="E14" s="9">
        <v>1</v>
      </c>
      <c r="F14" s="9"/>
      <c r="G14" s="9" t="s">
        <v>36</v>
      </c>
      <c r="H14" s="9"/>
      <c r="I14" s="9"/>
      <c r="J14" s="9"/>
      <c r="K14" s="9"/>
      <c r="L14" s="9">
        <v>98</v>
      </c>
      <c r="M14" s="9"/>
      <c r="N14" s="9">
        <v>121</v>
      </c>
      <c r="O14" s="9">
        <v>30</v>
      </c>
      <c r="P14" s="9">
        <v>200</v>
      </c>
      <c r="Q14" s="9"/>
      <c r="R14" s="9"/>
      <c r="S14" s="9"/>
      <c r="T14" s="9"/>
      <c r="U14" s="9"/>
      <c r="V14" s="9"/>
      <c r="W14" s="9"/>
      <c r="X14" s="10">
        <f t="shared" si="0"/>
        <v>449</v>
      </c>
      <c r="Y14" s="9" t="s">
        <v>37</v>
      </c>
      <c r="Z14" s="11"/>
      <c r="AA14" s="9"/>
      <c r="AB14" s="11"/>
      <c r="AC14" s="11"/>
      <c r="AD14" s="18" t="s">
        <v>38</v>
      </c>
    </row>
    <row r="15" s="42" customFormat="1" ht="25" customHeight="1" spans="1:30">
      <c r="A15" s="8">
        <v>45778</v>
      </c>
      <c r="B15" s="52"/>
      <c r="C15" s="52"/>
      <c r="D15" s="9"/>
      <c r="E15" s="51"/>
      <c r="F15" s="9" t="s">
        <v>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>
        <v>20</v>
      </c>
      <c r="R15" s="9"/>
      <c r="S15" s="9"/>
      <c r="T15" s="9"/>
      <c r="U15" s="9"/>
      <c r="V15" s="9"/>
      <c r="W15" s="9"/>
      <c r="X15" s="10">
        <f t="shared" si="0"/>
        <v>20</v>
      </c>
      <c r="Y15" s="9" t="s">
        <v>37</v>
      </c>
      <c r="Z15" s="11"/>
      <c r="AA15" s="9"/>
      <c r="AB15" s="11"/>
      <c r="AC15" s="11"/>
      <c r="AD15" s="18" t="s">
        <v>38</v>
      </c>
    </row>
    <row r="16" s="42" customFormat="1" ht="25" customHeight="1" spans="1:30">
      <c r="A16" s="8">
        <v>45778</v>
      </c>
      <c r="B16" s="51">
        <v>8</v>
      </c>
      <c r="C16" s="51" t="s">
        <v>49</v>
      </c>
      <c r="D16" s="9"/>
      <c r="E16" s="51">
        <v>1</v>
      </c>
      <c r="F16" s="9"/>
      <c r="G16" s="9" t="s">
        <v>36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20</v>
      </c>
      <c r="W16" s="9"/>
      <c r="X16" s="10">
        <f t="shared" si="0"/>
        <v>20</v>
      </c>
      <c r="Y16" s="9" t="s">
        <v>37</v>
      </c>
      <c r="Z16" s="11"/>
      <c r="AA16" s="9"/>
      <c r="AB16" s="11"/>
      <c r="AC16" s="11"/>
      <c r="AD16" s="18" t="s">
        <v>38</v>
      </c>
    </row>
    <row r="17" s="42" customFormat="1" ht="25" customHeight="1" spans="1:30">
      <c r="A17" s="8">
        <v>45778</v>
      </c>
      <c r="B17" s="53"/>
      <c r="C17" s="53"/>
      <c r="D17" s="9"/>
      <c r="E17" s="53"/>
      <c r="F17" s="9"/>
      <c r="G17" s="9" t="s">
        <v>36</v>
      </c>
      <c r="H17" s="9"/>
      <c r="I17" s="9"/>
      <c r="J17" s="9"/>
      <c r="K17" s="9"/>
      <c r="L17" s="9"/>
      <c r="M17" s="9"/>
      <c r="N17" s="9">
        <v>121</v>
      </c>
      <c r="O17" s="9">
        <f>591-121</f>
        <v>470</v>
      </c>
      <c r="P17" s="9">
        <v>200</v>
      </c>
      <c r="Q17" s="9"/>
      <c r="R17" s="9">
        <v>11</v>
      </c>
      <c r="S17" s="9"/>
      <c r="T17" s="9"/>
      <c r="U17" s="9"/>
      <c r="V17" s="9"/>
      <c r="W17" s="9"/>
      <c r="X17" s="10">
        <f t="shared" si="0"/>
        <v>802</v>
      </c>
      <c r="Y17" s="9" t="s">
        <v>37</v>
      </c>
      <c r="Z17" s="11"/>
      <c r="AA17" s="9"/>
      <c r="AB17" s="11"/>
      <c r="AC17" s="11"/>
      <c r="AD17" s="18" t="s">
        <v>38</v>
      </c>
    </row>
    <row r="18" s="42" customFormat="1" ht="25" customHeight="1" spans="1:30">
      <c r="A18" s="8">
        <v>45778</v>
      </c>
      <c r="B18" s="9">
        <v>9</v>
      </c>
      <c r="C18" s="9" t="s">
        <v>50</v>
      </c>
      <c r="D18" s="9"/>
      <c r="E18" s="9">
        <v>1</v>
      </c>
      <c r="F18" s="9"/>
      <c r="G18" s="9" t="s">
        <v>42</v>
      </c>
      <c r="H18" s="9"/>
      <c r="I18" s="9"/>
      <c r="J18" s="9"/>
      <c r="K18" s="9"/>
      <c r="L18" s="9">
        <v>207</v>
      </c>
      <c r="M18" s="9"/>
      <c r="N18" s="9"/>
      <c r="O18" s="9"/>
      <c r="P18" s="9"/>
      <c r="Q18" s="9"/>
      <c r="R18" s="9">
        <v>30</v>
      </c>
      <c r="S18" s="9"/>
      <c r="T18" s="9"/>
      <c r="U18" s="9"/>
      <c r="V18" s="9"/>
      <c r="W18" s="9"/>
      <c r="X18" s="10">
        <f t="shared" si="0"/>
        <v>237</v>
      </c>
      <c r="Y18" s="9" t="s">
        <v>37</v>
      </c>
      <c r="Z18" s="11"/>
      <c r="AA18" s="9"/>
      <c r="AB18" s="11"/>
      <c r="AC18" s="11"/>
      <c r="AD18" s="18" t="s">
        <v>38</v>
      </c>
    </row>
    <row r="19" s="42" customFormat="1" ht="25" customHeight="1" spans="1:30">
      <c r="A19" s="8">
        <v>45778</v>
      </c>
      <c r="B19" s="9">
        <v>10</v>
      </c>
      <c r="C19" s="9" t="s">
        <v>51</v>
      </c>
      <c r="D19" s="9"/>
      <c r="E19" s="9"/>
      <c r="F19" s="9">
        <v>1</v>
      </c>
      <c r="G19" s="9"/>
      <c r="H19" s="9"/>
      <c r="I19" s="9"/>
      <c r="J19" s="9"/>
      <c r="K19" s="9"/>
      <c r="L19" s="9"/>
      <c r="M19" s="9"/>
      <c r="N19" s="9">
        <v>121</v>
      </c>
      <c r="O19" s="9"/>
      <c r="P19" s="9"/>
      <c r="Q19" s="9"/>
      <c r="R19" s="9">
        <v>7</v>
      </c>
      <c r="S19" s="9"/>
      <c r="T19" s="9"/>
      <c r="U19" s="9"/>
      <c r="V19" s="9"/>
      <c r="W19" s="9"/>
      <c r="X19" s="10">
        <f t="shared" si="0"/>
        <v>128</v>
      </c>
      <c r="Y19" s="9" t="s">
        <v>37</v>
      </c>
      <c r="Z19" s="11"/>
      <c r="AA19" s="9"/>
      <c r="AB19" s="11"/>
      <c r="AC19" s="11"/>
      <c r="AD19" s="18" t="s">
        <v>38</v>
      </c>
    </row>
    <row r="20" s="42" customFormat="1" ht="25" customHeight="1" spans="1:30">
      <c r="A20" s="8">
        <v>45778</v>
      </c>
      <c r="B20" s="9">
        <v>11</v>
      </c>
      <c r="C20" s="9" t="s">
        <v>52</v>
      </c>
      <c r="D20" s="9"/>
      <c r="E20" s="9">
        <v>1</v>
      </c>
      <c r="F20" s="9"/>
      <c r="G20" s="9" t="s">
        <v>36</v>
      </c>
      <c r="H20" s="9"/>
      <c r="I20" s="9"/>
      <c r="J20" s="9"/>
      <c r="K20" s="9"/>
      <c r="L20" s="9">
        <v>436</v>
      </c>
      <c r="M20" s="9"/>
      <c r="N20" s="9">
        <v>121</v>
      </c>
      <c r="O20" s="9"/>
      <c r="P20" s="9"/>
      <c r="Q20" s="9"/>
      <c r="R20" s="9">
        <v>12</v>
      </c>
      <c r="S20" s="9"/>
      <c r="T20" s="9"/>
      <c r="U20" s="9"/>
      <c r="V20" s="9"/>
      <c r="W20" s="9"/>
      <c r="X20" s="10">
        <f t="shared" si="0"/>
        <v>569</v>
      </c>
      <c r="Y20" s="9" t="s">
        <v>37</v>
      </c>
      <c r="Z20" s="11"/>
      <c r="AA20" s="9"/>
      <c r="AB20" s="11"/>
      <c r="AC20" s="11"/>
      <c r="AD20" s="18" t="s">
        <v>38</v>
      </c>
    </row>
    <row r="21" s="42" customFormat="1" ht="25" customHeight="1" spans="1:30">
      <c r="A21" s="8">
        <v>45778</v>
      </c>
      <c r="B21" s="9">
        <v>12</v>
      </c>
      <c r="C21" s="9" t="s">
        <v>53</v>
      </c>
      <c r="D21" s="9"/>
      <c r="E21" s="9"/>
      <c r="F21" s="9">
        <v>1</v>
      </c>
      <c r="G21" s="9"/>
      <c r="H21" s="9"/>
      <c r="I21" s="9"/>
      <c r="J21" s="9"/>
      <c r="K21" s="9"/>
      <c r="L21" s="9"/>
      <c r="M21" s="9"/>
      <c r="N21" s="9">
        <v>121</v>
      </c>
      <c r="O21" s="9">
        <v>60</v>
      </c>
      <c r="P21" s="9"/>
      <c r="Q21" s="9"/>
      <c r="R21" s="9">
        <v>9</v>
      </c>
      <c r="S21" s="9"/>
      <c r="T21" s="9"/>
      <c r="U21" s="9"/>
      <c r="V21" s="9"/>
      <c r="W21" s="9"/>
      <c r="X21" s="10">
        <f t="shared" si="0"/>
        <v>190</v>
      </c>
      <c r="Y21" s="9" t="s">
        <v>37</v>
      </c>
      <c r="Z21" s="11"/>
      <c r="AA21" s="9"/>
      <c r="AB21" s="11"/>
      <c r="AC21" s="11"/>
      <c r="AD21" s="18" t="s">
        <v>38</v>
      </c>
    </row>
    <row r="22" s="42" customFormat="1" ht="25" customHeight="1" spans="1:30">
      <c r="A22" s="8">
        <v>45778</v>
      </c>
      <c r="B22" s="9">
        <v>13</v>
      </c>
      <c r="C22" s="9" t="s">
        <v>54</v>
      </c>
      <c r="D22" s="9"/>
      <c r="E22" s="9"/>
      <c r="F22" s="9">
        <v>1</v>
      </c>
      <c r="G22" s="9"/>
      <c r="H22" s="9"/>
      <c r="I22" s="9"/>
      <c r="J22" s="9"/>
      <c r="K22" s="9"/>
      <c r="L22" s="9"/>
      <c r="M22" s="9"/>
      <c r="N22" s="9">
        <v>121</v>
      </c>
      <c r="O22" s="9"/>
      <c r="P22" s="9"/>
      <c r="Q22" s="9"/>
      <c r="R22" s="9">
        <v>7</v>
      </c>
      <c r="S22" s="9"/>
      <c r="T22" s="9"/>
      <c r="U22" s="9"/>
      <c r="V22" s="9"/>
      <c r="W22" s="9"/>
      <c r="X22" s="10">
        <f t="shared" si="0"/>
        <v>128</v>
      </c>
      <c r="Y22" s="9" t="s">
        <v>37</v>
      </c>
      <c r="Z22" s="11"/>
      <c r="AA22" s="9"/>
      <c r="AB22" s="11"/>
      <c r="AC22" s="11"/>
      <c r="AD22" s="18" t="s">
        <v>38</v>
      </c>
    </row>
    <row r="23" s="42" customFormat="1" ht="25" customHeight="1" spans="1:30">
      <c r="A23" s="8">
        <v>45778</v>
      </c>
      <c r="B23" s="51">
        <v>14</v>
      </c>
      <c r="C23" s="51" t="s">
        <v>55</v>
      </c>
      <c r="D23" s="9"/>
      <c r="E23" s="9"/>
      <c r="F23" s="51">
        <v>1</v>
      </c>
      <c r="G23" s="9"/>
      <c r="H23" s="9"/>
      <c r="I23" s="9"/>
      <c r="J23" s="9"/>
      <c r="K23" s="9"/>
      <c r="L23" s="9"/>
      <c r="M23" s="9"/>
      <c r="N23" s="9"/>
      <c r="O23" s="9">
        <v>120</v>
      </c>
      <c r="P23" s="9">
        <v>140</v>
      </c>
      <c r="Q23" s="9"/>
      <c r="R23" s="9">
        <v>7</v>
      </c>
      <c r="S23" s="9"/>
      <c r="T23" s="9"/>
      <c r="U23" s="9"/>
      <c r="V23" s="9"/>
      <c r="W23" s="9"/>
      <c r="X23" s="10">
        <f t="shared" si="0"/>
        <v>267</v>
      </c>
      <c r="Y23" s="9" t="s">
        <v>37</v>
      </c>
      <c r="Z23" s="11"/>
      <c r="AA23" s="9"/>
      <c r="AB23" s="11"/>
      <c r="AC23" s="11"/>
      <c r="AD23" s="18" t="s">
        <v>38</v>
      </c>
    </row>
    <row r="24" s="42" customFormat="1" ht="25" customHeight="1" spans="1:30">
      <c r="A24" s="8">
        <v>45778</v>
      </c>
      <c r="B24" s="52"/>
      <c r="C24" s="52"/>
      <c r="D24" s="9"/>
      <c r="E24" s="9"/>
      <c r="F24" s="52"/>
      <c r="G24" s="9"/>
      <c r="H24" s="9"/>
      <c r="I24" s="9"/>
      <c r="J24" s="9"/>
      <c r="K24" s="9"/>
      <c r="L24" s="9"/>
      <c r="M24" s="9"/>
      <c r="N24" s="9"/>
      <c r="O24" s="9"/>
      <c r="P24" s="9">
        <v>360</v>
      </c>
      <c r="Q24" s="9"/>
      <c r="R24" s="9"/>
      <c r="S24" s="9"/>
      <c r="T24" s="9"/>
      <c r="U24" s="9"/>
      <c r="V24" s="9"/>
      <c r="W24" s="9"/>
      <c r="X24" s="10">
        <f t="shared" si="0"/>
        <v>360</v>
      </c>
      <c r="Y24" s="9" t="s">
        <v>37</v>
      </c>
      <c r="Z24" s="11"/>
      <c r="AA24" s="9"/>
      <c r="AB24" s="11"/>
      <c r="AC24" s="11"/>
      <c r="AD24" s="18" t="s">
        <v>38</v>
      </c>
    </row>
    <row r="25" s="42" customFormat="1" ht="25" customHeight="1" spans="1:30">
      <c r="A25" s="8">
        <v>45778</v>
      </c>
      <c r="B25" s="52"/>
      <c r="C25" s="52"/>
      <c r="D25" s="9"/>
      <c r="E25" s="9"/>
      <c r="F25" s="5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>
        <v>4</v>
      </c>
      <c r="V25" s="9"/>
      <c r="W25" s="9"/>
      <c r="X25" s="10">
        <f t="shared" si="0"/>
        <v>4</v>
      </c>
      <c r="Y25" s="9" t="s">
        <v>37</v>
      </c>
      <c r="Z25" s="11"/>
      <c r="AA25" s="9"/>
      <c r="AB25" s="11" t="s">
        <v>56</v>
      </c>
      <c r="AC25" s="11"/>
      <c r="AD25" s="18" t="s">
        <v>38</v>
      </c>
    </row>
    <row r="26" s="42" customFormat="1" ht="25" customHeight="1" spans="1:30">
      <c r="A26" s="8">
        <v>45778</v>
      </c>
      <c r="B26" s="51">
        <v>15</v>
      </c>
      <c r="C26" s="51" t="s">
        <v>57</v>
      </c>
      <c r="D26" s="9"/>
      <c r="E26" s="9">
        <v>1</v>
      </c>
      <c r="F26" s="9"/>
      <c r="G26" s="9" t="s">
        <v>39</v>
      </c>
      <c r="H26" s="9"/>
      <c r="I26" s="9"/>
      <c r="J26" s="9"/>
      <c r="K26" s="9"/>
      <c r="L26" s="9"/>
      <c r="M26" s="9"/>
      <c r="N26" s="9"/>
      <c r="O26" s="9"/>
      <c r="P26" s="9">
        <v>360</v>
      </c>
      <c r="Q26" s="9"/>
      <c r="R26" s="9"/>
      <c r="S26" s="9"/>
      <c r="T26" s="9"/>
      <c r="U26" s="9"/>
      <c r="V26" s="9"/>
      <c r="W26" s="9"/>
      <c r="X26" s="10">
        <f t="shared" si="0"/>
        <v>360</v>
      </c>
      <c r="Y26" s="9" t="s">
        <v>37</v>
      </c>
      <c r="Z26" s="11"/>
      <c r="AA26" s="9"/>
      <c r="AB26" s="11"/>
      <c r="AC26" s="11"/>
      <c r="AD26" s="18" t="s">
        <v>38</v>
      </c>
    </row>
    <row r="27" s="42" customFormat="1" ht="25" customHeight="1" spans="1:30">
      <c r="A27" s="8">
        <v>45778</v>
      </c>
      <c r="B27" s="53"/>
      <c r="C27" s="53"/>
      <c r="D27" s="9"/>
      <c r="E27" s="9" t="s">
        <v>5</v>
      </c>
      <c r="F27" s="9"/>
      <c r="G27" s="9" t="s">
        <v>36</v>
      </c>
      <c r="H27" s="9"/>
      <c r="I27" s="9"/>
      <c r="J27" s="9"/>
      <c r="K27" s="9"/>
      <c r="L27" s="9">
        <v>1900</v>
      </c>
      <c r="M27" s="9"/>
      <c r="N27" s="9"/>
      <c r="O27" s="9"/>
      <c r="P27" s="9"/>
      <c r="Q27" s="9"/>
      <c r="R27" s="9">
        <v>5</v>
      </c>
      <c r="S27" s="9"/>
      <c r="T27" s="9"/>
      <c r="U27" s="9"/>
      <c r="V27" s="9"/>
      <c r="W27" s="9"/>
      <c r="X27" s="10">
        <f t="shared" si="0"/>
        <v>1905</v>
      </c>
      <c r="Y27" s="9" t="s">
        <v>37</v>
      </c>
      <c r="Z27" s="11"/>
      <c r="AA27" s="9"/>
      <c r="AB27" s="11" t="s">
        <v>58</v>
      </c>
      <c r="AC27" s="11"/>
      <c r="AD27" s="18" t="s">
        <v>38</v>
      </c>
    </row>
    <row r="28" s="42" customFormat="1" ht="25" customHeight="1" spans="1:30">
      <c r="A28" s="8">
        <v>45778</v>
      </c>
      <c r="B28" s="9">
        <v>16</v>
      </c>
      <c r="C28" s="9" t="s">
        <v>59</v>
      </c>
      <c r="D28" s="9"/>
      <c r="E28" s="9">
        <v>1</v>
      </c>
      <c r="F28" s="9"/>
      <c r="G28" s="9" t="s">
        <v>36</v>
      </c>
      <c r="H28" s="9"/>
      <c r="I28" s="9"/>
      <c r="J28" s="9"/>
      <c r="K28" s="9"/>
      <c r="L28" s="9">
        <v>63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>
        <f t="shared" si="0"/>
        <v>63</v>
      </c>
      <c r="Y28" s="9" t="s">
        <v>37</v>
      </c>
      <c r="Z28" s="11"/>
      <c r="AA28" s="9"/>
      <c r="AB28" s="11"/>
      <c r="AC28" s="11"/>
      <c r="AD28" s="18" t="s">
        <v>38</v>
      </c>
    </row>
    <row r="29" s="42" customFormat="1" ht="25" customHeight="1" spans="1:30">
      <c r="A29" s="8">
        <v>45778</v>
      </c>
      <c r="B29" s="9">
        <v>17</v>
      </c>
      <c r="C29" s="9" t="s">
        <v>60</v>
      </c>
      <c r="D29" s="9"/>
      <c r="E29" s="9">
        <v>1</v>
      </c>
      <c r="F29" s="9"/>
      <c r="G29" s="9" t="s">
        <v>42</v>
      </c>
      <c r="H29" s="9"/>
      <c r="I29" s="9"/>
      <c r="J29" s="9"/>
      <c r="K29" s="9"/>
      <c r="L29" s="9">
        <v>45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>
        <f t="shared" si="0"/>
        <v>45</v>
      </c>
      <c r="Y29" s="9" t="s">
        <v>37</v>
      </c>
      <c r="Z29" s="11"/>
      <c r="AA29" s="9"/>
      <c r="AB29" s="11"/>
      <c r="AC29" s="11"/>
      <c r="AD29" s="18" t="s">
        <v>38</v>
      </c>
    </row>
    <row r="30" s="42" customFormat="1" ht="25" customHeight="1" spans="1:30">
      <c r="A30" s="8">
        <v>45778</v>
      </c>
      <c r="B30" s="9">
        <v>18</v>
      </c>
      <c r="C30" s="9" t="s">
        <v>61</v>
      </c>
      <c r="D30" s="9"/>
      <c r="E30" s="9">
        <v>1</v>
      </c>
      <c r="F30" s="9"/>
      <c r="G30" s="9" t="s">
        <v>36</v>
      </c>
      <c r="H30" s="9"/>
      <c r="I30" s="9"/>
      <c r="J30" s="9"/>
      <c r="K30" s="9"/>
      <c r="L30" s="9">
        <v>148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>
        <f t="shared" si="0"/>
        <v>148</v>
      </c>
      <c r="Y30" s="9" t="s">
        <v>37</v>
      </c>
      <c r="Z30" s="11"/>
      <c r="AA30" s="9"/>
      <c r="AB30" s="11" t="s">
        <v>45</v>
      </c>
      <c r="AC30" s="11"/>
      <c r="AD30" s="18" t="s">
        <v>38</v>
      </c>
    </row>
    <row r="31" s="42" customFormat="1" ht="25" customHeight="1" spans="1:30">
      <c r="A31" s="8">
        <v>45778</v>
      </c>
      <c r="B31" s="9">
        <v>19</v>
      </c>
      <c r="C31" s="9" t="s">
        <v>62</v>
      </c>
      <c r="D31" s="9"/>
      <c r="E31" s="9">
        <v>1</v>
      </c>
      <c r="F31" s="9"/>
      <c r="G31" s="9" t="s">
        <v>36</v>
      </c>
      <c r="H31" s="9"/>
      <c r="I31" s="9"/>
      <c r="J31" s="9"/>
      <c r="K31" s="9"/>
      <c r="L31" s="9">
        <v>264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>
        <f t="shared" si="0"/>
        <v>264</v>
      </c>
      <c r="Y31" s="9" t="s">
        <v>37</v>
      </c>
      <c r="Z31" s="11"/>
      <c r="AA31" s="9"/>
      <c r="AB31" s="11"/>
      <c r="AC31" s="11"/>
      <c r="AD31" s="18" t="s">
        <v>38</v>
      </c>
    </row>
    <row r="32" s="42" customFormat="1" ht="25" customHeight="1" spans="1:30">
      <c r="A32" s="8">
        <v>45778</v>
      </c>
      <c r="B32" s="51">
        <v>20</v>
      </c>
      <c r="C32" s="51" t="s">
        <v>63</v>
      </c>
      <c r="D32" s="9"/>
      <c r="E32" s="9"/>
      <c r="F32" s="9" t="s">
        <v>6</v>
      </c>
      <c r="G32" s="9"/>
      <c r="H32" s="9"/>
      <c r="I32" s="9"/>
      <c r="J32" s="9"/>
      <c r="K32" s="9"/>
      <c r="L32" s="9">
        <v>12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>
        <f t="shared" si="0"/>
        <v>12</v>
      </c>
      <c r="Y32" s="9" t="s">
        <v>37</v>
      </c>
      <c r="Z32" s="11"/>
      <c r="AA32" s="9"/>
      <c r="AB32" s="11"/>
      <c r="AC32" s="11"/>
      <c r="AD32" s="18" t="s">
        <v>38</v>
      </c>
    </row>
    <row r="33" s="42" customFormat="1" ht="25" customHeight="1" spans="1:30">
      <c r="A33" s="8">
        <v>45778</v>
      </c>
      <c r="B33" s="53"/>
      <c r="C33" s="53"/>
      <c r="D33" s="9"/>
      <c r="E33" s="9">
        <v>1</v>
      </c>
      <c r="F33" s="9"/>
      <c r="G33" s="9" t="s">
        <v>64</v>
      </c>
      <c r="H33" s="9"/>
      <c r="I33" s="9"/>
      <c r="J33" s="9"/>
      <c r="K33" s="9"/>
      <c r="L33" s="9">
        <v>440.4</v>
      </c>
      <c r="M33" s="9"/>
      <c r="N33" s="9"/>
      <c r="O33" s="9"/>
      <c r="P33" s="9"/>
      <c r="Q33" s="9"/>
      <c r="R33" s="9">
        <v>60</v>
      </c>
      <c r="S33" s="9"/>
      <c r="T33" s="9"/>
      <c r="U33" s="9"/>
      <c r="V33" s="9"/>
      <c r="W33" s="9"/>
      <c r="X33" s="10">
        <f t="shared" si="0"/>
        <v>500.4</v>
      </c>
      <c r="Y33" s="9" t="s">
        <v>37</v>
      </c>
      <c r="Z33" s="11"/>
      <c r="AA33" s="9"/>
      <c r="AB33" s="11"/>
      <c r="AC33" s="11"/>
      <c r="AD33" s="18" t="s">
        <v>38</v>
      </c>
    </row>
    <row r="34" s="42" customFormat="1" ht="25" customHeight="1" spans="1:30">
      <c r="A34" s="8">
        <v>45778</v>
      </c>
      <c r="B34" s="9">
        <v>21</v>
      </c>
      <c r="C34" s="9" t="s">
        <v>65</v>
      </c>
      <c r="D34" s="9"/>
      <c r="E34" s="9">
        <v>1</v>
      </c>
      <c r="F34" s="9"/>
      <c r="G34" s="9" t="s">
        <v>36</v>
      </c>
      <c r="H34" s="9"/>
      <c r="I34" s="9"/>
      <c r="J34" s="9"/>
      <c r="K34" s="9"/>
      <c r="L34" s="9"/>
      <c r="M34" s="9"/>
      <c r="N34" s="9">
        <v>121</v>
      </c>
      <c r="O34" s="9">
        <f>301-121</f>
        <v>180</v>
      </c>
      <c r="P34" s="9"/>
      <c r="Q34" s="9"/>
      <c r="R34" s="9">
        <v>9</v>
      </c>
      <c r="S34" s="9"/>
      <c r="T34" s="9"/>
      <c r="U34" s="9"/>
      <c r="V34" s="9"/>
      <c r="W34" s="9"/>
      <c r="X34" s="10">
        <f t="shared" si="0"/>
        <v>310</v>
      </c>
      <c r="Y34" s="9" t="s">
        <v>37</v>
      </c>
      <c r="Z34" s="11"/>
      <c r="AA34" s="9"/>
      <c r="AB34" s="11"/>
      <c r="AC34" s="11"/>
      <c r="AD34" s="18" t="s">
        <v>38</v>
      </c>
    </row>
    <row r="35" s="42" customFormat="1" ht="25" customHeight="1" spans="1:30">
      <c r="A35" s="8">
        <v>45778</v>
      </c>
      <c r="B35" s="9">
        <v>22</v>
      </c>
      <c r="C35" s="9" t="s">
        <v>66</v>
      </c>
      <c r="D35" s="9"/>
      <c r="E35" s="9"/>
      <c r="F35" s="9">
        <v>1</v>
      </c>
      <c r="G35" s="9"/>
      <c r="H35" s="9" t="s">
        <v>67</v>
      </c>
      <c r="I35" s="9">
        <v>5858</v>
      </c>
      <c r="J35" s="9"/>
      <c r="K35" s="9"/>
      <c r="L35" s="9"/>
      <c r="M35" s="9"/>
      <c r="N35" s="9"/>
      <c r="O35" s="9"/>
      <c r="P35" s="9">
        <v>140</v>
      </c>
      <c r="Q35" s="9"/>
      <c r="R35" s="9"/>
      <c r="S35" s="9"/>
      <c r="T35" s="9"/>
      <c r="U35" s="9"/>
      <c r="V35" s="9"/>
      <c r="W35" s="9"/>
      <c r="X35" s="10">
        <f t="shared" si="0"/>
        <v>140</v>
      </c>
      <c r="Y35" s="9" t="s">
        <v>37</v>
      </c>
      <c r="Z35" s="11"/>
      <c r="AA35" s="9"/>
      <c r="AB35" s="11"/>
      <c r="AC35" s="11"/>
      <c r="AD35" s="18" t="s">
        <v>38</v>
      </c>
    </row>
    <row r="36" s="42" customFormat="1" ht="25" customHeight="1" spans="1:30">
      <c r="A36" s="8">
        <v>45778</v>
      </c>
      <c r="B36" s="51">
        <v>23</v>
      </c>
      <c r="C36" s="51" t="s">
        <v>68</v>
      </c>
      <c r="D36" s="9"/>
      <c r="E36" s="9">
        <v>1</v>
      </c>
      <c r="F36" s="9"/>
      <c r="G36" s="9" t="s">
        <v>36</v>
      </c>
      <c r="H36" s="9"/>
      <c r="I36" s="9"/>
      <c r="J36" s="9"/>
      <c r="K36" s="9"/>
      <c r="L36" s="9">
        <f>261+108</f>
        <v>369</v>
      </c>
      <c r="M36" s="9"/>
      <c r="N36" s="9"/>
      <c r="O36" s="9"/>
      <c r="P36" s="9"/>
      <c r="Q36" s="9"/>
      <c r="R36" s="9">
        <v>30</v>
      </c>
      <c r="S36" s="9"/>
      <c r="T36" s="9"/>
      <c r="U36" s="9"/>
      <c r="V36" s="9"/>
      <c r="W36" s="9"/>
      <c r="X36" s="10">
        <f t="shared" si="0"/>
        <v>399</v>
      </c>
      <c r="Y36" s="9" t="s">
        <v>37</v>
      </c>
      <c r="Z36" s="11"/>
      <c r="AA36" s="9"/>
      <c r="AB36" s="11"/>
      <c r="AC36" s="11"/>
      <c r="AD36" s="18" t="s">
        <v>38</v>
      </c>
    </row>
    <row r="37" s="42" customFormat="1" ht="25" customHeight="1" spans="1:30">
      <c r="A37" s="8">
        <v>45778</v>
      </c>
      <c r="B37" s="53"/>
      <c r="C37" s="53"/>
      <c r="D37" s="9"/>
      <c r="E37" s="54" t="s">
        <v>69</v>
      </c>
      <c r="F37" s="9"/>
      <c r="G37" s="9" t="s">
        <v>36</v>
      </c>
      <c r="H37" s="9"/>
      <c r="I37" s="9"/>
      <c r="J37" s="9"/>
      <c r="K37" s="9"/>
      <c r="L37" s="9">
        <v>-108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>
        <f t="shared" si="0"/>
        <v>-108</v>
      </c>
      <c r="Y37" s="9" t="s">
        <v>37</v>
      </c>
      <c r="Z37" s="11"/>
      <c r="AA37" s="9"/>
      <c r="AB37" s="11" t="s">
        <v>70</v>
      </c>
      <c r="AC37" s="11"/>
      <c r="AD37" s="18" t="s">
        <v>38</v>
      </c>
    </row>
    <row r="38" s="42" customFormat="1" ht="25" customHeight="1" spans="1:30">
      <c r="A38" s="8">
        <v>45778</v>
      </c>
      <c r="B38" s="51">
        <v>24</v>
      </c>
      <c r="C38" s="51" t="s">
        <v>71</v>
      </c>
      <c r="D38" s="9"/>
      <c r="E38" s="9"/>
      <c r="F38" s="51">
        <v>1</v>
      </c>
      <c r="G38" s="9"/>
      <c r="H38" s="9"/>
      <c r="I38" s="9"/>
      <c r="J38" s="9"/>
      <c r="K38" s="9"/>
      <c r="L38" s="9"/>
      <c r="M38" s="9"/>
      <c r="N38" s="9"/>
      <c r="O38" s="9">
        <v>120</v>
      </c>
      <c r="P38" s="9">
        <v>140</v>
      </c>
      <c r="Q38" s="9"/>
      <c r="R38" s="9">
        <v>7</v>
      </c>
      <c r="S38" s="9"/>
      <c r="T38" s="9"/>
      <c r="U38" s="9"/>
      <c r="V38" s="9"/>
      <c r="W38" s="9"/>
      <c r="X38" s="10">
        <f t="shared" si="0"/>
        <v>267</v>
      </c>
      <c r="Y38" s="9" t="s">
        <v>37</v>
      </c>
      <c r="Z38" s="11"/>
      <c r="AA38" s="9"/>
      <c r="AB38" s="11"/>
      <c r="AC38" s="11"/>
      <c r="AD38" s="18" t="s">
        <v>38</v>
      </c>
    </row>
    <row r="39" s="42" customFormat="1" ht="25" customHeight="1" spans="1:30">
      <c r="A39" s="8">
        <v>45778</v>
      </c>
      <c r="B39" s="53"/>
      <c r="C39" s="53"/>
      <c r="D39" s="9"/>
      <c r="E39" s="9"/>
      <c r="F39" s="53"/>
      <c r="G39" s="9"/>
      <c r="H39" s="9"/>
      <c r="I39" s="9"/>
      <c r="J39" s="9"/>
      <c r="K39" s="9"/>
      <c r="L39" s="9"/>
      <c r="M39" s="9"/>
      <c r="N39" s="9"/>
      <c r="O39" s="9">
        <v>60</v>
      </c>
      <c r="P39" s="9"/>
      <c r="Q39" s="9"/>
      <c r="R39" s="9">
        <v>7</v>
      </c>
      <c r="S39" s="9"/>
      <c r="T39" s="9"/>
      <c r="U39" s="9"/>
      <c r="V39" s="9"/>
      <c r="W39" s="9"/>
      <c r="X39" s="10">
        <f t="shared" si="0"/>
        <v>67</v>
      </c>
      <c r="Y39" s="9" t="s">
        <v>37</v>
      </c>
      <c r="Z39" s="11"/>
      <c r="AA39" s="9"/>
      <c r="AB39" s="11"/>
      <c r="AC39" s="11"/>
      <c r="AD39" s="18" t="s">
        <v>38</v>
      </c>
    </row>
    <row r="40" s="42" customFormat="1" ht="25" customHeight="1" spans="1:30">
      <c r="A40" s="8">
        <v>45778</v>
      </c>
      <c r="B40" s="9">
        <v>25</v>
      </c>
      <c r="C40" s="9" t="s">
        <v>72</v>
      </c>
      <c r="D40" s="9"/>
      <c r="E40" s="9"/>
      <c r="F40" s="9">
        <v>1</v>
      </c>
      <c r="G40" s="9"/>
      <c r="H40" s="9"/>
      <c r="I40" s="9"/>
      <c r="J40" s="9"/>
      <c r="K40" s="9"/>
      <c r="L40" s="9">
        <v>82.7</v>
      </c>
      <c r="M40" s="9"/>
      <c r="N40" s="9"/>
      <c r="O40" s="9">
        <v>120</v>
      </c>
      <c r="P40" s="9">
        <v>140</v>
      </c>
      <c r="Q40" s="9"/>
      <c r="R40" s="9">
        <v>37</v>
      </c>
      <c r="S40" s="9"/>
      <c r="T40" s="9"/>
      <c r="U40" s="9"/>
      <c r="V40" s="9"/>
      <c r="W40" s="9"/>
      <c r="X40" s="10">
        <f t="shared" si="0"/>
        <v>379.7</v>
      </c>
      <c r="Y40" s="9" t="s">
        <v>37</v>
      </c>
      <c r="Z40" s="11"/>
      <c r="AA40" s="9"/>
      <c r="AB40" s="11"/>
      <c r="AC40" s="11"/>
      <c r="AD40" s="18" t="s">
        <v>38</v>
      </c>
    </row>
    <row r="41" s="42" customFormat="1" ht="25" customHeight="1" spans="1:30">
      <c r="A41" s="8">
        <v>45778</v>
      </c>
      <c r="B41" s="9">
        <v>26</v>
      </c>
      <c r="C41" s="9" t="s">
        <v>73</v>
      </c>
      <c r="D41" s="9"/>
      <c r="E41" s="9">
        <v>1</v>
      </c>
      <c r="F41" s="9"/>
      <c r="G41" s="9" t="s">
        <v>36</v>
      </c>
      <c r="H41" s="9"/>
      <c r="I41" s="9"/>
      <c r="J41" s="9"/>
      <c r="K41" s="9"/>
      <c r="L41" s="9">
        <f>5097.7-4960</f>
        <v>137.7</v>
      </c>
      <c r="M41" s="9"/>
      <c r="N41" s="9"/>
      <c r="O41" s="9"/>
      <c r="P41" s="9"/>
      <c r="Q41" s="9"/>
      <c r="R41" s="9">
        <v>30</v>
      </c>
      <c r="S41" s="9"/>
      <c r="T41" s="9"/>
      <c r="U41" s="9"/>
      <c r="V41" s="9"/>
      <c r="W41" s="9">
        <v>4920</v>
      </c>
      <c r="X41" s="10">
        <f t="shared" si="0"/>
        <v>5087.7</v>
      </c>
      <c r="Y41" s="9" t="s">
        <v>37</v>
      </c>
      <c r="Z41" s="11"/>
      <c r="AA41" s="9">
        <v>2</v>
      </c>
      <c r="AB41" s="11" t="s">
        <v>74</v>
      </c>
      <c r="AC41" s="11"/>
      <c r="AD41" s="18" t="s">
        <v>38</v>
      </c>
    </row>
    <row r="42" s="42" customFormat="1" ht="25" customHeight="1" spans="1:30">
      <c r="A42" s="8">
        <v>45778</v>
      </c>
      <c r="B42" s="9">
        <v>27</v>
      </c>
      <c r="C42" s="9" t="s">
        <v>75</v>
      </c>
      <c r="D42" s="9"/>
      <c r="E42" s="9">
        <v>1</v>
      </c>
      <c r="F42" s="9"/>
      <c r="G42" s="9" t="s">
        <v>39</v>
      </c>
      <c r="H42" s="9"/>
      <c r="I42" s="9"/>
      <c r="J42" s="9"/>
      <c r="K42" s="9">
        <v>60</v>
      </c>
      <c r="L42" s="9">
        <v>46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>
        <f t="shared" si="0"/>
        <v>106</v>
      </c>
      <c r="Y42" s="9" t="s">
        <v>37</v>
      </c>
      <c r="Z42" s="11"/>
      <c r="AA42" s="9"/>
      <c r="AB42" s="11"/>
      <c r="AC42" s="11"/>
      <c r="AD42" s="18" t="s">
        <v>38</v>
      </c>
    </row>
    <row r="43" s="42" customFormat="1" ht="25" customHeight="1" spans="1:30">
      <c r="A43" s="8">
        <v>45778</v>
      </c>
      <c r="B43" s="51"/>
      <c r="C43" s="51" t="s">
        <v>76</v>
      </c>
      <c r="D43" s="9"/>
      <c r="E43" s="9"/>
      <c r="F43" s="9" t="s">
        <v>6</v>
      </c>
      <c r="G43" s="9"/>
      <c r="H43" s="9"/>
      <c r="I43" s="9"/>
      <c r="J43" s="9"/>
      <c r="K43" s="9"/>
      <c r="L43" s="9"/>
      <c r="M43" s="9">
        <v>368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10">
        <f t="shared" si="0"/>
        <v>368</v>
      </c>
      <c r="Y43" s="9" t="s">
        <v>37</v>
      </c>
      <c r="Z43" s="11"/>
      <c r="AA43" s="9"/>
      <c r="AB43" s="11"/>
      <c r="AC43" s="11"/>
      <c r="AD43" s="18" t="s">
        <v>38</v>
      </c>
    </row>
    <row r="44" s="42" customFormat="1" ht="25" customHeight="1" spans="1:30">
      <c r="A44" s="8">
        <v>45778</v>
      </c>
      <c r="B44" s="53"/>
      <c r="C44" s="53"/>
      <c r="D44" s="9"/>
      <c r="E44" s="9"/>
      <c r="F44" s="54" t="s">
        <v>69</v>
      </c>
      <c r="G44" s="9"/>
      <c r="H44" s="9"/>
      <c r="I44" s="9"/>
      <c r="J44" s="9"/>
      <c r="K44" s="9"/>
      <c r="L44" s="9"/>
      <c r="M44" s="9">
        <v>-368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10">
        <f t="shared" si="0"/>
        <v>-368</v>
      </c>
      <c r="Y44" s="9" t="s">
        <v>37</v>
      </c>
      <c r="Z44" s="11"/>
      <c r="AA44" s="9"/>
      <c r="AB44" s="11" t="s">
        <v>77</v>
      </c>
      <c r="AC44" s="11"/>
      <c r="AD44" s="18" t="s">
        <v>38</v>
      </c>
    </row>
    <row r="45" s="42" customFormat="1" ht="25" customHeight="1" spans="1:30">
      <c r="A45" s="8">
        <v>45778</v>
      </c>
      <c r="B45" s="9">
        <v>28</v>
      </c>
      <c r="C45" s="79" t="s">
        <v>78</v>
      </c>
      <c r="D45" s="9"/>
      <c r="E45" s="9"/>
      <c r="F45" s="9">
        <v>1</v>
      </c>
      <c r="G45" s="9"/>
      <c r="H45" s="9"/>
      <c r="I45" s="9"/>
      <c r="J45" s="9"/>
      <c r="K45" s="9"/>
      <c r="L45" s="9"/>
      <c r="M45" s="9"/>
      <c r="N45" s="9">
        <v>121</v>
      </c>
      <c r="O45" s="9"/>
      <c r="P45" s="9"/>
      <c r="Q45" s="9"/>
      <c r="R45" s="9">
        <v>7</v>
      </c>
      <c r="S45" s="9"/>
      <c r="T45" s="9"/>
      <c r="U45" s="9"/>
      <c r="V45" s="9"/>
      <c r="W45" s="9"/>
      <c r="X45" s="10">
        <f t="shared" si="0"/>
        <v>128</v>
      </c>
      <c r="Y45" s="9" t="s">
        <v>37</v>
      </c>
      <c r="Z45" s="11"/>
      <c r="AA45" s="9"/>
      <c r="AB45" s="11"/>
      <c r="AC45" s="11"/>
      <c r="AD45" s="18" t="s">
        <v>38</v>
      </c>
    </row>
    <row r="46" s="42" customFormat="1" ht="25" customHeight="1" spans="1:30">
      <c r="A46" s="8">
        <v>45778</v>
      </c>
      <c r="B46" s="9">
        <v>29</v>
      </c>
      <c r="C46" s="9" t="s">
        <v>79</v>
      </c>
      <c r="D46" s="9"/>
      <c r="E46" s="9"/>
      <c r="F46" s="9">
        <v>1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>
        <v>3</v>
      </c>
      <c r="V46" s="9"/>
      <c r="W46" s="9"/>
      <c r="X46" s="10">
        <f t="shared" si="0"/>
        <v>3</v>
      </c>
      <c r="Y46" s="9" t="s">
        <v>37</v>
      </c>
      <c r="Z46" s="11"/>
      <c r="AA46" s="9"/>
      <c r="AB46" s="11" t="s">
        <v>80</v>
      </c>
      <c r="AC46" s="11"/>
      <c r="AD46" s="18" t="s">
        <v>38</v>
      </c>
    </row>
    <row r="47" s="42" customFormat="1" ht="25" customHeight="1" spans="1:30">
      <c r="A47" s="8">
        <v>45778</v>
      </c>
      <c r="B47" s="9">
        <v>30</v>
      </c>
      <c r="C47" s="9" t="s">
        <v>81</v>
      </c>
      <c r="D47" s="9"/>
      <c r="E47" s="9">
        <v>1</v>
      </c>
      <c r="F47" s="9"/>
      <c r="G47" s="9" t="s">
        <v>64</v>
      </c>
      <c r="H47" s="9"/>
      <c r="I47" s="9"/>
      <c r="J47" s="9"/>
      <c r="K47" s="9"/>
      <c r="L47" s="9">
        <v>15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>
        <f t="shared" si="0"/>
        <v>15</v>
      </c>
      <c r="Y47" s="9" t="s">
        <v>37</v>
      </c>
      <c r="Z47" s="11"/>
      <c r="AA47" s="9"/>
      <c r="AB47" s="11"/>
      <c r="AC47" s="11"/>
      <c r="AD47" s="18" t="s">
        <v>38</v>
      </c>
    </row>
    <row r="48" s="42" customFormat="1" ht="25" customHeight="1" spans="1:30">
      <c r="A48" s="8">
        <v>45778</v>
      </c>
      <c r="B48" s="51">
        <v>31</v>
      </c>
      <c r="C48" s="51" t="s">
        <v>82</v>
      </c>
      <c r="D48" s="9"/>
      <c r="E48" s="51">
        <v>1</v>
      </c>
      <c r="F48" s="9"/>
      <c r="G48" s="9" t="s">
        <v>36</v>
      </c>
      <c r="H48" s="9"/>
      <c r="I48" s="9"/>
      <c r="J48" s="9"/>
      <c r="K48" s="9"/>
      <c r="L48" s="9"/>
      <c r="M48" s="9"/>
      <c r="N48" s="9"/>
      <c r="O48" s="9"/>
      <c r="P48" s="9">
        <v>360</v>
      </c>
      <c r="Q48" s="9"/>
      <c r="R48" s="9"/>
      <c r="S48" s="9"/>
      <c r="T48" s="9"/>
      <c r="U48" s="9"/>
      <c r="V48" s="9"/>
      <c r="W48" s="9"/>
      <c r="X48" s="10">
        <f t="shared" si="0"/>
        <v>360</v>
      </c>
      <c r="Y48" s="9" t="s">
        <v>37</v>
      </c>
      <c r="Z48" s="11"/>
      <c r="AA48" s="9"/>
      <c r="AB48" s="11" t="s">
        <v>83</v>
      </c>
      <c r="AC48" s="11"/>
      <c r="AD48" s="18" t="s">
        <v>38</v>
      </c>
    </row>
    <row r="49" s="42" customFormat="1" ht="25" customHeight="1" spans="1:30">
      <c r="A49" s="8">
        <v>45778</v>
      </c>
      <c r="B49" s="53"/>
      <c r="C49" s="53"/>
      <c r="D49" s="9"/>
      <c r="E49" s="53"/>
      <c r="F49" s="9"/>
      <c r="G49" s="9" t="s">
        <v>36</v>
      </c>
      <c r="H49" s="9"/>
      <c r="I49" s="9"/>
      <c r="J49" s="9"/>
      <c r="K49" s="9"/>
      <c r="L49" s="9"/>
      <c r="M49" s="9"/>
      <c r="N49" s="9"/>
      <c r="O49" s="9">
        <v>5011</v>
      </c>
      <c r="P49" s="9"/>
      <c r="Q49" s="9"/>
      <c r="R49" s="9">
        <v>11</v>
      </c>
      <c r="S49" s="9"/>
      <c r="T49" s="9"/>
      <c r="U49" s="9"/>
      <c r="V49" s="9"/>
      <c r="W49" s="9"/>
      <c r="X49" s="10">
        <f t="shared" si="0"/>
        <v>5022</v>
      </c>
      <c r="Y49" s="9" t="s">
        <v>37</v>
      </c>
      <c r="Z49" s="11"/>
      <c r="AA49" s="9"/>
      <c r="AB49" s="11"/>
      <c r="AC49" s="11"/>
      <c r="AD49" s="18" t="s">
        <v>38</v>
      </c>
    </row>
    <row r="50" s="42" customFormat="1" ht="25" customHeight="1" spans="1:30">
      <c r="A50" s="8">
        <v>45778</v>
      </c>
      <c r="B50" s="9">
        <v>32</v>
      </c>
      <c r="C50" s="9" t="s">
        <v>84</v>
      </c>
      <c r="D50" s="9"/>
      <c r="E50" s="9">
        <v>1</v>
      </c>
      <c r="F50" s="9"/>
      <c r="G50" s="9" t="s">
        <v>36</v>
      </c>
      <c r="H50" s="9"/>
      <c r="I50" s="9"/>
      <c r="J50" s="9"/>
      <c r="K50" s="9"/>
      <c r="L50" s="9">
        <v>12</v>
      </c>
      <c r="M50" s="9"/>
      <c r="N50" s="9"/>
      <c r="O50" s="9"/>
      <c r="P50" s="9"/>
      <c r="Q50" s="9"/>
      <c r="R50" s="9">
        <v>10</v>
      </c>
      <c r="S50" s="9"/>
      <c r="T50" s="9"/>
      <c r="U50" s="9"/>
      <c r="V50" s="9"/>
      <c r="W50" s="9"/>
      <c r="X50" s="10">
        <f t="shared" si="0"/>
        <v>22</v>
      </c>
      <c r="Y50" s="9" t="s">
        <v>37</v>
      </c>
      <c r="Z50" s="11"/>
      <c r="AA50" s="9"/>
      <c r="AB50" s="11"/>
      <c r="AC50" s="11"/>
      <c r="AD50" s="18" t="s">
        <v>38</v>
      </c>
    </row>
    <row r="51" s="42" customFormat="1" ht="25" customHeight="1" spans="1:30">
      <c r="A51" s="8">
        <v>45778</v>
      </c>
      <c r="B51" s="9">
        <v>33</v>
      </c>
      <c r="C51" s="9" t="s">
        <v>85</v>
      </c>
      <c r="D51" s="9"/>
      <c r="E51" s="9">
        <v>1</v>
      </c>
      <c r="F51" s="9"/>
      <c r="G51" s="9" t="s">
        <v>64</v>
      </c>
      <c r="H51" s="9"/>
      <c r="I51" s="9"/>
      <c r="J51" s="9"/>
      <c r="K51" s="9"/>
      <c r="L51" s="9">
        <v>590</v>
      </c>
      <c r="M51" s="9"/>
      <c r="N51" s="9">
        <v>121</v>
      </c>
      <c r="O51" s="9">
        <f>311-121</f>
        <v>190</v>
      </c>
      <c r="P51" s="9"/>
      <c r="Q51" s="9"/>
      <c r="R51" s="9">
        <v>41</v>
      </c>
      <c r="S51" s="9"/>
      <c r="T51" s="9"/>
      <c r="U51" s="9"/>
      <c r="V51" s="9"/>
      <c r="W51" s="9"/>
      <c r="X51" s="10">
        <f t="shared" si="0"/>
        <v>942</v>
      </c>
      <c r="Y51" s="9" t="s">
        <v>37</v>
      </c>
      <c r="Z51" s="11"/>
      <c r="AA51" s="9"/>
      <c r="AB51" s="11"/>
      <c r="AC51" s="11"/>
      <c r="AD51" s="18" t="s">
        <v>38</v>
      </c>
    </row>
    <row r="52" s="42" customFormat="1" ht="25" customHeight="1" spans="1:30">
      <c r="A52" s="8">
        <v>45778</v>
      </c>
      <c r="B52" s="51">
        <v>34</v>
      </c>
      <c r="C52" s="51" t="s">
        <v>86</v>
      </c>
      <c r="D52" s="9"/>
      <c r="E52" s="9">
        <v>1</v>
      </c>
      <c r="F52" s="9"/>
      <c r="G52" s="9" t="s">
        <v>64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30</v>
      </c>
      <c r="S52" s="9"/>
      <c r="T52" s="9"/>
      <c r="U52" s="9"/>
      <c r="V52" s="9"/>
      <c r="W52" s="9"/>
      <c r="X52" s="10">
        <f t="shared" si="0"/>
        <v>30</v>
      </c>
      <c r="Y52" s="9" t="s">
        <v>37</v>
      </c>
      <c r="Z52" s="11"/>
      <c r="AA52" s="9"/>
      <c r="AB52" s="12"/>
      <c r="AC52" s="12"/>
      <c r="AD52" s="18" t="s">
        <v>38</v>
      </c>
    </row>
    <row r="53" s="42" customFormat="1" ht="25" customHeight="1" spans="1:30">
      <c r="A53" s="8">
        <v>45778</v>
      </c>
      <c r="B53" s="53"/>
      <c r="C53" s="53"/>
      <c r="D53" s="9"/>
      <c r="E53" s="9" t="s">
        <v>5</v>
      </c>
      <c r="F53" s="9"/>
      <c r="G53" s="9" t="s">
        <v>36</v>
      </c>
      <c r="H53" s="9"/>
      <c r="I53" s="9"/>
      <c r="J53" s="9"/>
      <c r="K53" s="9"/>
      <c r="L53" s="9">
        <v>39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>
        <f t="shared" si="0"/>
        <v>39</v>
      </c>
      <c r="Y53" s="9" t="s">
        <v>37</v>
      </c>
      <c r="Z53" s="11"/>
      <c r="AA53" s="9"/>
      <c r="AB53" s="12"/>
      <c r="AC53" s="12"/>
      <c r="AD53" s="18" t="s">
        <v>38</v>
      </c>
    </row>
    <row r="54" s="42" customFormat="1" ht="25" customHeight="1" spans="1:30">
      <c r="A54" s="8">
        <v>45778</v>
      </c>
      <c r="B54" s="9">
        <v>35</v>
      </c>
      <c r="C54" s="9" t="s">
        <v>87</v>
      </c>
      <c r="D54" s="9"/>
      <c r="E54" s="9"/>
      <c r="F54" s="9">
        <v>1</v>
      </c>
      <c r="G54" s="9"/>
      <c r="H54" s="9" t="s">
        <v>88</v>
      </c>
      <c r="I54" s="9">
        <v>8668</v>
      </c>
      <c r="J54" s="9"/>
      <c r="K54" s="9"/>
      <c r="L54" s="9"/>
      <c r="M54" s="9"/>
      <c r="N54" s="9"/>
      <c r="O54" s="9"/>
      <c r="P54" s="9">
        <v>360</v>
      </c>
      <c r="Q54" s="9"/>
      <c r="R54" s="9"/>
      <c r="S54" s="9"/>
      <c r="T54" s="9"/>
      <c r="U54" s="9"/>
      <c r="V54" s="9"/>
      <c r="W54" s="9"/>
      <c r="X54" s="10">
        <f t="shared" si="0"/>
        <v>360</v>
      </c>
      <c r="Y54" s="9" t="s">
        <v>37</v>
      </c>
      <c r="Z54" s="11"/>
      <c r="AA54" s="9"/>
      <c r="AB54" s="12"/>
      <c r="AC54" s="12"/>
      <c r="AD54" s="18" t="s">
        <v>38</v>
      </c>
    </row>
    <row r="55" s="42" customFormat="1" ht="25" customHeight="1" spans="1:30">
      <c r="A55" s="8">
        <v>45778</v>
      </c>
      <c r="B55" s="51">
        <v>36</v>
      </c>
      <c r="C55" s="51" t="s">
        <v>89</v>
      </c>
      <c r="D55" s="9"/>
      <c r="E55" s="9"/>
      <c r="F55" s="9" t="s">
        <v>6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>
        <v>5</v>
      </c>
      <c r="T55" s="9"/>
      <c r="U55" s="9"/>
      <c r="V55" s="9"/>
      <c r="W55" s="9"/>
      <c r="X55" s="10">
        <f t="shared" si="0"/>
        <v>5</v>
      </c>
      <c r="Y55" s="9" t="s">
        <v>37</v>
      </c>
      <c r="Z55" s="11"/>
      <c r="AA55" s="9"/>
      <c r="AB55" s="11"/>
      <c r="AC55" s="11"/>
      <c r="AD55" s="18" t="s">
        <v>38</v>
      </c>
    </row>
    <row r="56" s="42" customFormat="1" ht="25" customHeight="1" spans="1:30">
      <c r="A56" s="8">
        <v>45778</v>
      </c>
      <c r="B56" s="53"/>
      <c r="C56" s="53"/>
      <c r="D56" s="9"/>
      <c r="E56" s="9">
        <v>1</v>
      </c>
      <c r="F56" s="9"/>
      <c r="G56" s="9" t="s">
        <v>64</v>
      </c>
      <c r="H56" s="9"/>
      <c r="I56" s="9"/>
      <c r="J56" s="9"/>
      <c r="K56" s="9"/>
      <c r="L56" s="9">
        <v>1900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>
        <f t="shared" si="0"/>
        <v>1900</v>
      </c>
      <c r="Y56" s="9" t="s">
        <v>37</v>
      </c>
      <c r="Z56" s="11"/>
      <c r="AA56" s="9"/>
      <c r="AB56" s="11" t="s">
        <v>58</v>
      </c>
      <c r="AC56" s="11"/>
      <c r="AD56" s="18" t="s">
        <v>38</v>
      </c>
    </row>
    <row r="57" s="42" customFormat="1" ht="25" customHeight="1" spans="1:30">
      <c r="A57" s="8">
        <v>45778</v>
      </c>
      <c r="B57" s="9">
        <v>37</v>
      </c>
      <c r="C57" s="9" t="s">
        <v>90</v>
      </c>
      <c r="D57" s="9"/>
      <c r="E57" s="9"/>
      <c r="F57" s="9">
        <v>1</v>
      </c>
      <c r="G57" s="9"/>
      <c r="H57" s="9"/>
      <c r="I57" s="9"/>
      <c r="J57" s="9"/>
      <c r="K57" s="9"/>
      <c r="L57" s="9"/>
      <c r="M57" s="9"/>
      <c r="N57" s="9">
        <v>121</v>
      </c>
      <c r="O57" s="9">
        <v>60</v>
      </c>
      <c r="P57" s="9"/>
      <c r="Q57" s="9"/>
      <c r="R57" s="9">
        <v>9</v>
      </c>
      <c r="S57" s="9"/>
      <c r="T57" s="9"/>
      <c r="U57" s="9"/>
      <c r="V57" s="9"/>
      <c r="W57" s="9"/>
      <c r="X57" s="10">
        <f t="shared" si="0"/>
        <v>190</v>
      </c>
      <c r="Y57" s="9" t="s">
        <v>37</v>
      </c>
      <c r="Z57" s="11"/>
      <c r="AA57" s="9"/>
      <c r="AB57" s="11"/>
      <c r="AC57" s="11"/>
      <c r="AD57" s="18" t="s">
        <v>38</v>
      </c>
    </row>
    <row r="58" s="42" customFormat="1" ht="25" customHeight="1" spans="1:30">
      <c r="A58" s="8">
        <v>45778</v>
      </c>
      <c r="B58" s="9">
        <v>38</v>
      </c>
      <c r="C58" s="9" t="s">
        <v>91</v>
      </c>
      <c r="D58" s="9"/>
      <c r="E58" s="9"/>
      <c r="F58" s="9">
        <v>1</v>
      </c>
      <c r="G58" s="9"/>
      <c r="H58" s="9"/>
      <c r="I58" s="9"/>
      <c r="J58" s="9"/>
      <c r="K58" s="9"/>
      <c r="L58" s="9"/>
      <c r="M58" s="9"/>
      <c r="N58" s="9"/>
      <c r="O58" s="9">
        <v>150</v>
      </c>
      <c r="P58" s="9"/>
      <c r="Q58" s="9"/>
      <c r="R58" s="9">
        <v>9</v>
      </c>
      <c r="S58" s="9"/>
      <c r="T58" s="9"/>
      <c r="U58" s="9"/>
      <c r="V58" s="9"/>
      <c r="W58" s="9"/>
      <c r="X58" s="10">
        <f t="shared" si="0"/>
        <v>159</v>
      </c>
      <c r="Y58" s="9" t="s">
        <v>37</v>
      </c>
      <c r="Z58" s="11"/>
      <c r="AA58" s="9"/>
      <c r="AB58" s="11"/>
      <c r="AC58" s="11"/>
      <c r="AD58" s="18" t="s">
        <v>38</v>
      </c>
    </row>
    <row r="59" s="42" customFormat="1" ht="25" customHeight="1" spans="1:30">
      <c r="A59" s="8">
        <v>45778</v>
      </c>
      <c r="B59" s="9">
        <v>39</v>
      </c>
      <c r="C59" s="9" t="s">
        <v>92</v>
      </c>
      <c r="D59" s="9"/>
      <c r="E59" s="9">
        <v>1</v>
      </c>
      <c r="F59" s="9"/>
      <c r="G59" s="9" t="s">
        <v>42</v>
      </c>
      <c r="H59" s="9"/>
      <c r="I59" s="9"/>
      <c r="J59" s="9"/>
      <c r="K59" s="9"/>
      <c r="L59" s="9">
        <v>385</v>
      </c>
      <c r="M59" s="9">
        <v>398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10">
        <f t="shared" si="0"/>
        <v>783</v>
      </c>
      <c r="Y59" s="9" t="s">
        <v>37</v>
      </c>
      <c r="Z59" s="11"/>
      <c r="AA59" s="9"/>
      <c r="AB59" s="11"/>
      <c r="AC59" s="11"/>
      <c r="AD59" s="18" t="s">
        <v>38</v>
      </c>
    </row>
    <row r="60" s="42" customFormat="1" ht="25" customHeight="1" spans="1:30">
      <c r="A60" s="8">
        <v>45778</v>
      </c>
      <c r="B60" s="9">
        <v>40</v>
      </c>
      <c r="C60" s="9" t="s">
        <v>93</v>
      </c>
      <c r="D60" s="9"/>
      <c r="E60" s="9">
        <v>1</v>
      </c>
      <c r="F60" s="9"/>
      <c r="G60" s="9" t="s">
        <v>42</v>
      </c>
      <c r="H60" s="9"/>
      <c r="I60" s="9"/>
      <c r="J60" s="9"/>
      <c r="K60" s="9"/>
      <c r="L60" s="9">
        <v>22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>
        <f t="shared" si="0"/>
        <v>22</v>
      </c>
      <c r="Y60" s="9" t="s">
        <v>37</v>
      </c>
      <c r="Z60" s="11"/>
      <c r="AA60" s="9"/>
      <c r="AB60" s="11"/>
      <c r="AC60" s="11"/>
      <c r="AD60" s="18" t="s">
        <v>38</v>
      </c>
    </row>
    <row r="61" s="42" customFormat="1" ht="25" customHeight="1" spans="1:30">
      <c r="A61" s="8">
        <v>45778</v>
      </c>
      <c r="B61" s="51">
        <v>41</v>
      </c>
      <c r="C61" s="51" t="s">
        <v>94</v>
      </c>
      <c r="D61" s="9"/>
      <c r="E61" s="51">
        <v>1</v>
      </c>
      <c r="F61" s="9"/>
      <c r="G61" s="9" t="s">
        <v>39</v>
      </c>
      <c r="H61" s="9"/>
      <c r="I61" s="9"/>
      <c r="J61" s="9">
        <v>264.3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>
        <f t="shared" si="0"/>
        <v>264.3</v>
      </c>
      <c r="Y61" s="9" t="s">
        <v>37</v>
      </c>
      <c r="Z61" s="11"/>
      <c r="AA61" s="9"/>
      <c r="AB61" s="11"/>
      <c r="AC61" s="11"/>
      <c r="AD61" s="18" t="s">
        <v>38</v>
      </c>
    </row>
    <row r="62" s="42" customFormat="1" ht="25" customHeight="1" spans="1:30">
      <c r="A62" s="8">
        <v>45778</v>
      </c>
      <c r="B62" s="52"/>
      <c r="C62" s="52"/>
      <c r="D62" s="9"/>
      <c r="E62" s="53"/>
      <c r="F62" s="9"/>
      <c r="G62" s="9" t="s">
        <v>39</v>
      </c>
      <c r="H62" s="9"/>
      <c r="I62" s="9"/>
      <c r="J62" s="9">
        <v>15.9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>
        <f t="shared" si="0"/>
        <v>15.9</v>
      </c>
      <c r="Y62" s="9" t="s">
        <v>37</v>
      </c>
      <c r="Z62" s="11"/>
      <c r="AA62" s="9"/>
      <c r="AB62" s="11"/>
      <c r="AC62" s="11"/>
      <c r="AD62" s="18" t="s">
        <v>38</v>
      </c>
    </row>
    <row r="63" s="42" customFormat="1" ht="25" customHeight="1" spans="1:30">
      <c r="A63" s="8">
        <v>45778</v>
      </c>
      <c r="B63" s="53"/>
      <c r="C63" s="53"/>
      <c r="D63" s="9"/>
      <c r="E63" s="9" t="s">
        <v>5</v>
      </c>
      <c r="F63" s="9"/>
      <c r="G63" s="9" t="s">
        <v>36</v>
      </c>
      <c r="H63" s="9"/>
      <c r="I63" s="9"/>
      <c r="J63" s="9"/>
      <c r="K63" s="9"/>
      <c r="L63" s="9">
        <v>158</v>
      </c>
      <c r="M63" s="9"/>
      <c r="N63" s="9"/>
      <c r="O63" s="9"/>
      <c r="P63" s="9"/>
      <c r="Q63" s="9"/>
      <c r="R63" s="9">
        <v>10</v>
      </c>
      <c r="S63" s="9"/>
      <c r="T63" s="9"/>
      <c r="U63" s="9"/>
      <c r="V63" s="9"/>
      <c r="W63" s="9"/>
      <c r="X63" s="10">
        <f t="shared" si="0"/>
        <v>168</v>
      </c>
      <c r="Y63" s="9" t="s">
        <v>37</v>
      </c>
      <c r="Z63" s="11"/>
      <c r="AA63" s="9"/>
      <c r="AB63" s="11"/>
      <c r="AC63" s="11"/>
      <c r="AD63" s="18" t="s">
        <v>38</v>
      </c>
    </row>
    <row r="64" s="42" customFormat="1" ht="25" customHeight="1" spans="1:30">
      <c r="A64" s="8">
        <v>45778</v>
      </c>
      <c r="B64" s="9">
        <v>42</v>
      </c>
      <c r="C64" s="9" t="s">
        <v>95</v>
      </c>
      <c r="D64" s="9"/>
      <c r="E64" s="9">
        <v>1</v>
      </c>
      <c r="F64" s="9"/>
      <c r="G64" s="9" t="s">
        <v>36</v>
      </c>
      <c r="H64" s="9"/>
      <c r="I64" s="9"/>
      <c r="J64" s="9"/>
      <c r="K64" s="9"/>
      <c r="L64" s="9">
        <v>60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>
        <f t="shared" si="0"/>
        <v>60</v>
      </c>
      <c r="Y64" s="9" t="s">
        <v>37</v>
      </c>
      <c r="Z64" s="11"/>
      <c r="AA64" s="9"/>
      <c r="AB64" s="11"/>
      <c r="AC64" s="11"/>
      <c r="AD64" s="18" t="s">
        <v>38</v>
      </c>
    </row>
    <row r="65" s="42" customFormat="1" ht="25" customHeight="1" spans="1:30">
      <c r="A65" s="8">
        <v>45778</v>
      </c>
      <c r="B65" s="9">
        <v>43</v>
      </c>
      <c r="C65" s="9" t="s">
        <v>96</v>
      </c>
      <c r="D65" s="9"/>
      <c r="E65" s="9"/>
      <c r="F65" s="9">
        <v>1</v>
      </c>
      <c r="G65" s="9"/>
      <c r="H65" s="9"/>
      <c r="I65" s="9"/>
      <c r="J65" s="9"/>
      <c r="K65" s="9"/>
      <c r="L65" s="9">
        <v>216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>
        <f t="shared" si="0"/>
        <v>216</v>
      </c>
      <c r="Y65" s="9" t="s">
        <v>37</v>
      </c>
      <c r="Z65" s="11"/>
      <c r="AA65" s="9"/>
      <c r="AB65" s="11"/>
      <c r="AC65" s="11"/>
      <c r="AD65" s="18" t="s">
        <v>38</v>
      </c>
    </row>
    <row r="66" s="42" customFormat="1" ht="25" customHeight="1" spans="1:30">
      <c r="A66" s="8">
        <v>45778</v>
      </c>
      <c r="B66" s="51">
        <v>44</v>
      </c>
      <c r="C66" s="51" t="s">
        <v>97</v>
      </c>
      <c r="D66" s="9"/>
      <c r="E66" s="9"/>
      <c r="F66" s="9" t="s">
        <v>6</v>
      </c>
      <c r="G66" s="9"/>
      <c r="H66" s="9"/>
      <c r="I66" s="9"/>
      <c r="J66" s="9"/>
      <c r="K66" s="9"/>
      <c r="L66" s="9"/>
      <c r="M66" s="9"/>
      <c r="N66" s="9"/>
      <c r="O66" s="9">
        <v>120</v>
      </c>
      <c r="P66" s="9">
        <v>140</v>
      </c>
      <c r="Q66" s="9"/>
      <c r="R66" s="9">
        <v>7</v>
      </c>
      <c r="S66" s="9"/>
      <c r="T66" s="9"/>
      <c r="U66" s="9"/>
      <c r="V66" s="9"/>
      <c r="W66" s="9"/>
      <c r="X66" s="10">
        <f t="shared" si="0"/>
        <v>267</v>
      </c>
      <c r="Y66" s="9" t="s">
        <v>37</v>
      </c>
      <c r="Z66" s="11"/>
      <c r="AA66" s="9"/>
      <c r="AB66" s="11"/>
      <c r="AC66" s="11"/>
      <c r="AD66" s="18" t="s">
        <v>38</v>
      </c>
    </row>
    <row r="67" s="42" customFormat="1" ht="25" customHeight="1" spans="1:30">
      <c r="A67" s="8">
        <v>45778</v>
      </c>
      <c r="B67" s="53"/>
      <c r="C67" s="53"/>
      <c r="D67" s="9"/>
      <c r="E67" s="9">
        <v>1</v>
      </c>
      <c r="F67" s="9"/>
      <c r="G67" s="9" t="s">
        <v>36</v>
      </c>
      <c r="H67" s="9"/>
      <c r="I67" s="9"/>
      <c r="J67" s="9"/>
      <c r="K67" s="9"/>
      <c r="L67" s="9">
        <v>220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>
        <f t="shared" si="0"/>
        <v>220</v>
      </c>
      <c r="Y67" s="9" t="s">
        <v>37</v>
      </c>
      <c r="Z67" s="11"/>
      <c r="AA67" s="9"/>
      <c r="AB67" s="11"/>
      <c r="AC67" s="11"/>
      <c r="AD67" s="18" t="s">
        <v>38</v>
      </c>
    </row>
    <row r="68" s="42" customFormat="1" ht="25" customHeight="1" spans="1:30">
      <c r="A68" s="8">
        <v>45778</v>
      </c>
      <c r="B68" s="9">
        <v>45</v>
      </c>
      <c r="C68" s="9" t="s">
        <v>98</v>
      </c>
      <c r="D68" s="9"/>
      <c r="E68" s="9">
        <v>1</v>
      </c>
      <c r="F68" s="9"/>
      <c r="G68" s="9" t="s">
        <v>42</v>
      </c>
      <c r="H68" s="9"/>
      <c r="I68" s="9"/>
      <c r="J68" s="9"/>
      <c r="K68" s="9"/>
      <c r="L68" s="9">
        <v>744</v>
      </c>
      <c r="M68" s="9"/>
      <c r="N68" s="9">
        <v>180</v>
      </c>
      <c r="O68" s="9"/>
      <c r="P68" s="9"/>
      <c r="Q68" s="9"/>
      <c r="R68" s="9">
        <v>79</v>
      </c>
      <c r="S68" s="9"/>
      <c r="T68" s="9"/>
      <c r="U68" s="9"/>
      <c r="V68" s="9"/>
      <c r="W68" s="9"/>
      <c r="X68" s="10">
        <f t="shared" ref="X68:X81" si="1">SUM(J68:W68)</f>
        <v>1003</v>
      </c>
      <c r="Y68" s="9" t="s">
        <v>37</v>
      </c>
      <c r="Z68" s="11"/>
      <c r="AA68" s="9"/>
      <c r="AB68" s="11"/>
      <c r="AC68" s="11"/>
      <c r="AD68" s="18" t="s">
        <v>38</v>
      </c>
    </row>
    <row r="69" s="42" customFormat="1" ht="25" customHeight="1" spans="1:30">
      <c r="A69" s="8">
        <v>45778</v>
      </c>
      <c r="B69" s="51">
        <v>46</v>
      </c>
      <c r="C69" s="51" t="s">
        <v>99</v>
      </c>
      <c r="D69" s="9"/>
      <c r="E69" s="9">
        <v>1</v>
      </c>
      <c r="F69" s="9"/>
      <c r="G69" s="9" t="s">
        <v>39</v>
      </c>
      <c r="H69" s="9"/>
      <c r="I69" s="9"/>
      <c r="J69" s="9">
        <v>295.8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>
        <f t="shared" si="1"/>
        <v>295.8</v>
      </c>
      <c r="Y69" s="9" t="s">
        <v>37</v>
      </c>
      <c r="Z69" s="11"/>
      <c r="AA69" s="9"/>
      <c r="AB69" s="11"/>
      <c r="AC69" s="11"/>
      <c r="AD69" s="18" t="s">
        <v>38</v>
      </c>
    </row>
    <row r="70" s="42" customFormat="1" ht="25" customHeight="1" spans="1:30">
      <c r="A70" s="8">
        <v>45778</v>
      </c>
      <c r="B70" s="53"/>
      <c r="C70" s="53"/>
      <c r="D70" s="9"/>
      <c r="E70" s="9" t="s">
        <v>5</v>
      </c>
      <c r="F70" s="9"/>
      <c r="G70" s="9" t="s">
        <v>36</v>
      </c>
      <c r="H70" s="9"/>
      <c r="I70" s="9"/>
      <c r="J70" s="9"/>
      <c r="K70" s="9"/>
      <c r="L70" s="9">
        <v>157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>
        <f t="shared" si="1"/>
        <v>157</v>
      </c>
      <c r="Y70" s="9" t="s">
        <v>37</v>
      </c>
      <c r="Z70" s="11"/>
      <c r="AA70" s="9"/>
      <c r="AB70" s="11" t="s">
        <v>45</v>
      </c>
      <c r="AC70" s="11"/>
      <c r="AD70" s="18" t="s">
        <v>38</v>
      </c>
    </row>
    <row r="71" s="42" customFormat="1" ht="25" customHeight="1" spans="1:30">
      <c r="A71" s="8">
        <v>45778</v>
      </c>
      <c r="B71" s="9">
        <v>47</v>
      </c>
      <c r="C71" s="9" t="s">
        <v>100</v>
      </c>
      <c r="D71" s="9"/>
      <c r="E71" s="9"/>
      <c r="F71" s="9">
        <v>1</v>
      </c>
      <c r="G71" s="9"/>
      <c r="H71" s="9"/>
      <c r="I71" s="9"/>
      <c r="J71" s="9"/>
      <c r="K71" s="9"/>
      <c r="L71" s="9"/>
      <c r="M71" s="9"/>
      <c r="N71" s="9"/>
      <c r="O71" s="9">
        <v>60</v>
      </c>
      <c r="P71" s="9"/>
      <c r="Q71" s="9"/>
      <c r="R71" s="9">
        <v>7</v>
      </c>
      <c r="S71" s="9"/>
      <c r="T71" s="9"/>
      <c r="U71" s="9"/>
      <c r="V71" s="9"/>
      <c r="W71" s="9"/>
      <c r="X71" s="10">
        <f t="shared" si="1"/>
        <v>67</v>
      </c>
      <c r="Y71" s="9" t="s">
        <v>37</v>
      </c>
      <c r="Z71" s="11"/>
      <c r="AA71" s="9"/>
      <c r="AB71" s="11"/>
      <c r="AC71" s="11"/>
      <c r="AD71" s="18" t="s">
        <v>38</v>
      </c>
    </row>
    <row r="72" s="42" customFormat="1" ht="25" customHeight="1" spans="1:30">
      <c r="A72" s="8">
        <v>45778</v>
      </c>
      <c r="B72" s="9">
        <v>48</v>
      </c>
      <c r="C72" s="9" t="s">
        <v>101</v>
      </c>
      <c r="D72" s="9"/>
      <c r="E72" s="9"/>
      <c r="F72" s="9">
        <v>1</v>
      </c>
      <c r="G72" s="9"/>
      <c r="H72" s="9" t="s">
        <v>102</v>
      </c>
      <c r="I72" s="9">
        <v>8668</v>
      </c>
      <c r="J72" s="9"/>
      <c r="K72" s="9"/>
      <c r="L72" s="9"/>
      <c r="M72" s="9"/>
      <c r="N72" s="9"/>
      <c r="O72" s="9">
        <f>180*0.7</f>
        <v>126</v>
      </c>
      <c r="P72" s="9">
        <v>90</v>
      </c>
      <c r="Q72" s="9"/>
      <c r="R72" s="9">
        <v>7</v>
      </c>
      <c r="S72" s="9"/>
      <c r="T72" s="9"/>
      <c r="U72" s="9"/>
      <c r="V72" s="9"/>
      <c r="W72" s="9"/>
      <c r="X72" s="10">
        <f t="shared" si="1"/>
        <v>223</v>
      </c>
      <c r="Y72" s="9" t="s">
        <v>37</v>
      </c>
      <c r="Z72" s="11"/>
      <c r="AA72" s="9"/>
      <c r="AB72" s="11" t="s">
        <v>103</v>
      </c>
      <c r="AC72" s="11"/>
      <c r="AD72" s="18" t="s">
        <v>38</v>
      </c>
    </row>
    <row r="73" s="42" customFormat="1" ht="25" customHeight="1" spans="1:30">
      <c r="A73" s="8">
        <v>45778</v>
      </c>
      <c r="B73" s="9">
        <v>49</v>
      </c>
      <c r="C73" s="9" t="s">
        <v>104</v>
      </c>
      <c r="D73" s="9"/>
      <c r="E73" s="9"/>
      <c r="F73" s="9">
        <v>1</v>
      </c>
      <c r="G73" s="9"/>
      <c r="H73" s="9" t="s">
        <v>105</v>
      </c>
      <c r="I73" s="9">
        <v>9611</v>
      </c>
      <c r="J73" s="9"/>
      <c r="K73" s="9"/>
      <c r="L73" s="9"/>
      <c r="M73" s="9"/>
      <c r="N73" s="9"/>
      <c r="O73" s="9">
        <v>60</v>
      </c>
      <c r="P73" s="9"/>
      <c r="Q73" s="9"/>
      <c r="R73" s="9">
        <v>7</v>
      </c>
      <c r="S73" s="9"/>
      <c r="T73" s="9"/>
      <c r="U73" s="9"/>
      <c r="V73" s="9"/>
      <c r="W73" s="9"/>
      <c r="X73" s="10">
        <f t="shared" si="1"/>
        <v>67</v>
      </c>
      <c r="Y73" s="9" t="s">
        <v>37</v>
      </c>
      <c r="Z73" s="11"/>
      <c r="AA73" s="9"/>
      <c r="AB73" s="11"/>
      <c r="AC73" s="11"/>
      <c r="AD73" s="18" t="s">
        <v>38</v>
      </c>
    </row>
    <row r="74" s="42" customFormat="1" ht="25" customHeight="1" spans="1:30">
      <c r="A74" s="8">
        <v>45778</v>
      </c>
      <c r="B74" s="9">
        <v>50</v>
      </c>
      <c r="C74" s="9" t="s">
        <v>106</v>
      </c>
      <c r="D74" s="9"/>
      <c r="E74" s="9"/>
      <c r="F74" s="9">
        <v>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>
        <v>12</v>
      </c>
      <c r="U74" s="9"/>
      <c r="V74" s="9"/>
      <c r="W74" s="9"/>
      <c r="X74" s="10">
        <f t="shared" si="1"/>
        <v>12</v>
      </c>
      <c r="Y74" s="9" t="s">
        <v>37</v>
      </c>
      <c r="Z74" s="11"/>
      <c r="AA74" s="9"/>
      <c r="AB74" s="11"/>
      <c r="AC74" s="11"/>
      <c r="AD74" s="18" t="s">
        <v>38</v>
      </c>
    </row>
    <row r="75" s="42" customFormat="1" ht="25" customHeight="1" spans="1:30">
      <c r="A75" s="8">
        <v>45778</v>
      </c>
      <c r="B75" s="9">
        <v>51</v>
      </c>
      <c r="C75" s="9" t="s">
        <v>107</v>
      </c>
      <c r="D75" s="9"/>
      <c r="E75" s="9"/>
      <c r="F75" s="9">
        <v>1</v>
      </c>
      <c r="G75" s="9"/>
      <c r="H75" s="9"/>
      <c r="I75" s="9"/>
      <c r="J75" s="9"/>
      <c r="K75" s="9"/>
      <c r="L75" s="9">
        <v>3</v>
      </c>
      <c r="M75" s="9"/>
      <c r="N75" s="9"/>
      <c r="O75" s="9"/>
      <c r="P75" s="9"/>
      <c r="Q75" s="9"/>
      <c r="R75" s="9"/>
      <c r="S75" s="9"/>
      <c r="T75" s="9">
        <v>6</v>
      </c>
      <c r="U75" s="9"/>
      <c r="V75" s="9"/>
      <c r="W75" s="9"/>
      <c r="X75" s="10">
        <f t="shared" si="1"/>
        <v>9</v>
      </c>
      <c r="Y75" s="9" t="s">
        <v>37</v>
      </c>
      <c r="Z75" s="11"/>
      <c r="AA75" s="9"/>
      <c r="AB75" s="11"/>
      <c r="AC75" s="11"/>
      <c r="AD75" s="18" t="s">
        <v>38</v>
      </c>
    </row>
    <row r="76" s="42" customFormat="1" ht="25" customHeight="1" spans="1:30">
      <c r="A76" s="8">
        <v>45778</v>
      </c>
      <c r="B76" s="9">
        <v>52</v>
      </c>
      <c r="C76" s="9" t="s">
        <v>108</v>
      </c>
      <c r="D76" s="9"/>
      <c r="E76" s="9"/>
      <c r="F76" s="9">
        <v>1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>
        <v>12</v>
      </c>
      <c r="U76" s="9"/>
      <c r="V76" s="9"/>
      <c r="W76" s="9"/>
      <c r="X76" s="10">
        <f t="shared" si="1"/>
        <v>12</v>
      </c>
      <c r="Y76" s="9" t="s">
        <v>37</v>
      </c>
      <c r="Z76" s="11"/>
      <c r="AA76" s="9"/>
      <c r="AB76" s="11"/>
      <c r="AC76" s="11"/>
      <c r="AD76" s="18" t="s">
        <v>38</v>
      </c>
    </row>
    <row r="77" s="42" customFormat="1" ht="25" customHeight="1" spans="1:30">
      <c r="A77" s="8">
        <v>45778</v>
      </c>
      <c r="B77" s="9">
        <v>53</v>
      </c>
      <c r="C77" s="9" t="s">
        <v>109</v>
      </c>
      <c r="D77" s="9"/>
      <c r="E77" s="9"/>
      <c r="F77" s="9">
        <v>1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>
        <v>12</v>
      </c>
      <c r="U77" s="9"/>
      <c r="V77" s="9"/>
      <c r="W77" s="9"/>
      <c r="X77" s="10">
        <f t="shared" si="1"/>
        <v>12</v>
      </c>
      <c r="Y77" s="9" t="s">
        <v>37</v>
      </c>
      <c r="Z77" s="11"/>
      <c r="AA77" s="9"/>
      <c r="AB77" s="11"/>
      <c r="AC77" s="11"/>
      <c r="AD77" s="18" t="s">
        <v>38</v>
      </c>
    </row>
    <row r="78" s="42" customFormat="1" ht="25" customHeight="1" spans="1:30">
      <c r="A78" s="8">
        <v>45778</v>
      </c>
      <c r="B78" s="9">
        <v>54</v>
      </c>
      <c r="C78" s="9" t="s">
        <v>110</v>
      </c>
      <c r="D78" s="9"/>
      <c r="E78" s="9"/>
      <c r="F78" s="9">
        <v>1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>
        <v>12</v>
      </c>
      <c r="U78" s="9"/>
      <c r="V78" s="9"/>
      <c r="W78" s="9"/>
      <c r="X78" s="10">
        <f t="shared" si="1"/>
        <v>12</v>
      </c>
      <c r="Y78" s="9" t="s">
        <v>37</v>
      </c>
      <c r="Z78" s="11"/>
      <c r="AA78" s="9"/>
      <c r="AB78" s="11"/>
      <c r="AC78" s="11"/>
      <c r="AD78" s="18" t="s">
        <v>38</v>
      </c>
    </row>
    <row r="79" s="42" customFormat="1" ht="25" customHeight="1" spans="1:30">
      <c r="A79" s="8">
        <v>45778</v>
      </c>
      <c r="B79" s="9">
        <v>55</v>
      </c>
      <c r="C79" s="9" t="s">
        <v>111</v>
      </c>
      <c r="D79" s="9"/>
      <c r="E79" s="9"/>
      <c r="F79" s="9">
        <v>1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>
        <v>6</v>
      </c>
      <c r="U79" s="9"/>
      <c r="V79" s="9"/>
      <c r="W79" s="9"/>
      <c r="X79" s="10">
        <f t="shared" si="1"/>
        <v>6</v>
      </c>
      <c r="Y79" s="9" t="s">
        <v>37</v>
      </c>
      <c r="Z79" s="11"/>
      <c r="AA79" s="9"/>
      <c r="AB79" s="11"/>
      <c r="AC79" s="11"/>
      <c r="AD79" s="18" t="s">
        <v>38</v>
      </c>
    </row>
    <row r="80" s="42" customFormat="1" ht="25" customHeight="1" spans="1:30">
      <c r="A80" s="8">
        <v>45778</v>
      </c>
      <c r="B80" s="9">
        <v>56</v>
      </c>
      <c r="C80" s="9" t="s">
        <v>112</v>
      </c>
      <c r="D80" s="9"/>
      <c r="E80" s="9"/>
      <c r="F80" s="9">
        <v>1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>
        <v>6</v>
      </c>
      <c r="U80" s="9"/>
      <c r="V80" s="9"/>
      <c r="W80" s="9"/>
      <c r="X80" s="10">
        <f t="shared" si="1"/>
        <v>6</v>
      </c>
      <c r="Y80" s="9" t="s">
        <v>37</v>
      </c>
      <c r="Z80" s="11"/>
      <c r="AA80" s="9"/>
      <c r="AB80" s="11"/>
      <c r="AC80" s="11"/>
      <c r="AD80" s="18" t="s">
        <v>38</v>
      </c>
    </row>
    <row r="81" s="42" customFormat="1" ht="25" customHeight="1" spans="1:30">
      <c r="A81" s="8">
        <v>45778</v>
      </c>
      <c r="B81" s="9">
        <v>57</v>
      </c>
      <c r="C81" s="9" t="s">
        <v>113</v>
      </c>
      <c r="D81" s="9"/>
      <c r="E81" s="9"/>
      <c r="F81" s="9">
        <v>1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>
        <v>18</v>
      </c>
      <c r="U81" s="9"/>
      <c r="V81" s="9"/>
      <c r="W81" s="9"/>
      <c r="X81" s="10">
        <f t="shared" si="1"/>
        <v>18</v>
      </c>
      <c r="Y81" s="9" t="s">
        <v>37</v>
      </c>
      <c r="Z81" s="11"/>
      <c r="AA81" s="9"/>
      <c r="AB81" s="11"/>
      <c r="AC81" s="11"/>
      <c r="AD81" s="18" t="s">
        <v>38</v>
      </c>
    </row>
    <row r="82" s="42" customFormat="1" ht="25" customHeight="1" spans="1:30">
      <c r="A82" s="8">
        <v>45778</v>
      </c>
      <c r="B82" s="9">
        <v>58</v>
      </c>
      <c r="C82" s="9" t="s">
        <v>114</v>
      </c>
      <c r="D82" s="9"/>
      <c r="E82" s="9"/>
      <c r="F82" s="9">
        <v>1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>
        <v>12</v>
      </c>
      <c r="U82" s="9"/>
      <c r="V82" s="9"/>
      <c r="W82" s="9"/>
      <c r="X82" s="10">
        <f t="shared" ref="X82:X106" si="2">SUM(J82:W82)</f>
        <v>12</v>
      </c>
      <c r="Y82" s="9" t="s">
        <v>37</v>
      </c>
      <c r="Z82" s="11"/>
      <c r="AA82" s="9"/>
      <c r="AB82" s="11"/>
      <c r="AC82" s="11"/>
      <c r="AD82" s="18" t="s">
        <v>38</v>
      </c>
    </row>
    <row r="83" s="42" customFormat="1" ht="25" customHeight="1" spans="1:30">
      <c r="A83" s="8">
        <v>45778</v>
      </c>
      <c r="B83" s="9">
        <v>59</v>
      </c>
      <c r="C83" s="9" t="s">
        <v>115</v>
      </c>
      <c r="D83" s="9"/>
      <c r="E83" s="9"/>
      <c r="F83" s="9">
        <v>1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6</v>
      </c>
      <c r="U83" s="9"/>
      <c r="V83" s="9"/>
      <c r="W83" s="9"/>
      <c r="X83" s="10">
        <f t="shared" si="2"/>
        <v>6</v>
      </c>
      <c r="Y83" s="9" t="s">
        <v>37</v>
      </c>
      <c r="Z83" s="11"/>
      <c r="AA83" s="9"/>
      <c r="AB83" s="11"/>
      <c r="AC83" s="11"/>
      <c r="AD83" s="18" t="s">
        <v>38</v>
      </c>
    </row>
    <row r="84" s="42" customFormat="1" ht="25" customHeight="1" spans="1:30">
      <c r="A84" s="8">
        <v>45778</v>
      </c>
      <c r="B84" s="9">
        <v>60</v>
      </c>
      <c r="C84" s="9" t="s">
        <v>116</v>
      </c>
      <c r="D84" s="9"/>
      <c r="E84" s="9">
        <v>1</v>
      </c>
      <c r="F84" s="9"/>
      <c r="G84" s="9" t="s">
        <v>42</v>
      </c>
      <c r="H84" s="9"/>
      <c r="I84" s="9"/>
      <c r="J84" s="9"/>
      <c r="K84" s="9"/>
      <c r="L84" s="9"/>
      <c r="M84" s="9"/>
      <c r="N84" s="9"/>
      <c r="O84" s="9">
        <v>960</v>
      </c>
      <c r="P84" s="9"/>
      <c r="Q84" s="9"/>
      <c r="R84" s="9">
        <v>9</v>
      </c>
      <c r="S84" s="9"/>
      <c r="T84" s="9"/>
      <c r="U84" s="9"/>
      <c r="V84" s="9"/>
      <c r="W84" s="9"/>
      <c r="X84" s="10">
        <f t="shared" si="2"/>
        <v>969</v>
      </c>
      <c r="Y84" s="9" t="s">
        <v>37</v>
      </c>
      <c r="Z84" s="11"/>
      <c r="AA84" s="9"/>
      <c r="AB84" s="11"/>
      <c r="AC84" s="11"/>
      <c r="AD84" s="18" t="s">
        <v>38</v>
      </c>
    </row>
    <row r="85" s="42" customFormat="1" ht="25" customHeight="1" spans="1:30">
      <c r="A85" s="8">
        <v>45778</v>
      </c>
      <c r="B85" s="9">
        <v>61</v>
      </c>
      <c r="C85" s="9" t="s">
        <v>117</v>
      </c>
      <c r="D85" s="9"/>
      <c r="E85" s="9">
        <v>1</v>
      </c>
      <c r="F85" s="9"/>
      <c r="G85" s="9" t="s">
        <v>39</v>
      </c>
      <c r="H85" s="9"/>
      <c r="I85" s="9"/>
      <c r="J85" s="9"/>
      <c r="K85" s="9"/>
      <c r="L85" s="9"/>
      <c r="M85" s="9"/>
      <c r="N85" s="9"/>
      <c r="O85" s="9"/>
      <c r="P85" s="9">
        <v>360</v>
      </c>
      <c r="Q85" s="9"/>
      <c r="R85" s="9"/>
      <c r="S85" s="9"/>
      <c r="T85" s="9"/>
      <c r="U85" s="9"/>
      <c r="V85" s="9"/>
      <c r="W85" s="9"/>
      <c r="X85" s="10">
        <f t="shared" si="2"/>
        <v>360</v>
      </c>
      <c r="Y85" s="9" t="s">
        <v>37</v>
      </c>
      <c r="Z85" s="11"/>
      <c r="AA85" s="9"/>
      <c r="AB85" s="11"/>
      <c r="AC85" s="11"/>
      <c r="AD85" s="18" t="s">
        <v>38</v>
      </c>
    </row>
    <row r="86" s="42" customFormat="1" ht="25" customHeight="1" spans="1:30">
      <c r="A86" s="8">
        <v>45778</v>
      </c>
      <c r="B86" s="9">
        <v>62</v>
      </c>
      <c r="C86" s="9" t="s">
        <v>118</v>
      </c>
      <c r="D86" s="9"/>
      <c r="E86" s="9"/>
      <c r="F86" s="9">
        <v>1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>
        <v>5</v>
      </c>
      <c r="T86" s="9"/>
      <c r="U86" s="9"/>
      <c r="V86" s="9"/>
      <c r="W86" s="9"/>
      <c r="X86" s="10">
        <f t="shared" si="2"/>
        <v>5</v>
      </c>
      <c r="Y86" s="9" t="s">
        <v>37</v>
      </c>
      <c r="Z86" s="11"/>
      <c r="AA86" s="9"/>
      <c r="AB86" s="11"/>
      <c r="AC86" s="11"/>
      <c r="AD86" s="18" t="s">
        <v>38</v>
      </c>
    </row>
    <row r="87" s="42" customFormat="1" ht="25" customHeight="1" spans="1:30">
      <c r="A87" s="8">
        <v>45778</v>
      </c>
      <c r="B87" s="9">
        <v>63</v>
      </c>
      <c r="C87" s="9" t="s">
        <v>119</v>
      </c>
      <c r="D87" s="9"/>
      <c r="E87" s="9"/>
      <c r="F87" s="9">
        <v>1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>
        <v>6</v>
      </c>
      <c r="U87" s="9"/>
      <c r="V87" s="9"/>
      <c r="W87" s="9"/>
      <c r="X87" s="10">
        <f t="shared" si="2"/>
        <v>6</v>
      </c>
      <c r="Y87" s="9" t="s">
        <v>37</v>
      </c>
      <c r="Z87" s="11"/>
      <c r="AA87" s="9"/>
      <c r="AB87" s="11"/>
      <c r="AC87" s="11"/>
      <c r="AD87" s="18" t="s">
        <v>38</v>
      </c>
    </row>
    <row r="88" s="42" customFormat="1" ht="25" customHeight="1" spans="1:30">
      <c r="A88" s="8">
        <v>45778</v>
      </c>
      <c r="B88" s="9">
        <v>64</v>
      </c>
      <c r="C88" s="9" t="s">
        <v>120</v>
      </c>
      <c r="D88" s="9"/>
      <c r="E88" s="9"/>
      <c r="F88" s="9">
        <v>1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>
        <v>6</v>
      </c>
      <c r="U88" s="9"/>
      <c r="V88" s="9"/>
      <c r="W88" s="9"/>
      <c r="X88" s="10">
        <f t="shared" si="2"/>
        <v>6</v>
      </c>
      <c r="Y88" s="9" t="s">
        <v>37</v>
      </c>
      <c r="Z88" s="11"/>
      <c r="AA88" s="9"/>
      <c r="AB88" s="11"/>
      <c r="AC88" s="11"/>
      <c r="AD88" s="18" t="s">
        <v>38</v>
      </c>
    </row>
    <row r="89" s="42" customFormat="1" ht="25" customHeight="1" spans="1:30">
      <c r="A89" s="8">
        <v>45778</v>
      </c>
      <c r="B89" s="9">
        <v>65</v>
      </c>
      <c r="C89" s="9" t="s">
        <v>121</v>
      </c>
      <c r="D89" s="9"/>
      <c r="E89" s="9"/>
      <c r="F89" s="9">
        <v>1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>
        <v>12</v>
      </c>
      <c r="U89" s="9"/>
      <c r="V89" s="9"/>
      <c r="W89" s="9"/>
      <c r="X89" s="10">
        <f t="shared" si="2"/>
        <v>12</v>
      </c>
      <c r="Y89" s="9" t="s">
        <v>37</v>
      </c>
      <c r="Z89" s="11"/>
      <c r="AA89" s="9"/>
      <c r="AB89" s="11"/>
      <c r="AC89" s="11"/>
      <c r="AD89" s="18" t="s">
        <v>38</v>
      </c>
    </row>
    <row r="90" s="42" customFormat="1" ht="25" customHeight="1" spans="1:30">
      <c r="A90" s="8">
        <v>45778</v>
      </c>
      <c r="B90" s="9">
        <v>66</v>
      </c>
      <c r="C90" s="9" t="s">
        <v>122</v>
      </c>
      <c r="D90" s="9"/>
      <c r="E90" s="9"/>
      <c r="F90" s="9">
        <v>1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>
        <v>6</v>
      </c>
      <c r="U90" s="9"/>
      <c r="V90" s="9"/>
      <c r="W90" s="9"/>
      <c r="X90" s="10">
        <f t="shared" si="2"/>
        <v>6</v>
      </c>
      <c r="Y90" s="9" t="s">
        <v>37</v>
      </c>
      <c r="Z90" s="11"/>
      <c r="AA90" s="9"/>
      <c r="AB90" s="11"/>
      <c r="AC90" s="11"/>
      <c r="AD90" s="18" t="s">
        <v>38</v>
      </c>
    </row>
    <row r="91" s="42" customFormat="1" ht="25" customHeight="1" spans="1:30">
      <c r="A91" s="8">
        <v>45778</v>
      </c>
      <c r="B91" s="9">
        <v>67</v>
      </c>
      <c r="C91" s="9" t="s">
        <v>123</v>
      </c>
      <c r="D91" s="9"/>
      <c r="E91" s="9"/>
      <c r="F91" s="9">
        <v>1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>
        <v>12</v>
      </c>
      <c r="U91" s="9"/>
      <c r="V91" s="9"/>
      <c r="W91" s="9"/>
      <c r="X91" s="10">
        <f t="shared" si="2"/>
        <v>12</v>
      </c>
      <c r="Y91" s="9" t="s">
        <v>37</v>
      </c>
      <c r="Z91" s="11"/>
      <c r="AA91" s="9"/>
      <c r="AB91" s="11"/>
      <c r="AC91" s="11"/>
      <c r="AD91" s="18" t="s">
        <v>38</v>
      </c>
    </row>
    <row r="92" s="42" customFormat="1" ht="25" customHeight="1" spans="1:30">
      <c r="A92" s="8">
        <v>45778</v>
      </c>
      <c r="B92" s="9">
        <v>68</v>
      </c>
      <c r="C92" s="9" t="s">
        <v>124</v>
      </c>
      <c r="D92" s="9"/>
      <c r="E92" s="9"/>
      <c r="F92" s="9">
        <v>1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>
        <v>12</v>
      </c>
      <c r="U92" s="9"/>
      <c r="V92" s="9"/>
      <c r="W92" s="9"/>
      <c r="X92" s="10">
        <f t="shared" si="2"/>
        <v>12</v>
      </c>
      <c r="Y92" s="9" t="s">
        <v>37</v>
      </c>
      <c r="Z92" s="11"/>
      <c r="AA92" s="9"/>
      <c r="AB92" s="11"/>
      <c r="AC92" s="11"/>
      <c r="AD92" s="18" t="s">
        <v>38</v>
      </c>
    </row>
    <row r="93" s="42" customFormat="1" ht="25" customHeight="1" spans="1:30">
      <c r="A93" s="8">
        <v>45778</v>
      </c>
      <c r="B93" s="9">
        <v>69</v>
      </c>
      <c r="C93" s="9" t="s">
        <v>125</v>
      </c>
      <c r="D93" s="9"/>
      <c r="E93" s="9"/>
      <c r="F93" s="9">
        <v>1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>
        <v>12</v>
      </c>
      <c r="U93" s="9"/>
      <c r="V93" s="9"/>
      <c r="W93" s="9"/>
      <c r="X93" s="10">
        <f t="shared" si="2"/>
        <v>12</v>
      </c>
      <c r="Y93" s="9" t="s">
        <v>37</v>
      </c>
      <c r="Z93" s="11"/>
      <c r="AA93" s="9"/>
      <c r="AB93" s="11"/>
      <c r="AC93" s="11"/>
      <c r="AD93" s="18" t="s">
        <v>38</v>
      </c>
    </row>
    <row r="94" s="42" customFormat="1" ht="25" customHeight="1" spans="1:30">
      <c r="A94" s="8">
        <v>45778</v>
      </c>
      <c r="B94" s="9">
        <v>70</v>
      </c>
      <c r="C94" s="9" t="s">
        <v>126</v>
      </c>
      <c r="D94" s="9"/>
      <c r="E94" s="9"/>
      <c r="F94" s="9">
        <v>1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>
        <v>12</v>
      </c>
      <c r="U94" s="9"/>
      <c r="V94" s="9"/>
      <c r="W94" s="9"/>
      <c r="X94" s="10">
        <f t="shared" si="2"/>
        <v>12</v>
      </c>
      <c r="Y94" s="9" t="s">
        <v>37</v>
      </c>
      <c r="Z94" s="11"/>
      <c r="AA94" s="9"/>
      <c r="AB94" s="11"/>
      <c r="AC94" s="11"/>
      <c r="AD94" s="18" t="s">
        <v>38</v>
      </c>
    </row>
    <row r="95" s="42" customFormat="1" ht="25" customHeight="1" spans="1:30">
      <c r="A95" s="8">
        <v>45778</v>
      </c>
      <c r="B95" s="9">
        <v>71</v>
      </c>
      <c r="C95" s="9" t="s">
        <v>127</v>
      </c>
      <c r="D95" s="9"/>
      <c r="E95" s="9"/>
      <c r="F95" s="9">
        <v>1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>
        <v>6</v>
      </c>
      <c r="U95" s="9"/>
      <c r="V95" s="9"/>
      <c r="W95" s="9"/>
      <c r="X95" s="10">
        <f t="shared" si="2"/>
        <v>6</v>
      </c>
      <c r="Y95" s="9" t="s">
        <v>37</v>
      </c>
      <c r="Z95" s="11"/>
      <c r="AA95" s="9"/>
      <c r="AB95" s="11"/>
      <c r="AC95" s="11"/>
      <c r="AD95" s="18" t="s">
        <v>38</v>
      </c>
    </row>
    <row r="96" s="42" customFormat="1" ht="25" customHeight="1" spans="1:30">
      <c r="A96" s="8">
        <v>45778</v>
      </c>
      <c r="B96" s="9">
        <v>72</v>
      </c>
      <c r="C96" s="9" t="s">
        <v>128</v>
      </c>
      <c r="D96" s="9"/>
      <c r="E96" s="9"/>
      <c r="F96" s="9">
        <v>1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>
        <v>12</v>
      </c>
      <c r="U96" s="9"/>
      <c r="V96" s="9"/>
      <c r="W96" s="9"/>
      <c r="X96" s="10">
        <f t="shared" si="2"/>
        <v>12</v>
      </c>
      <c r="Y96" s="9" t="s">
        <v>37</v>
      </c>
      <c r="Z96" s="11"/>
      <c r="AA96" s="9"/>
      <c r="AB96" s="11"/>
      <c r="AC96" s="11"/>
      <c r="AD96" s="18" t="s">
        <v>38</v>
      </c>
    </row>
    <row r="97" s="42" customFormat="1" ht="25" customHeight="1" spans="1:30">
      <c r="A97" s="8">
        <v>45778</v>
      </c>
      <c r="B97" s="9">
        <v>73</v>
      </c>
      <c r="C97" s="9" t="s">
        <v>129</v>
      </c>
      <c r="D97" s="9"/>
      <c r="E97" s="9"/>
      <c r="F97" s="9">
        <v>1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>
        <v>12</v>
      </c>
      <c r="U97" s="9"/>
      <c r="V97" s="9"/>
      <c r="W97" s="9"/>
      <c r="X97" s="10">
        <f t="shared" si="2"/>
        <v>12</v>
      </c>
      <c r="Y97" s="9" t="s">
        <v>37</v>
      </c>
      <c r="Z97" s="11"/>
      <c r="AA97" s="9"/>
      <c r="AB97" s="11"/>
      <c r="AC97" s="11"/>
      <c r="AD97" s="18" t="s">
        <v>38</v>
      </c>
    </row>
    <row r="98" s="42" customFormat="1" ht="25" customHeight="1" spans="1:30">
      <c r="A98" s="8">
        <v>45778</v>
      </c>
      <c r="B98" s="80">
        <v>74</v>
      </c>
      <c r="C98" s="80" t="s">
        <v>130</v>
      </c>
      <c r="D98" s="9"/>
      <c r="E98" s="9"/>
      <c r="F98" s="9">
        <v>1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>
        <v>12</v>
      </c>
      <c r="U98" s="9"/>
      <c r="V98" s="9"/>
      <c r="W98" s="9"/>
      <c r="X98" s="10">
        <f t="shared" si="2"/>
        <v>12</v>
      </c>
      <c r="Y98" s="9" t="s">
        <v>37</v>
      </c>
      <c r="Z98" s="11"/>
      <c r="AA98" s="9"/>
      <c r="AB98" s="11"/>
      <c r="AC98" s="11"/>
      <c r="AD98" s="18" t="s">
        <v>38</v>
      </c>
    </row>
    <row r="99" s="42" customFormat="1" ht="25" customHeight="1" spans="1:30">
      <c r="A99" s="8">
        <v>45778</v>
      </c>
      <c r="B99" s="81"/>
      <c r="C99" s="81"/>
      <c r="D99" s="9"/>
      <c r="E99" s="9"/>
      <c r="F99" s="9">
        <v>1</v>
      </c>
      <c r="G99" s="9"/>
      <c r="H99" s="9"/>
      <c r="I99" s="9"/>
      <c r="J99" s="9"/>
      <c r="K99" s="9"/>
      <c r="L99" s="9">
        <v>6</v>
      </c>
      <c r="M99" s="9"/>
      <c r="N99" s="9"/>
      <c r="O99" s="9"/>
      <c r="P99" s="9"/>
      <c r="Q99" s="9"/>
      <c r="R99" s="9"/>
      <c r="S99" s="9"/>
      <c r="T99" s="9">
        <v>6</v>
      </c>
      <c r="U99" s="9"/>
      <c r="V99" s="9"/>
      <c r="W99" s="9"/>
      <c r="X99" s="10">
        <f t="shared" si="2"/>
        <v>12</v>
      </c>
      <c r="Y99" s="9" t="s">
        <v>37</v>
      </c>
      <c r="Z99" s="11"/>
      <c r="AA99" s="9"/>
      <c r="AB99" s="11"/>
      <c r="AC99" s="11"/>
      <c r="AD99" s="18" t="s">
        <v>38</v>
      </c>
    </row>
    <row r="100" s="42" customFormat="1" ht="25" customHeight="1" spans="1:30">
      <c r="A100" s="8">
        <v>45778</v>
      </c>
      <c r="B100" s="9">
        <v>76</v>
      </c>
      <c r="C100" s="9" t="s">
        <v>131</v>
      </c>
      <c r="D100" s="9"/>
      <c r="E100" s="9"/>
      <c r="F100" s="9">
        <v>1</v>
      </c>
      <c r="G100" s="9"/>
      <c r="H100" s="9"/>
      <c r="I100" s="9"/>
      <c r="J100" s="9"/>
      <c r="K100" s="9"/>
      <c r="L100" s="9">
        <v>248.1</v>
      </c>
      <c r="M100" s="9"/>
      <c r="N100" s="9"/>
      <c r="O100" s="9"/>
      <c r="P100" s="9"/>
      <c r="Q100" s="9"/>
      <c r="R100" s="9"/>
      <c r="S100" s="9"/>
      <c r="T100" s="9">
        <v>90</v>
      </c>
      <c r="U100" s="9"/>
      <c r="V100" s="9"/>
      <c r="W100" s="9"/>
      <c r="X100" s="10">
        <f t="shared" si="2"/>
        <v>338.1</v>
      </c>
      <c r="Y100" s="9" t="s">
        <v>37</v>
      </c>
      <c r="Z100" s="11"/>
      <c r="AA100" s="9"/>
      <c r="AB100" s="11"/>
      <c r="AC100" s="11"/>
      <c r="AD100" s="18" t="s">
        <v>38</v>
      </c>
    </row>
    <row r="101" s="42" customFormat="1" ht="25" customHeight="1" spans="1:30">
      <c r="A101" s="8">
        <v>45778</v>
      </c>
      <c r="B101" s="9">
        <v>77</v>
      </c>
      <c r="C101" s="9" t="s">
        <v>132</v>
      </c>
      <c r="D101" s="9"/>
      <c r="E101" s="9"/>
      <c r="F101" s="9">
        <v>1</v>
      </c>
      <c r="G101" s="9"/>
      <c r="H101" s="9"/>
      <c r="I101" s="9"/>
      <c r="J101" s="9"/>
      <c r="K101" s="9"/>
      <c r="L101" s="9"/>
      <c r="M101" s="9"/>
      <c r="N101" s="9"/>
      <c r="O101" s="9">
        <v>60</v>
      </c>
      <c r="P101" s="9"/>
      <c r="Q101" s="9"/>
      <c r="R101" s="9"/>
      <c r="S101" s="9"/>
      <c r="T101" s="9">
        <v>13</v>
      </c>
      <c r="U101" s="9"/>
      <c r="V101" s="9"/>
      <c r="W101" s="9"/>
      <c r="X101" s="10">
        <f t="shared" si="2"/>
        <v>73</v>
      </c>
      <c r="Y101" s="9" t="s">
        <v>37</v>
      </c>
      <c r="Z101" s="11"/>
      <c r="AA101" s="9"/>
      <c r="AB101" s="11"/>
      <c r="AC101" s="11"/>
      <c r="AD101" s="18" t="s">
        <v>38</v>
      </c>
    </row>
    <row r="102" s="42" customFormat="1" ht="25" customHeight="1" spans="1:30">
      <c r="A102" s="8">
        <v>45778</v>
      </c>
      <c r="B102" s="9">
        <v>78</v>
      </c>
      <c r="C102" s="9" t="s">
        <v>133</v>
      </c>
      <c r="D102" s="9"/>
      <c r="E102" s="9"/>
      <c r="F102" s="9">
        <v>1</v>
      </c>
      <c r="G102" s="9"/>
      <c r="H102" s="9"/>
      <c r="I102" s="9"/>
      <c r="J102" s="9"/>
      <c r="K102" s="9"/>
      <c r="L102" s="9"/>
      <c r="M102" s="9"/>
      <c r="N102" s="9"/>
      <c r="O102" s="9">
        <v>240</v>
      </c>
      <c r="P102" s="9">
        <v>140</v>
      </c>
      <c r="Q102" s="9"/>
      <c r="R102" s="9"/>
      <c r="S102" s="9"/>
      <c r="T102" s="9">
        <v>7</v>
      </c>
      <c r="U102" s="9"/>
      <c r="V102" s="9"/>
      <c r="W102" s="9"/>
      <c r="X102" s="10">
        <f t="shared" ref="X102:X111" si="3">SUM(J102:W102)</f>
        <v>387</v>
      </c>
      <c r="Y102" s="9" t="s">
        <v>37</v>
      </c>
      <c r="Z102" s="11"/>
      <c r="AA102" s="9"/>
      <c r="AB102" s="11"/>
      <c r="AC102" s="11"/>
      <c r="AD102" s="18" t="s">
        <v>38</v>
      </c>
    </row>
    <row r="103" s="42" customFormat="1" ht="25" customHeight="1" spans="1:30">
      <c r="A103" s="8">
        <v>45778</v>
      </c>
      <c r="B103" s="9">
        <v>79</v>
      </c>
      <c r="C103" s="9" t="s">
        <v>134</v>
      </c>
      <c r="D103" s="9"/>
      <c r="E103" s="9">
        <v>1</v>
      </c>
      <c r="F103" s="9"/>
      <c r="G103" s="9" t="s">
        <v>39</v>
      </c>
      <c r="H103" s="9"/>
      <c r="I103" s="9"/>
      <c r="J103" s="9"/>
      <c r="K103" s="9">
        <v>60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>
        <f t="shared" si="3"/>
        <v>60</v>
      </c>
      <c r="Y103" s="9" t="s">
        <v>37</v>
      </c>
      <c r="Z103" s="11"/>
      <c r="AA103" s="9"/>
      <c r="AB103" s="11"/>
      <c r="AC103" s="11"/>
      <c r="AD103" s="18" t="s">
        <v>38</v>
      </c>
    </row>
    <row r="104" s="42" customFormat="1" ht="25" customHeight="1" spans="1:30">
      <c r="A104" s="8">
        <v>45778</v>
      </c>
      <c r="B104" s="51">
        <v>80</v>
      </c>
      <c r="C104" s="51" t="s">
        <v>135</v>
      </c>
      <c r="D104" s="9"/>
      <c r="E104" s="9"/>
      <c r="F104" s="51">
        <v>1</v>
      </c>
      <c r="G104" s="9"/>
      <c r="H104" s="58" t="s">
        <v>136</v>
      </c>
      <c r="I104" s="9">
        <v>8599</v>
      </c>
      <c r="J104" s="9"/>
      <c r="K104" s="9"/>
      <c r="L104" s="9"/>
      <c r="M104" s="9"/>
      <c r="N104" s="9"/>
      <c r="O104" s="9">
        <v>35</v>
      </c>
      <c r="P104" s="9"/>
      <c r="Q104" s="9"/>
      <c r="R104" s="9">
        <v>15</v>
      </c>
      <c r="S104" s="9"/>
      <c r="T104" s="9"/>
      <c r="U104" s="9"/>
      <c r="V104" s="9"/>
      <c r="W104" s="9"/>
      <c r="X104" s="10">
        <f t="shared" si="3"/>
        <v>50</v>
      </c>
      <c r="Y104" s="9" t="s">
        <v>37</v>
      </c>
      <c r="Z104" s="11"/>
      <c r="AA104" s="9"/>
      <c r="AB104" s="11"/>
      <c r="AC104" s="11"/>
      <c r="AD104" s="18" t="s">
        <v>38</v>
      </c>
    </row>
    <row r="105" s="42" customFormat="1" ht="25" customHeight="1" spans="1:30">
      <c r="A105" s="8">
        <v>45778</v>
      </c>
      <c r="B105" s="53"/>
      <c r="C105" s="53"/>
      <c r="D105" s="9"/>
      <c r="E105" s="9"/>
      <c r="F105" s="53"/>
      <c r="G105" s="9"/>
      <c r="H105" s="58" t="s">
        <v>136</v>
      </c>
      <c r="I105" s="9">
        <v>8599</v>
      </c>
      <c r="J105" s="9"/>
      <c r="K105" s="9"/>
      <c r="L105" s="9">
        <v>179</v>
      </c>
      <c r="M105" s="9"/>
      <c r="N105" s="9"/>
      <c r="O105" s="9"/>
      <c r="P105" s="9"/>
      <c r="Q105" s="9"/>
      <c r="R105" s="9">
        <v>230</v>
      </c>
      <c r="S105" s="9"/>
      <c r="T105" s="9"/>
      <c r="U105" s="9"/>
      <c r="V105" s="9"/>
      <c r="W105" s="9"/>
      <c r="X105" s="10">
        <f t="shared" si="3"/>
        <v>409</v>
      </c>
      <c r="Y105" s="9" t="s">
        <v>37</v>
      </c>
      <c r="Z105" s="11"/>
      <c r="AA105" s="9"/>
      <c r="AB105" s="11"/>
      <c r="AC105" s="11"/>
      <c r="AD105" s="18" t="s">
        <v>38</v>
      </c>
    </row>
    <row r="106" s="42" customFormat="1" ht="25" customHeight="1" spans="1:30">
      <c r="A106" s="8">
        <v>45778</v>
      </c>
      <c r="B106" s="9">
        <v>81</v>
      </c>
      <c r="C106" s="9" t="s">
        <v>137</v>
      </c>
      <c r="D106" s="9"/>
      <c r="E106" s="9">
        <v>1</v>
      </c>
      <c r="F106" s="9"/>
      <c r="G106" s="9" t="s">
        <v>39</v>
      </c>
      <c r="H106" s="9"/>
      <c r="I106" s="9"/>
      <c r="J106" s="9"/>
      <c r="K106" s="9">
        <v>160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>
        <f t="shared" si="3"/>
        <v>160</v>
      </c>
      <c r="Y106" s="9" t="s">
        <v>37</v>
      </c>
      <c r="Z106" s="11"/>
      <c r="AA106" s="9"/>
      <c r="AB106" s="11" t="s">
        <v>138</v>
      </c>
      <c r="AC106" s="11"/>
      <c r="AD106" s="18" t="s">
        <v>38</v>
      </c>
    </row>
    <row r="107" s="42" customFormat="1" ht="25" customHeight="1" spans="1:30">
      <c r="A107" s="8">
        <v>45778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>
        <f t="shared" si="3"/>
        <v>0</v>
      </c>
      <c r="Y107" s="9" t="s">
        <v>37</v>
      </c>
      <c r="Z107" s="11"/>
      <c r="AA107" s="9"/>
      <c r="AB107" s="11"/>
      <c r="AC107" s="11"/>
      <c r="AD107" s="18" t="s">
        <v>38</v>
      </c>
    </row>
    <row r="108" s="42" customFormat="1" ht="25" customHeight="1" spans="1:30">
      <c r="A108" s="8">
        <v>45778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>
        <f t="shared" si="3"/>
        <v>0</v>
      </c>
      <c r="Y108" s="9" t="s">
        <v>37</v>
      </c>
      <c r="Z108" s="11"/>
      <c r="AA108" s="9"/>
      <c r="AB108" s="11"/>
      <c r="AC108" s="11"/>
      <c r="AD108" s="18" t="s">
        <v>38</v>
      </c>
    </row>
    <row r="109" s="42" customFormat="1" ht="25" customHeight="1" spans="1:30">
      <c r="A109" s="8">
        <v>45778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>
        <f t="shared" si="3"/>
        <v>0</v>
      </c>
      <c r="Y109" s="9" t="s">
        <v>37</v>
      </c>
      <c r="Z109" s="11"/>
      <c r="AA109" s="9"/>
      <c r="AB109" s="11"/>
      <c r="AC109" s="11"/>
      <c r="AD109" s="18" t="s">
        <v>38</v>
      </c>
    </row>
    <row r="110" s="42" customFormat="1" ht="25" customHeight="1" spans="1:30">
      <c r="A110" s="8">
        <v>45778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>
        <f t="shared" si="3"/>
        <v>0</v>
      </c>
      <c r="Y110" s="9" t="s">
        <v>37</v>
      </c>
      <c r="Z110" s="11"/>
      <c r="AA110" s="9"/>
      <c r="AB110" s="11"/>
      <c r="AC110" s="11"/>
      <c r="AD110" s="18" t="s">
        <v>38</v>
      </c>
    </row>
    <row r="111" s="42" customFormat="1" ht="25" customHeight="1" spans="1:30">
      <c r="A111" s="8">
        <v>45778</v>
      </c>
      <c r="B111" s="9"/>
      <c r="C111" s="9"/>
      <c r="D111" s="9"/>
      <c r="E111" s="9"/>
      <c r="F111" s="9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9"/>
      <c r="X111" s="10">
        <f t="shared" si="3"/>
        <v>0</v>
      </c>
      <c r="Y111" s="9" t="s">
        <v>37</v>
      </c>
      <c r="Z111" s="11"/>
      <c r="AA111" s="9"/>
      <c r="AB111" s="11"/>
      <c r="AC111" s="11"/>
      <c r="AD111" s="18" t="s">
        <v>38</v>
      </c>
    </row>
    <row r="112" s="44" customFormat="1" ht="25" customHeight="1" spans="1:30">
      <c r="A112" s="8">
        <v>45778</v>
      </c>
      <c r="B112" s="9"/>
      <c r="C112" s="18"/>
      <c r="D112" s="10">
        <f>SUBTOTAL(9,D4:D111)</f>
        <v>0</v>
      </c>
      <c r="E112" s="10">
        <f>SUBTOTAL(9,E4:E111)</f>
        <v>36</v>
      </c>
      <c r="F112" s="78">
        <f>SUBTOTAL(9,F4:F111)</f>
        <v>45</v>
      </c>
      <c r="G112" s="18"/>
      <c r="H112" s="9"/>
      <c r="I112" s="18"/>
      <c r="J112" s="10">
        <f t="shared" ref="J112:X112" si="4">SUBTOTAL(9,J4:J111)</f>
        <v>815.1</v>
      </c>
      <c r="K112" s="10">
        <f t="shared" si="4"/>
        <v>340</v>
      </c>
      <c r="L112" s="10">
        <f t="shared" si="4"/>
        <v>9963.5</v>
      </c>
      <c r="M112" s="10">
        <f t="shared" si="4"/>
        <v>398</v>
      </c>
      <c r="N112" s="10">
        <f t="shared" si="4"/>
        <v>1874</v>
      </c>
      <c r="O112" s="10">
        <f t="shared" si="4"/>
        <v>8597</v>
      </c>
      <c r="P112" s="10">
        <f t="shared" si="4"/>
        <v>3130</v>
      </c>
      <c r="Q112" s="10">
        <f t="shared" si="4"/>
        <v>20</v>
      </c>
      <c r="R112" s="10">
        <f t="shared" si="4"/>
        <v>828</v>
      </c>
      <c r="S112" s="10">
        <f t="shared" si="4"/>
        <v>10</v>
      </c>
      <c r="T112" s="10">
        <f t="shared" si="4"/>
        <v>338</v>
      </c>
      <c r="U112" s="10">
        <f t="shared" si="4"/>
        <v>7</v>
      </c>
      <c r="V112" s="10">
        <f t="shared" si="4"/>
        <v>20</v>
      </c>
      <c r="W112" s="10">
        <f t="shared" si="4"/>
        <v>7380</v>
      </c>
      <c r="X112" s="10">
        <f t="shared" si="4"/>
        <v>33720.6</v>
      </c>
      <c r="Y112" s="9" t="s">
        <v>37</v>
      </c>
      <c r="Z112" s="10">
        <f>SUBTOTAL(9,Z4:Z111)</f>
        <v>0</v>
      </c>
      <c r="AA112" s="10">
        <f>SUBTOTAL(9,AA4:AA111)</f>
        <v>3</v>
      </c>
      <c r="AB112" s="18"/>
      <c r="AC112" s="18"/>
      <c r="AD112" s="18" t="s">
        <v>38</v>
      </c>
    </row>
  </sheetData>
  <autoFilter xmlns:etc="http://www.wps.cn/officeDocument/2017/etCustomData" ref="A3:AD111" etc:filterBottomFollowUsedRange="0">
    <extLst/>
  </autoFilter>
  <mergeCells count="69">
    <mergeCell ref="A1:AD1"/>
    <mergeCell ref="J2:K2"/>
    <mergeCell ref="L2:M2"/>
    <mergeCell ref="N2:O2"/>
    <mergeCell ref="P2:Q2"/>
    <mergeCell ref="R2:U2"/>
    <mergeCell ref="A2:A3"/>
    <mergeCell ref="B2:B3"/>
    <mergeCell ref="B4:B6"/>
    <mergeCell ref="B8:B9"/>
    <mergeCell ref="B12:B13"/>
    <mergeCell ref="B14:B15"/>
    <mergeCell ref="B16:B17"/>
    <mergeCell ref="B23:B25"/>
    <mergeCell ref="B26:B27"/>
    <mergeCell ref="B32:B33"/>
    <mergeCell ref="B36:B37"/>
    <mergeCell ref="B38:B39"/>
    <mergeCell ref="B43:B44"/>
    <mergeCell ref="B48:B49"/>
    <mergeCell ref="B52:B53"/>
    <mergeCell ref="B55:B56"/>
    <mergeCell ref="B61:B63"/>
    <mergeCell ref="B66:B67"/>
    <mergeCell ref="B69:B70"/>
    <mergeCell ref="B98:B99"/>
    <mergeCell ref="B104:B105"/>
    <mergeCell ref="C2:C3"/>
    <mergeCell ref="C4:C6"/>
    <mergeCell ref="C8:C9"/>
    <mergeCell ref="C12:C13"/>
    <mergeCell ref="C14:C15"/>
    <mergeCell ref="C16:C17"/>
    <mergeCell ref="C23:C25"/>
    <mergeCell ref="C26:C27"/>
    <mergeCell ref="C32:C33"/>
    <mergeCell ref="C36:C37"/>
    <mergeCell ref="C38:C39"/>
    <mergeCell ref="C43:C44"/>
    <mergeCell ref="C48:C49"/>
    <mergeCell ref="C52:C53"/>
    <mergeCell ref="C55:C56"/>
    <mergeCell ref="C61:C63"/>
    <mergeCell ref="C66:C67"/>
    <mergeCell ref="C69:C70"/>
    <mergeCell ref="C98:C99"/>
    <mergeCell ref="C104:C105"/>
    <mergeCell ref="D2:D3"/>
    <mergeCell ref="E2:E3"/>
    <mergeCell ref="E4:E5"/>
    <mergeCell ref="E16:E17"/>
    <mergeCell ref="E48:E49"/>
    <mergeCell ref="E61:E62"/>
    <mergeCell ref="F2:F3"/>
    <mergeCell ref="F23:F25"/>
    <mergeCell ref="F38:F39"/>
    <mergeCell ref="F104:F105"/>
    <mergeCell ref="G2:G3"/>
    <mergeCell ref="H2:H3"/>
    <mergeCell ref="I2:I3"/>
    <mergeCell ref="V2:V3"/>
    <mergeCell ref="W2:W3"/>
    <mergeCell ref="X2:X3"/>
    <mergeCell ref="Y2:Y3"/>
    <mergeCell ref="Z2:Z3"/>
    <mergeCell ref="AA2:AA3"/>
    <mergeCell ref="AB2:AB3"/>
    <mergeCell ref="AC2:AC3"/>
    <mergeCell ref="AD2:AD3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1"/>
  <sheetViews>
    <sheetView zoomScale="90" zoomScaleNormal="90" workbookViewId="0">
      <pane ySplit="3" topLeftCell="A95" activePane="bottomLeft" state="frozen"/>
      <selection/>
      <selection pane="bottomLeft" activeCell="C71" sqref="C71"/>
    </sheetView>
  </sheetViews>
  <sheetFormatPr defaultColWidth="9" defaultRowHeight="14"/>
  <cols>
    <col min="1" max="1" width="8.60909090909091" style="1" customWidth="1"/>
    <col min="2" max="2" width="5.68181818181818" style="1" customWidth="1"/>
    <col min="3" max="3" width="16.5181818181818" style="1" customWidth="1"/>
    <col min="4" max="6" width="7" style="1" customWidth="1"/>
    <col min="7" max="7" width="8.28181818181818" style="1" customWidth="1"/>
    <col min="8" max="8" width="7" style="45" customWidth="1"/>
    <col min="9" max="9" width="7" style="1" customWidth="1"/>
    <col min="10" max="22" width="7.42727272727273" style="1" customWidth="1"/>
    <col min="23" max="25" width="10.4272727272727" style="1" customWidth="1"/>
    <col min="26" max="27" width="7.21818181818182" style="1" customWidth="1"/>
    <col min="28" max="28" width="17.4909090909091" style="1" customWidth="1"/>
    <col min="29" max="29" width="9.99090909090909" style="1" customWidth="1"/>
    <col min="30" max="30" width="8.89090909090909" style="1" customWidth="1"/>
    <col min="31" max="16384" width="9" style="1"/>
  </cols>
  <sheetData>
    <row r="1" s="42" customFormat="1" ht="42" customHeight="1" spans="1:30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71"/>
    </row>
    <row r="2" s="42" customFormat="1" ht="37" customHeight="1" spans="1:30">
      <c r="A2" s="48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8" t="s">
        <v>6</v>
      </c>
      <c r="G2" s="6" t="s">
        <v>7</v>
      </c>
      <c r="H2" s="49" t="s">
        <v>8</v>
      </c>
      <c r="I2" s="6" t="s">
        <v>9</v>
      </c>
      <c r="J2" s="59" t="s">
        <v>10</v>
      </c>
      <c r="K2" s="60"/>
      <c r="L2" s="61" t="s">
        <v>11</v>
      </c>
      <c r="M2" s="61"/>
      <c r="N2" s="62" t="s">
        <v>12</v>
      </c>
      <c r="O2" s="62"/>
      <c r="P2" s="63" t="s">
        <v>13</v>
      </c>
      <c r="Q2" s="63"/>
      <c r="R2" s="61" t="s">
        <v>14</v>
      </c>
      <c r="S2" s="61"/>
      <c r="T2" s="61"/>
      <c r="U2" s="61"/>
      <c r="V2" s="67" t="s">
        <v>15</v>
      </c>
      <c r="W2" s="68" t="s">
        <v>16</v>
      </c>
      <c r="X2" s="63" t="s">
        <v>17</v>
      </c>
      <c r="Y2" s="72" t="s">
        <v>18</v>
      </c>
      <c r="Z2" s="73" t="s">
        <v>19</v>
      </c>
      <c r="AA2" s="65" t="s">
        <v>20</v>
      </c>
      <c r="AB2" s="74" t="s">
        <v>21</v>
      </c>
      <c r="AC2" s="74" t="s">
        <v>22</v>
      </c>
      <c r="AD2" s="75" t="s">
        <v>23</v>
      </c>
    </row>
    <row r="3" s="43" customFormat="1" ht="37" customHeight="1" spans="1:30">
      <c r="A3" s="7"/>
      <c r="B3" s="50"/>
      <c r="C3" s="50"/>
      <c r="D3" s="50"/>
      <c r="E3" s="50"/>
      <c r="F3" s="7"/>
      <c r="G3" s="50"/>
      <c r="H3" s="49"/>
      <c r="I3" s="50"/>
      <c r="J3" s="64" t="s">
        <v>24</v>
      </c>
      <c r="K3" s="64" t="s">
        <v>25</v>
      </c>
      <c r="L3" s="65" t="s">
        <v>11</v>
      </c>
      <c r="M3" s="65" t="s">
        <v>26</v>
      </c>
      <c r="N3" s="66" t="s">
        <v>27</v>
      </c>
      <c r="O3" s="66" t="s">
        <v>28</v>
      </c>
      <c r="P3" s="64" t="s">
        <v>29</v>
      </c>
      <c r="Q3" s="64" t="s">
        <v>30</v>
      </c>
      <c r="R3" s="65" t="s">
        <v>31</v>
      </c>
      <c r="S3" s="65" t="s">
        <v>32</v>
      </c>
      <c r="T3" s="65" t="s">
        <v>33</v>
      </c>
      <c r="U3" s="65" t="s">
        <v>34</v>
      </c>
      <c r="V3" s="69"/>
      <c r="W3" s="70"/>
      <c r="X3" s="64"/>
      <c r="Y3" s="72"/>
      <c r="Z3" s="73"/>
      <c r="AA3" s="65"/>
      <c r="AB3" s="74"/>
      <c r="AC3" s="74"/>
      <c r="AD3" s="76"/>
    </row>
    <row r="4" s="42" customFormat="1" ht="25" customHeight="1" spans="1:30">
      <c r="A4" s="8">
        <v>45779</v>
      </c>
      <c r="B4" s="51">
        <v>1</v>
      </c>
      <c r="C4" s="51" t="s">
        <v>139</v>
      </c>
      <c r="D4" s="51">
        <v>1</v>
      </c>
      <c r="E4" s="9"/>
      <c r="F4" s="9"/>
      <c r="G4" s="9" t="s">
        <v>36</v>
      </c>
      <c r="H4" s="9"/>
      <c r="I4" s="9"/>
      <c r="J4" s="9"/>
      <c r="K4" s="9"/>
      <c r="L4" s="9">
        <v>54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>
        <f t="shared" ref="X4:X41" si="0">SUM(J4:W4)</f>
        <v>54</v>
      </c>
      <c r="Y4" s="9" t="s">
        <v>140</v>
      </c>
      <c r="Z4" s="11"/>
      <c r="AA4" s="9"/>
      <c r="AB4" s="11" t="s">
        <v>141</v>
      </c>
      <c r="AC4" s="11"/>
      <c r="AD4" s="18" t="s">
        <v>38</v>
      </c>
    </row>
    <row r="5" s="42" customFormat="1" ht="25" customHeight="1" spans="1:30">
      <c r="A5" s="8">
        <v>45779</v>
      </c>
      <c r="B5" s="52"/>
      <c r="C5" s="52"/>
      <c r="D5" s="52"/>
      <c r="E5" s="9"/>
      <c r="F5" s="9"/>
      <c r="G5" s="9" t="s">
        <v>36</v>
      </c>
      <c r="H5" s="9"/>
      <c r="I5" s="9"/>
      <c r="J5" s="9"/>
      <c r="K5" s="9"/>
      <c r="L5" s="9">
        <v>277.2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>
        <f t="shared" si="0"/>
        <v>277.2</v>
      </c>
      <c r="Y5" s="9" t="s">
        <v>140</v>
      </c>
      <c r="Z5" s="11"/>
      <c r="AA5" s="9"/>
      <c r="AB5" s="11"/>
      <c r="AC5" s="11"/>
      <c r="AD5" s="18" t="s">
        <v>38</v>
      </c>
    </row>
    <row r="6" s="42" customFormat="1" ht="25" customHeight="1" spans="1:30">
      <c r="A6" s="8">
        <v>45779</v>
      </c>
      <c r="B6" s="53"/>
      <c r="C6" s="53"/>
      <c r="D6" s="53"/>
      <c r="E6" s="9"/>
      <c r="F6" s="9"/>
      <c r="G6" s="9" t="s">
        <v>36</v>
      </c>
      <c r="H6" s="9"/>
      <c r="I6" s="9"/>
      <c r="J6" s="9"/>
      <c r="K6" s="9"/>
      <c r="L6" s="9">
        <v>148.6</v>
      </c>
      <c r="M6" s="9"/>
      <c r="N6" s="9"/>
      <c r="O6" s="9"/>
      <c r="P6" s="9"/>
      <c r="Q6" s="9"/>
      <c r="R6" s="9">
        <v>30</v>
      </c>
      <c r="S6" s="9"/>
      <c r="T6" s="9"/>
      <c r="U6" s="9"/>
      <c r="V6" s="9"/>
      <c r="W6" s="9">
        <v>4920</v>
      </c>
      <c r="X6" s="10">
        <f t="shared" si="0"/>
        <v>5098.6</v>
      </c>
      <c r="Y6" s="9" t="s">
        <v>140</v>
      </c>
      <c r="Z6" s="11"/>
      <c r="AA6" s="9">
        <v>2</v>
      </c>
      <c r="AB6" s="11" t="s">
        <v>74</v>
      </c>
      <c r="AC6" s="11"/>
      <c r="AD6" s="18" t="s">
        <v>38</v>
      </c>
    </row>
    <row r="7" s="42" customFormat="1" ht="25" customHeight="1" spans="1:30">
      <c r="A7" s="8">
        <v>45779</v>
      </c>
      <c r="B7" s="9">
        <v>2</v>
      </c>
      <c r="C7" s="9" t="s">
        <v>142</v>
      </c>
      <c r="D7" s="9"/>
      <c r="E7" s="9"/>
      <c r="F7" s="9">
        <v>1</v>
      </c>
      <c r="G7" s="9"/>
      <c r="H7" s="9"/>
      <c r="I7" s="9"/>
      <c r="J7" s="9"/>
      <c r="K7" s="9"/>
      <c r="L7" s="9"/>
      <c r="M7" s="9"/>
      <c r="N7" s="9"/>
      <c r="O7" s="9"/>
      <c r="P7" s="9">
        <v>60</v>
      </c>
      <c r="Q7" s="9"/>
      <c r="R7" s="9"/>
      <c r="S7" s="9"/>
      <c r="T7" s="9"/>
      <c r="U7" s="9"/>
      <c r="V7" s="9"/>
      <c r="W7" s="9"/>
      <c r="X7" s="10">
        <f t="shared" si="0"/>
        <v>60</v>
      </c>
      <c r="Y7" s="9" t="s">
        <v>140</v>
      </c>
      <c r="Z7" s="11"/>
      <c r="AA7" s="9"/>
      <c r="AB7" s="11"/>
      <c r="AC7" s="11"/>
      <c r="AD7" s="18" t="s">
        <v>38</v>
      </c>
    </row>
    <row r="8" s="42" customFormat="1" ht="25" customHeight="1" spans="1:30">
      <c r="A8" s="8">
        <v>45779</v>
      </c>
      <c r="B8" s="51"/>
      <c r="C8" s="51" t="s">
        <v>115</v>
      </c>
      <c r="D8" s="9"/>
      <c r="E8" s="9"/>
      <c r="F8" s="51" t="s">
        <v>6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6</v>
      </c>
      <c r="U8" s="9"/>
      <c r="V8" s="9"/>
      <c r="W8" s="9"/>
      <c r="X8" s="10">
        <f t="shared" si="0"/>
        <v>6</v>
      </c>
      <c r="Y8" s="9" t="s">
        <v>140</v>
      </c>
      <c r="Z8" s="11"/>
      <c r="AA8" s="9"/>
      <c r="AB8" s="11"/>
      <c r="AC8" s="11"/>
      <c r="AD8" s="18" t="s">
        <v>38</v>
      </c>
    </row>
    <row r="9" s="42" customFormat="1" ht="25" customHeight="1" spans="1:30">
      <c r="A9" s="8">
        <v>45779</v>
      </c>
      <c r="B9" s="9">
        <v>3</v>
      </c>
      <c r="C9" s="9" t="s">
        <v>76</v>
      </c>
      <c r="D9" s="9"/>
      <c r="E9" s="9">
        <v>1</v>
      </c>
      <c r="F9" s="9"/>
      <c r="G9" s="9" t="s">
        <v>143</v>
      </c>
      <c r="H9" s="9"/>
      <c r="I9" s="9"/>
      <c r="J9" s="9"/>
      <c r="K9" s="9"/>
      <c r="L9" s="9"/>
      <c r="M9" s="9">
        <v>398</v>
      </c>
      <c r="N9" s="9"/>
      <c r="O9" s="9"/>
      <c r="P9" s="9"/>
      <c r="Q9" s="9"/>
      <c r="R9" s="9"/>
      <c r="S9" s="9"/>
      <c r="T9" s="9"/>
      <c r="U9" s="9"/>
      <c r="V9" s="9"/>
      <c r="W9" s="9"/>
      <c r="X9" s="10">
        <f t="shared" si="0"/>
        <v>398</v>
      </c>
      <c r="Y9" s="9" t="s">
        <v>140</v>
      </c>
      <c r="Z9" s="11"/>
      <c r="AA9" s="9"/>
      <c r="AB9" s="11"/>
      <c r="AC9" s="11"/>
      <c r="AD9" s="18" t="s">
        <v>38</v>
      </c>
    </row>
    <row r="10" s="42" customFormat="1" ht="25" customHeight="1" spans="1:30">
      <c r="A10" s="8">
        <v>45779</v>
      </c>
      <c r="B10" s="9"/>
      <c r="C10" s="9" t="s">
        <v>135</v>
      </c>
      <c r="D10" s="9"/>
      <c r="E10" s="9"/>
      <c r="F10" s="9" t="s">
        <v>6</v>
      </c>
      <c r="G10" s="9"/>
      <c r="H10" s="9"/>
      <c r="I10" s="9"/>
      <c r="J10" s="9"/>
      <c r="K10" s="9"/>
      <c r="L10" s="9">
        <v>134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f t="shared" si="0"/>
        <v>134</v>
      </c>
      <c r="Y10" s="9" t="s">
        <v>140</v>
      </c>
      <c r="Z10" s="11"/>
      <c r="AA10" s="9"/>
      <c r="AB10" s="11" t="s">
        <v>144</v>
      </c>
      <c r="AC10" s="11"/>
      <c r="AD10" s="18" t="s">
        <v>38</v>
      </c>
    </row>
    <row r="11" s="42" customFormat="1" ht="25" customHeight="1" spans="1:30">
      <c r="A11" s="8">
        <v>45779</v>
      </c>
      <c r="B11" s="9"/>
      <c r="C11" s="9" t="s">
        <v>87</v>
      </c>
      <c r="D11" s="9"/>
      <c r="E11" s="9"/>
      <c r="F11" s="9" t="s">
        <v>6</v>
      </c>
      <c r="G11" s="9"/>
      <c r="H11" s="9"/>
      <c r="I11" s="9"/>
      <c r="J11" s="9"/>
      <c r="K11" s="9"/>
      <c r="L11" s="9"/>
      <c r="M11" s="9"/>
      <c r="N11" s="9"/>
      <c r="O11" s="9">
        <v>120</v>
      </c>
      <c r="P11" s="9">
        <v>360</v>
      </c>
      <c r="Q11" s="9"/>
      <c r="R11" s="9">
        <v>7</v>
      </c>
      <c r="S11" s="9"/>
      <c r="T11" s="9"/>
      <c r="U11" s="9"/>
      <c r="V11" s="9"/>
      <c r="W11" s="9"/>
      <c r="X11" s="10">
        <f t="shared" si="0"/>
        <v>487</v>
      </c>
      <c r="Y11" s="9" t="s">
        <v>140</v>
      </c>
      <c r="Z11" s="11"/>
      <c r="AA11" s="9"/>
      <c r="AB11" s="11"/>
      <c r="AC11" s="11"/>
      <c r="AD11" s="18" t="s">
        <v>38</v>
      </c>
    </row>
    <row r="12" s="42" customFormat="1" ht="25" customHeight="1" spans="1:30">
      <c r="A12" s="8">
        <v>45779</v>
      </c>
      <c r="B12" s="9">
        <v>4</v>
      </c>
      <c r="C12" s="9" t="s">
        <v>145</v>
      </c>
      <c r="D12" s="9"/>
      <c r="E12" s="9"/>
      <c r="F12" s="9">
        <v>1</v>
      </c>
      <c r="G12" s="9"/>
      <c r="H12" s="9"/>
      <c r="I12" s="9"/>
      <c r="J12" s="9"/>
      <c r="K12" s="9"/>
      <c r="L12" s="9"/>
      <c r="M12" s="9"/>
      <c r="N12" s="9">
        <v>121</v>
      </c>
      <c r="O12" s="9"/>
      <c r="P12" s="9"/>
      <c r="Q12" s="9"/>
      <c r="R12" s="9">
        <v>7</v>
      </c>
      <c r="S12" s="9"/>
      <c r="T12" s="9"/>
      <c r="U12" s="9"/>
      <c r="V12" s="9"/>
      <c r="W12" s="9"/>
      <c r="X12" s="10">
        <f t="shared" si="0"/>
        <v>128</v>
      </c>
      <c r="Y12" s="9" t="s">
        <v>140</v>
      </c>
      <c r="Z12" s="11"/>
      <c r="AA12" s="9"/>
      <c r="AB12" s="11"/>
      <c r="AC12" s="11"/>
      <c r="AD12" s="18" t="s">
        <v>38</v>
      </c>
    </row>
    <row r="13" s="42" customFormat="1" ht="25" customHeight="1" spans="1:30">
      <c r="A13" s="8">
        <v>45779</v>
      </c>
      <c r="B13" s="51"/>
      <c r="C13" s="51" t="s">
        <v>146</v>
      </c>
      <c r="D13" s="54" t="s">
        <v>147</v>
      </c>
      <c r="E13" s="9"/>
      <c r="F13" s="9"/>
      <c r="G13" s="9" t="s">
        <v>148</v>
      </c>
      <c r="H13" s="9"/>
      <c r="I13" s="9"/>
      <c r="J13" s="9"/>
      <c r="K13" s="9">
        <v>-240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>
        <f t="shared" si="0"/>
        <v>-240</v>
      </c>
      <c r="Y13" s="9" t="s">
        <v>140</v>
      </c>
      <c r="Z13" s="11"/>
      <c r="AA13" s="9"/>
      <c r="AB13" s="11" t="s">
        <v>149</v>
      </c>
      <c r="AC13" s="11"/>
      <c r="AD13" s="18" t="s">
        <v>38</v>
      </c>
    </row>
    <row r="14" s="42" customFormat="1" ht="25" customHeight="1" spans="1:30">
      <c r="A14" s="8">
        <v>45779</v>
      </c>
      <c r="B14" s="53"/>
      <c r="C14" s="53"/>
      <c r="D14" s="54" t="s">
        <v>150</v>
      </c>
      <c r="E14" s="9"/>
      <c r="F14" s="9"/>
      <c r="G14" s="9" t="s">
        <v>148</v>
      </c>
      <c r="H14" s="9"/>
      <c r="I14" s="9"/>
      <c r="J14" s="9"/>
      <c r="K14" s="9">
        <v>80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>
        <f t="shared" si="0"/>
        <v>80</v>
      </c>
      <c r="Y14" s="9" t="s">
        <v>140</v>
      </c>
      <c r="Z14" s="11"/>
      <c r="AA14" s="9"/>
      <c r="AB14" s="11" t="s">
        <v>151</v>
      </c>
      <c r="AC14" s="11"/>
      <c r="AD14" s="18" t="s">
        <v>38</v>
      </c>
    </row>
    <row r="15" s="42" customFormat="1" ht="25" customHeight="1" spans="1:30">
      <c r="A15" s="8">
        <v>45779</v>
      </c>
      <c r="B15" s="9"/>
      <c r="C15" s="9"/>
      <c r="D15" s="55" t="s">
        <v>152</v>
      </c>
      <c r="E15" s="56"/>
      <c r="F15" s="5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>
        <f t="shared" si="0"/>
        <v>0</v>
      </c>
      <c r="Y15" s="9" t="s">
        <v>37</v>
      </c>
      <c r="Z15" s="11"/>
      <c r="AA15" s="9"/>
      <c r="AB15" s="11"/>
      <c r="AC15" s="11"/>
      <c r="AD15" s="18" t="s">
        <v>38</v>
      </c>
    </row>
    <row r="16" s="42" customFormat="1" ht="25" customHeight="1" spans="1:30">
      <c r="A16" s="8">
        <v>45779</v>
      </c>
      <c r="B16" s="51">
        <v>5</v>
      </c>
      <c r="C16" s="51" t="s">
        <v>153</v>
      </c>
      <c r="D16" s="9"/>
      <c r="E16" s="51">
        <v>1</v>
      </c>
      <c r="F16" s="9"/>
      <c r="G16" s="9" t="s">
        <v>36</v>
      </c>
      <c r="H16" s="9"/>
      <c r="I16" s="9"/>
      <c r="J16" s="9"/>
      <c r="K16" s="9"/>
      <c r="L16" s="9"/>
      <c r="M16" s="9"/>
      <c r="N16" s="9"/>
      <c r="O16" s="9">
        <v>35</v>
      </c>
      <c r="P16" s="9">
        <v>200</v>
      </c>
      <c r="Q16" s="9"/>
      <c r="R16" s="9">
        <v>15</v>
      </c>
      <c r="S16" s="9"/>
      <c r="T16" s="9"/>
      <c r="U16" s="9"/>
      <c r="V16" s="9"/>
      <c r="W16" s="9"/>
      <c r="X16" s="10">
        <f t="shared" si="0"/>
        <v>250</v>
      </c>
      <c r="Y16" s="9" t="s">
        <v>37</v>
      </c>
      <c r="Z16" s="11"/>
      <c r="AA16" s="9"/>
      <c r="AB16" s="11"/>
      <c r="AC16" s="11"/>
      <c r="AD16" s="18" t="s">
        <v>38</v>
      </c>
    </row>
    <row r="17" s="42" customFormat="1" ht="25" customHeight="1" spans="1:30">
      <c r="A17" s="8">
        <v>45779</v>
      </c>
      <c r="B17" s="52"/>
      <c r="C17" s="52"/>
      <c r="D17" s="9"/>
      <c r="E17" s="53"/>
      <c r="F17" s="9"/>
      <c r="G17" s="9" t="s">
        <v>36</v>
      </c>
      <c r="H17" s="9"/>
      <c r="I17" s="9"/>
      <c r="J17" s="9"/>
      <c r="K17" s="9"/>
      <c r="L17" s="9">
        <v>436</v>
      </c>
      <c r="M17" s="9"/>
      <c r="N17" s="9">
        <v>121</v>
      </c>
      <c r="O17" s="9"/>
      <c r="P17" s="9"/>
      <c r="Q17" s="9"/>
      <c r="R17" s="9">
        <v>12</v>
      </c>
      <c r="S17" s="9"/>
      <c r="T17" s="9"/>
      <c r="U17" s="9"/>
      <c r="V17" s="9"/>
      <c r="W17" s="9"/>
      <c r="X17" s="10">
        <f t="shared" si="0"/>
        <v>569</v>
      </c>
      <c r="Y17" s="9" t="s">
        <v>37</v>
      </c>
      <c r="Z17" s="11"/>
      <c r="AA17" s="9"/>
      <c r="AB17" s="11"/>
      <c r="AC17" s="11"/>
      <c r="AD17" s="18" t="s">
        <v>38</v>
      </c>
    </row>
    <row r="18" s="42" customFormat="1" ht="25" customHeight="1" spans="1:30">
      <c r="A18" s="8">
        <v>45779</v>
      </c>
      <c r="B18" s="53"/>
      <c r="C18" s="53"/>
      <c r="D18" s="9"/>
      <c r="E18" s="9" t="s">
        <v>154</v>
      </c>
      <c r="F18" s="9"/>
      <c r="G18" s="9" t="s">
        <v>36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-5</v>
      </c>
      <c r="S18" s="9"/>
      <c r="T18" s="9"/>
      <c r="U18" s="9"/>
      <c r="V18" s="9"/>
      <c r="W18" s="9"/>
      <c r="X18" s="10">
        <f t="shared" si="0"/>
        <v>-5</v>
      </c>
      <c r="Y18" s="9" t="s">
        <v>37</v>
      </c>
      <c r="Z18" s="11"/>
      <c r="AA18" s="9"/>
      <c r="AB18" s="11" t="s">
        <v>155</v>
      </c>
      <c r="AC18" s="11"/>
      <c r="AD18" s="18" t="s">
        <v>38</v>
      </c>
    </row>
    <row r="19" s="42" customFormat="1" ht="25" customHeight="1" spans="1:30">
      <c r="A19" s="8">
        <v>45779</v>
      </c>
      <c r="B19" s="9">
        <v>6</v>
      </c>
      <c r="C19" s="9" t="s">
        <v>156</v>
      </c>
      <c r="D19" s="9"/>
      <c r="E19" s="9">
        <v>1</v>
      </c>
      <c r="F19" s="9"/>
      <c r="G19" s="9" t="s">
        <v>36</v>
      </c>
      <c r="H19" s="9"/>
      <c r="I19" s="9"/>
      <c r="J19" s="9"/>
      <c r="K19" s="9"/>
      <c r="L19" s="9"/>
      <c r="M19" s="9"/>
      <c r="N19" s="9">
        <v>121</v>
      </c>
      <c r="O19" s="9"/>
      <c r="P19" s="9">
        <v>200</v>
      </c>
      <c r="Q19" s="9"/>
      <c r="R19" s="9">
        <v>7</v>
      </c>
      <c r="S19" s="9"/>
      <c r="T19" s="9"/>
      <c r="U19" s="9"/>
      <c r="V19" s="9"/>
      <c r="W19" s="9"/>
      <c r="X19" s="10">
        <f t="shared" si="0"/>
        <v>328</v>
      </c>
      <c r="Y19" s="9" t="s">
        <v>37</v>
      </c>
      <c r="Z19" s="11"/>
      <c r="AA19" s="9"/>
      <c r="AB19" s="11"/>
      <c r="AC19" s="11"/>
      <c r="AD19" s="18" t="s">
        <v>38</v>
      </c>
    </row>
    <row r="20" s="42" customFormat="1" ht="25" customHeight="1" spans="1:30">
      <c r="A20" s="8">
        <v>45779</v>
      </c>
      <c r="B20" s="9">
        <v>7</v>
      </c>
      <c r="C20" s="9" t="s">
        <v>157</v>
      </c>
      <c r="D20" s="9"/>
      <c r="E20" s="9">
        <v>1</v>
      </c>
      <c r="F20" s="9"/>
      <c r="G20" s="9" t="s">
        <v>143</v>
      </c>
      <c r="H20" s="9"/>
      <c r="I20" s="9"/>
      <c r="J20" s="9"/>
      <c r="K20" s="9"/>
      <c r="L20" s="9"/>
      <c r="M20" s="9"/>
      <c r="N20" s="9">
        <v>121</v>
      </c>
      <c r="O20" s="9"/>
      <c r="P20" s="9">
        <v>200</v>
      </c>
      <c r="Q20" s="9"/>
      <c r="R20" s="9">
        <v>7</v>
      </c>
      <c r="S20" s="9"/>
      <c r="T20" s="9"/>
      <c r="U20" s="9"/>
      <c r="V20" s="9"/>
      <c r="W20" s="9"/>
      <c r="X20" s="10">
        <f t="shared" si="0"/>
        <v>328</v>
      </c>
      <c r="Y20" s="9" t="s">
        <v>37</v>
      </c>
      <c r="Z20" s="11"/>
      <c r="AA20" s="9"/>
      <c r="AB20" s="11"/>
      <c r="AC20" s="11"/>
      <c r="AD20" s="18" t="s">
        <v>38</v>
      </c>
    </row>
    <row r="21" s="42" customFormat="1" ht="25" customHeight="1" spans="1:30">
      <c r="A21" s="8">
        <v>45779</v>
      </c>
      <c r="B21" s="9">
        <v>8</v>
      </c>
      <c r="C21" s="9" t="s">
        <v>158</v>
      </c>
      <c r="D21" s="9"/>
      <c r="E21" s="9">
        <v>1</v>
      </c>
      <c r="F21" s="9"/>
      <c r="G21" s="9" t="s">
        <v>36</v>
      </c>
      <c r="H21" s="9"/>
      <c r="I21" s="9"/>
      <c r="J21" s="9"/>
      <c r="K21" s="9"/>
      <c r="L21" s="9">
        <v>138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>
        <f t="shared" si="0"/>
        <v>138</v>
      </c>
      <c r="Y21" s="9" t="s">
        <v>37</v>
      </c>
      <c r="Z21" s="11"/>
      <c r="AA21" s="9"/>
      <c r="AB21" s="11"/>
      <c r="AC21" s="11"/>
      <c r="AD21" s="18" t="s">
        <v>38</v>
      </c>
    </row>
    <row r="22" s="42" customFormat="1" ht="25" customHeight="1" spans="1:30">
      <c r="A22" s="8">
        <v>45779</v>
      </c>
      <c r="B22" s="9">
        <v>9</v>
      </c>
      <c r="C22" s="9" t="s">
        <v>159</v>
      </c>
      <c r="D22" s="9"/>
      <c r="E22" s="9"/>
      <c r="F22" s="9">
        <v>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20</v>
      </c>
      <c r="R22" s="9"/>
      <c r="S22" s="9"/>
      <c r="T22" s="9"/>
      <c r="U22" s="9"/>
      <c r="V22" s="9"/>
      <c r="W22" s="9"/>
      <c r="X22" s="10">
        <f t="shared" si="0"/>
        <v>20</v>
      </c>
      <c r="Y22" s="9" t="s">
        <v>37</v>
      </c>
      <c r="Z22" s="11"/>
      <c r="AA22" s="9"/>
      <c r="AB22" s="11"/>
      <c r="AC22" s="11"/>
      <c r="AD22" s="18" t="s">
        <v>38</v>
      </c>
    </row>
    <row r="23" s="42" customFormat="1" ht="25" customHeight="1" spans="1:30">
      <c r="A23" s="8">
        <v>45779</v>
      </c>
      <c r="B23" s="9">
        <v>10</v>
      </c>
      <c r="C23" s="9" t="s">
        <v>73</v>
      </c>
      <c r="D23" s="9"/>
      <c r="E23" s="9">
        <v>1</v>
      </c>
      <c r="F23" s="9"/>
      <c r="G23" s="9" t="s">
        <v>36</v>
      </c>
      <c r="H23" s="9"/>
      <c r="I23" s="9"/>
      <c r="J23" s="9"/>
      <c r="K23" s="9"/>
      <c r="L23" s="9">
        <v>82.7</v>
      </c>
      <c r="M23" s="9"/>
      <c r="N23" s="9"/>
      <c r="O23" s="9"/>
      <c r="P23" s="9"/>
      <c r="Q23" s="9"/>
      <c r="R23" s="9">
        <v>30</v>
      </c>
      <c r="S23" s="9"/>
      <c r="T23" s="9"/>
      <c r="U23" s="9"/>
      <c r="V23" s="9"/>
      <c r="W23" s="9"/>
      <c r="X23" s="10">
        <f t="shared" si="0"/>
        <v>112.7</v>
      </c>
      <c r="Y23" s="9" t="s">
        <v>37</v>
      </c>
      <c r="Z23" s="11"/>
      <c r="AA23" s="9"/>
      <c r="AB23" s="11"/>
      <c r="AC23" s="11"/>
      <c r="AD23" s="18" t="s">
        <v>38</v>
      </c>
    </row>
    <row r="24" s="42" customFormat="1" ht="25" customHeight="1" spans="1:30">
      <c r="A24" s="8">
        <v>45779</v>
      </c>
      <c r="B24" s="51">
        <v>11</v>
      </c>
      <c r="C24" s="51" t="s">
        <v>87</v>
      </c>
      <c r="D24" s="9"/>
      <c r="E24" s="9"/>
      <c r="F24" s="54" t="s">
        <v>69</v>
      </c>
      <c r="G24" s="9"/>
      <c r="H24" s="9"/>
      <c r="I24" s="9"/>
      <c r="J24" s="9"/>
      <c r="K24" s="9"/>
      <c r="L24" s="9"/>
      <c r="M24" s="9"/>
      <c r="N24" s="9"/>
      <c r="O24" s="9"/>
      <c r="P24" s="9">
        <v>-360</v>
      </c>
      <c r="Q24" s="9"/>
      <c r="R24" s="9"/>
      <c r="S24" s="9"/>
      <c r="T24" s="9"/>
      <c r="U24" s="9"/>
      <c r="V24" s="9"/>
      <c r="W24" s="9"/>
      <c r="X24" s="10">
        <f t="shared" si="0"/>
        <v>-360</v>
      </c>
      <c r="Y24" s="9" t="s">
        <v>37</v>
      </c>
      <c r="Z24" s="11"/>
      <c r="AA24" s="9"/>
      <c r="AB24" s="11" t="s">
        <v>160</v>
      </c>
      <c r="AC24" s="11"/>
      <c r="AD24" s="18" t="s">
        <v>38</v>
      </c>
    </row>
    <row r="25" s="42" customFormat="1" ht="25" customHeight="1" spans="1:30">
      <c r="A25" s="8">
        <v>45779</v>
      </c>
      <c r="B25" s="53"/>
      <c r="C25" s="53"/>
      <c r="D25" s="9"/>
      <c r="E25" s="9"/>
      <c r="F25" s="9">
        <v>1</v>
      </c>
      <c r="G25" s="9"/>
      <c r="H25" s="9"/>
      <c r="I25" s="9"/>
      <c r="J25" s="9"/>
      <c r="K25" s="9"/>
      <c r="L25" s="9"/>
      <c r="M25" s="9"/>
      <c r="N25" s="9"/>
      <c r="O25" s="9"/>
      <c r="P25" s="9">
        <v>140</v>
      </c>
      <c r="Q25" s="9"/>
      <c r="R25" s="9"/>
      <c r="S25" s="9"/>
      <c r="T25" s="9"/>
      <c r="U25" s="9"/>
      <c r="V25" s="9"/>
      <c r="W25" s="9"/>
      <c r="X25" s="10">
        <f t="shared" si="0"/>
        <v>140</v>
      </c>
      <c r="Y25" s="9" t="s">
        <v>37</v>
      </c>
      <c r="Z25" s="11"/>
      <c r="AA25" s="9"/>
      <c r="AB25" s="11"/>
      <c r="AC25" s="11"/>
      <c r="AD25" s="18" t="s">
        <v>38</v>
      </c>
    </row>
    <row r="26" s="42" customFormat="1" ht="25" customHeight="1" spans="1:30">
      <c r="A26" s="8">
        <v>45779</v>
      </c>
      <c r="B26" s="9">
        <v>12</v>
      </c>
      <c r="C26" s="9" t="s">
        <v>161</v>
      </c>
      <c r="D26" s="9"/>
      <c r="E26" s="9"/>
      <c r="F26" s="9">
        <v>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>
        <v>33</v>
      </c>
      <c r="V26" s="9"/>
      <c r="W26" s="9"/>
      <c r="X26" s="10">
        <f t="shared" si="0"/>
        <v>33</v>
      </c>
      <c r="Y26" s="9" t="s">
        <v>37</v>
      </c>
      <c r="Z26" s="11"/>
      <c r="AA26" s="9"/>
      <c r="AB26" s="11" t="s">
        <v>162</v>
      </c>
      <c r="AC26" s="11"/>
      <c r="AD26" s="18" t="s">
        <v>38</v>
      </c>
    </row>
    <row r="27" s="42" customFormat="1" ht="25" customHeight="1" spans="1:30">
      <c r="A27" s="8">
        <v>45779</v>
      </c>
      <c r="B27" s="9">
        <v>13</v>
      </c>
      <c r="C27" s="9" t="s">
        <v>100</v>
      </c>
      <c r="D27" s="9"/>
      <c r="E27" s="9"/>
      <c r="F27" s="9">
        <v>1</v>
      </c>
      <c r="G27" s="9"/>
      <c r="H27" s="9"/>
      <c r="I27" s="9"/>
      <c r="J27" s="9"/>
      <c r="K27" s="9"/>
      <c r="L27" s="9">
        <v>108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>
        <f t="shared" si="0"/>
        <v>108</v>
      </c>
      <c r="Y27" s="9" t="s">
        <v>37</v>
      </c>
      <c r="Z27" s="11"/>
      <c r="AA27" s="9"/>
      <c r="AB27" s="11"/>
      <c r="AC27" s="11"/>
      <c r="AD27" s="18" t="s">
        <v>38</v>
      </c>
    </row>
    <row r="28" s="42" customFormat="1" ht="25" customHeight="1" spans="1:30">
      <c r="A28" s="8">
        <v>45779</v>
      </c>
      <c r="B28" s="9">
        <v>14</v>
      </c>
      <c r="C28" s="9" t="s">
        <v>163</v>
      </c>
      <c r="D28" s="9"/>
      <c r="E28" s="9">
        <v>1</v>
      </c>
      <c r="F28" s="9"/>
      <c r="G28" s="9" t="s">
        <v>36</v>
      </c>
      <c r="H28" s="9"/>
      <c r="I28" s="9"/>
      <c r="J28" s="9"/>
      <c r="K28" s="9"/>
      <c r="L28" s="9">
        <v>82.7</v>
      </c>
      <c r="M28" s="9"/>
      <c r="N28" s="9">
        <v>121</v>
      </c>
      <c r="O28" s="9"/>
      <c r="P28" s="9"/>
      <c r="Q28" s="9"/>
      <c r="R28" s="9">
        <v>37</v>
      </c>
      <c r="S28" s="9"/>
      <c r="T28" s="9"/>
      <c r="U28" s="9"/>
      <c r="V28" s="9"/>
      <c r="W28" s="9"/>
      <c r="X28" s="10">
        <f t="shared" si="0"/>
        <v>240.7</v>
      </c>
      <c r="Y28" s="9" t="s">
        <v>37</v>
      </c>
      <c r="Z28" s="11"/>
      <c r="AA28" s="9"/>
      <c r="AB28" s="11"/>
      <c r="AC28" s="11"/>
      <c r="AD28" s="18" t="s">
        <v>38</v>
      </c>
    </row>
    <row r="29" s="42" customFormat="1" ht="25" customHeight="1" spans="1:30">
      <c r="A29" s="8">
        <v>45779</v>
      </c>
      <c r="B29" s="9">
        <v>15</v>
      </c>
      <c r="C29" s="9" t="s">
        <v>164</v>
      </c>
      <c r="D29" s="9"/>
      <c r="E29" s="9"/>
      <c r="F29" s="9">
        <v>1</v>
      </c>
      <c r="G29" s="9"/>
      <c r="H29" s="9"/>
      <c r="I29" s="9"/>
      <c r="J29" s="9"/>
      <c r="K29" s="9"/>
      <c r="L29" s="9"/>
      <c r="M29" s="9"/>
      <c r="N29" s="9">
        <v>121</v>
      </c>
      <c r="O29" s="9"/>
      <c r="P29" s="9">
        <v>360</v>
      </c>
      <c r="Q29" s="9"/>
      <c r="R29" s="9">
        <v>7</v>
      </c>
      <c r="S29" s="9"/>
      <c r="T29" s="9"/>
      <c r="U29" s="9"/>
      <c r="V29" s="9"/>
      <c r="W29" s="9"/>
      <c r="X29" s="10">
        <f t="shared" si="0"/>
        <v>488</v>
      </c>
      <c r="Y29" s="9" t="s">
        <v>37</v>
      </c>
      <c r="Z29" s="11"/>
      <c r="AA29" s="9"/>
      <c r="AB29" s="11"/>
      <c r="AC29" s="11"/>
      <c r="AD29" s="18" t="s">
        <v>38</v>
      </c>
    </row>
    <row r="30" s="42" customFormat="1" ht="25" customHeight="1" spans="1:30">
      <c r="A30" s="8">
        <v>45779</v>
      </c>
      <c r="B30" s="9">
        <v>16</v>
      </c>
      <c r="C30" s="9" t="s">
        <v>35</v>
      </c>
      <c r="D30" s="9"/>
      <c r="E30" s="9">
        <v>1</v>
      </c>
      <c r="F30" s="9"/>
      <c r="G30" s="9" t="s">
        <v>36</v>
      </c>
      <c r="H30" s="9"/>
      <c r="I30" s="9"/>
      <c r="J30" s="9"/>
      <c r="K30" s="9"/>
      <c r="L30" s="9">
        <v>516.3</v>
      </c>
      <c r="M30" s="9"/>
      <c r="N30" s="9"/>
      <c r="O30" s="9"/>
      <c r="P30" s="9"/>
      <c r="Q30" s="9"/>
      <c r="R30" s="9">
        <v>30</v>
      </c>
      <c r="S30" s="9"/>
      <c r="T30" s="9"/>
      <c r="U30" s="9"/>
      <c r="V30" s="9"/>
      <c r="W30" s="9"/>
      <c r="X30" s="10">
        <f t="shared" si="0"/>
        <v>546.3</v>
      </c>
      <c r="Y30" s="9" t="s">
        <v>37</v>
      </c>
      <c r="Z30" s="11"/>
      <c r="AA30" s="9"/>
      <c r="AB30" s="11" t="s">
        <v>165</v>
      </c>
      <c r="AC30" s="11"/>
      <c r="AD30" s="18" t="s">
        <v>38</v>
      </c>
    </row>
    <row r="31" s="42" customFormat="1" ht="25" customHeight="1" spans="1:30">
      <c r="A31" s="8">
        <v>45779</v>
      </c>
      <c r="B31" s="51">
        <v>17</v>
      </c>
      <c r="C31" s="51" t="s">
        <v>113</v>
      </c>
      <c r="D31" s="9"/>
      <c r="E31" s="9">
        <v>1</v>
      </c>
      <c r="F31" s="9"/>
      <c r="G31" s="9" t="s">
        <v>42</v>
      </c>
      <c r="H31" s="9"/>
      <c r="I31" s="9"/>
      <c r="J31" s="9"/>
      <c r="K31" s="9"/>
      <c r="L31" s="9"/>
      <c r="M31" s="9"/>
      <c r="N31" s="9">
        <v>121</v>
      </c>
      <c r="O31" s="9">
        <v>30</v>
      </c>
      <c r="P31" s="9"/>
      <c r="Q31" s="9"/>
      <c r="R31" s="9">
        <v>9</v>
      </c>
      <c r="S31" s="9"/>
      <c r="T31" s="9"/>
      <c r="U31" s="9"/>
      <c r="V31" s="9"/>
      <c r="W31" s="9"/>
      <c r="X31" s="10">
        <f t="shared" si="0"/>
        <v>160</v>
      </c>
      <c r="Y31" s="9" t="s">
        <v>37</v>
      </c>
      <c r="Z31" s="11"/>
      <c r="AA31" s="9"/>
      <c r="AB31" s="11"/>
      <c r="AC31" s="11"/>
      <c r="AD31" s="18" t="s">
        <v>38</v>
      </c>
    </row>
    <row r="32" s="42" customFormat="1" ht="25" customHeight="1" spans="1:30">
      <c r="A32" s="8">
        <v>45779</v>
      </c>
      <c r="B32" s="52"/>
      <c r="C32" s="52"/>
      <c r="D32" s="9"/>
      <c r="E32" s="9"/>
      <c r="F32" s="51" t="s">
        <v>6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>
        <v>6</v>
      </c>
      <c r="U32" s="9"/>
      <c r="V32" s="9"/>
      <c r="W32" s="9"/>
      <c r="X32" s="10">
        <f t="shared" si="0"/>
        <v>6</v>
      </c>
      <c r="Y32" s="9" t="s">
        <v>37</v>
      </c>
      <c r="Z32" s="11"/>
      <c r="AA32" s="9"/>
      <c r="AB32" s="11"/>
      <c r="AC32" s="11"/>
      <c r="AD32" s="18" t="s">
        <v>38</v>
      </c>
    </row>
    <row r="33" s="42" customFormat="1" ht="25" customHeight="1" spans="1:30">
      <c r="A33" s="8">
        <v>45779</v>
      </c>
      <c r="B33" s="53"/>
      <c r="C33" s="53"/>
      <c r="D33" s="9"/>
      <c r="E33" s="9"/>
      <c r="F33" s="5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v>12</v>
      </c>
      <c r="U33" s="9"/>
      <c r="V33" s="9"/>
      <c r="W33" s="9"/>
      <c r="X33" s="10">
        <f t="shared" si="0"/>
        <v>12</v>
      </c>
      <c r="Y33" s="9" t="s">
        <v>37</v>
      </c>
      <c r="Z33" s="11"/>
      <c r="AA33" s="9"/>
      <c r="AB33" s="11"/>
      <c r="AC33" s="11"/>
      <c r="AD33" s="18" t="s">
        <v>38</v>
      </c>
    </row>
    <row r="34" s="42" customFormat="1" ht="25" customHeight="1" spans="1:30">
      <c r="A34" s="8">
        <v>45779</v>
      </c>
      <c r="B34" s="9">
        <v>18</v>
      </c>
      <c r="C34" s="9" t="s">
        <v>166</v>
      </c>
      <c r="D34" s="9"/>
      <c r="E34" s="9"/>
      <c r="F34" s="9">
        <v>1</v>
      </c>
      <c r="G34" s="9"/>
      <c r="H34" s="9"/>
      <c r="I34" s="9"/>
      <c r="J34" s="9"/>
      <c r="K34" s="9"/>
      <c r="L34" s="9"/>
      <c r="M34" s="9"/>
      <c r="N34" s="9">
        <v>121</v>
      </c>
      <c r="O34" s="9"/>
      <c r="P34" s="9"/>
      <c r="Q34" s="9"/>
      <c r="R34" s="9">
        <v>7</v>
      </c>
      <c r="S34" s="9"/>
      <c r="T34" s="9"/>
      <c r="U34" s="9"/>
      <c r="V34" s="9"/>
      <c r="W34" s="9"/>
      <c r="X34" s="10">
        <f t="shared" si="0"/>
        <v>128</v>
      </c>
      <c r="Y34" s="9" t="s">
        <v>37</v>
      </c>
      <c r="Z34" s="11"/>
      <c r="AA34" s="9"/>
      <c r="AB34" s="11"/>
      <c r="AC34" s="11"/>
      <c r="AD34" s="18" t="s">
        <v>38</v>
      </c>
    </row>
    <row r="35" s="42" customFormat="1" ht="25" customHeight="1" spans="1:30">
      <c r="A35" s="8">
        <v>45779</v>
      </c>
      <c r="B35" s="9">
        <v>19</v>
      </c>
      <c r="C35" s="9" t="s">
        <v>95</v>
      </c>
      <c r="D35" s="9"/>
      <c r="E35" s="9">
        <v>1</v>
      </c>
      <c r="F35" s="9"/>
      <c r="G35" s="9" t="s">
        <v>36</v>
      </c>
      <c r="H35" s="9"/>
      <c r="I35" s="9"/>
      <c r="J35" s="9"/>
      <c r="K35" s="9"/>
      <c r="L35" s="9"/>
      <c r="M35" s="9"/>
      <c r="N35" s="9">
        <v>121</v>
      </c>
      <c r="O35" s="9"/>
      <c r="P35" s="9"/>
      <c r="Q35" s="9"/>
      <c r="R35" s="9">
        <v>7</v>
      </c>
      <c r="S35" s="9"/>
      <c r="T35" s="9"/>
      <c r="U35" s="9"/>
      <c r="V35" s="9"/>
      <c r="W35" s="9"/>
      <c r="X35" s="10">
        <f t="shared" si="0"/>
        <v>128</v>
      </c>
      <c r="Y35" s="9" t="s">
        <v>37</v>
      </c>
      <c r="Z35" s="11"/>
      <c r="AA35" s="9"/>
      <c r="AB35" s="11"/>
      <c r="AC35" s="11"/>
      <c r="AD35" s="18" t="s">
        <v>38</v>
      </c>
    </row>
    <row r="36" s="42" customFormat="1" ht="25" customHeight="1" spans="1:30">
      <c r="A36" s="8">
        <v>45779</v>
      </c>
      <c r="B36" s="9">
        <v>20</v>
      </c>
      <c r="C36" s="9" t="s">
        <v>167</v>
      </c>
      <c r="D36" s="9"/>
      <c r="E36" s="9">
        <v>1</v>
      </c>
      <c r="F36" s="9"/>
      <c r="G36" s="9" t="s">
        <v>42</v>
      </c>
      <c r="H36" s="9"/>
      <c r="I36" s="9"/>
      <c r="J36" s="9"/>
      <c r="K36" s="9"/>
      <c r="L36" s="9"/>
      <c r="M36" s="9">
        <v>368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10">
        <f t="shared" si="0"/>
        <v>368</v>
      </c>
      <c r="Y36" s="9" t="s">
        <v>37</v>
      </c>
      <c r="Z36" s="11"/>
      <c r="AA36" s="9"/>
      <c r="AB36" s="11"/>
      <c r="AC36" s="11"/>
      <c r="AD36" s="18" t="s">
        <v>38</v>
      </c>
    </row>
    <row r="37" s="42" customFormat="1" ht="25" customHeight="1" spans="1:30">
      <c r="A37" s="8">
        <v>45779</v>
      </c>
      <c r="B37" s="9">
        <v>21</v>
      </c>
      <c r="C37" s="9" t="s">
        <v>62</v>
      </c>
      <c r="D37" s="9"/>
      <c r="E37" s="9">
        <v>1</v>
      </c>
      <c r="F37" s="9"/>
      <c r="G37" s="9" t="s">
        <v>36</v>
      </c>
      <c r="H37" s="9"/>
      <c r="I37" s="9"/>
      <c r="J37" s="9"/>
      <c r="K37" s="9"/>
      <c r="L37" s="9">
        <v>232.4</v>
      </c>
      <c r="M37" s="9"/>
      <c r="N37" s="9"/>
      <c r="O37" s="9"/>
      <c r="P37" s="9"/>
      <c r="Q37" s="9"/>
      <c r="R37" s="9">
        <v>60</v>
      </c>
      <c r="S37" s="9"/>
      <c r="T37" s="9"/>
      <c r="U37" s="9"/>
      <c r="V37" s="9"/>
      <c r="W37" s="9"/>
      <c r="X37" s="10">
        <f t="shared" si="0"/>
        <v>292.4</v>
      </c>
      <c r="Y37" s="9" t="s">
        <v>37</v>
      </c>
      <c r="Z37" s="11"/>
      <c r="AA37" s="9"/>
      <c r="AB37" s="11"/>
      <c r="AC37" s="11"/>
      <c r="AD37" s="18" t="s">
        <v>38</v>
      </c>
    </row>
    <row r="38" s="42" customFormat="1" ht="25" customHeight="1" spans="1:30">
      <c r="A38" s="8">
        <v>45779</v>
      </c>
      <c r="B38" s="51">
        <v>22</v>
      </c>
      <c r="C38" s="51" t="s">
        <v>168</v>
      </c>
      <c r="D38" s="9"/>
      <c r="E38" s="9">
        <v>1</v>
      </c>
      <c r="F38" s="9"/>
      <c r="G38" s="9" t="s">
        <v>36</v>
      </c>
      <c r="H38" s="9"/>
      <c r="I38" s="9"/>
      <c r="J38" s="9"/>
      <c r="K38" s="9"/>
      <c r="L38" s="9">
        <v>25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>
        <f t="shared" si="0"/>
        <v>25</v>
      </c>
      <c r="Y38" s="9" t="s">
        <v>37</v>
      </c>
      <c r="Z38" s="11"/>
      <c r="AA38" s="9"/>
      <c r="AB38" s="11"/>
      <c r="AC38" s="11"/>
      <c r="AD38" s="18" t="s">
        <v>38</v>
      </c>
    </row>
    <row r="39" s="42" customFormat="1" ht="25" customHeight="1" spans="1:30">
      <c r="A39" s="8">
        <v>45779</v>
      </c>
      <c r="B39" s="53"/>
      <c r="C39" s="53"/>
      <c r="D39" s="9"/>
      <c r="E39" s="54" t="s">
        <v>169</v>
      </c>
      <c r="F39" s="9"/>
      <c r="G39" s="9" t="s">
        <v>143</v>
      </c>
      <c r="H39" s="9"/>
      <c r="I39" s="9"/>
      <c r="J39" s="9"/>
      <c r="K39" s="9"/>
      <c r="L39" s="9">
        <v>-108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>
        <f t="shared" si="0"/>
        <v>-108</v>
      </c>
      <c r="Y39" s="9" t="s">
        <v>37</v>
      </c>
      <c r="Z39" s="11"/>
      <c r="AA39" s="9"/>
      <c r="AB39" s="11" t="s">
        <v>70</v>
      </c>
      <c r="AC39" s="11"/>
      <c r="AD39" s="18" t="s">
        <v>38</v>
      </c>
    </row>
    <row r="40" s="42" customFormat="1" ht="25" customHeight="1" spans="1:30">
      <c r="A40" s="8">
        <v>45779</v>
      </c>
      <c r="B40" s="51">
        <v>23</v>
      </c>
      <c r="C40" s="51" t="s">
        <v>170</v>
      </c>
      <c r="D40" s="9"/>
      <c r="E40" s="9">
        <v>1</v>
      </c>
      <c r="F40" s="9"/>
      <c r="G40" s="9" t="s">
        <v>36</v>
      </c>
      <c r="H40" s="9"/>
      <c r="I40" s="9"/>
      <c r="J40" s="9"/>
      <c r="K40" s="9"/>
      <c r="L40" s="9">
        <v>78</v>
      </c>
      <c r="M40" s="9"/>
      <c r="N40" s="9">
        <v>121</v>
      </c>
      <c r="O40" s="9"/>
      <c r="P40" s="9"/>
      <c r="Q40" s="9"/>
      <c r="R40" s="9">
        <v>7</v>
      </c>
      <c r="S40" s="9"/>
      <c r="T40" s="9"/>
      <c r="U40" s="9"/>
      <c r="V40" s="9"/>
      <c r="W40" s="9"/>
      <c r="X40" s="10">
        <f t="shared" si="0"/>
        <v>206</v>
      </c>
      <c r="Y40" s="9" t="s">
        <v>37</v>
      </c>
      <c r="Z40" s="11"/>
      <c r="AA40" s="9"/>
      <c r="AB40" s="11"/>
      <c r="AC40" s="11"/>
      <c r="AD40" s="18" t="s">
        <v>38</v>
      </c>
    </row>
    <row r="41" s="42" customFormat="1" ht="25" customHeight="1" spans="1:30">
      <c r="A41" s="8">
        <v>45779</v>
      </c>
      <c r="B41" s="53"/>
      <c r="C41" s="53"/>
      <c r="D41" s="9"/>
      <c r="E41" s="9"/>
      <c r="F41" s="9" t="s">
        <v>6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6</v>
      </c>
      <c r="U41" s="9"/>
      <c r="V41" s="9"/>
      <c r="W41" s="9"/>
      <c r="X41" s="10">
        <f t="shared" si="0"/>
        <v>6</v>
      </c>
      <c r="Y41" s="9" t="s">
        <v>37</v>
      </c>
      <c r="Z41" s="11"/>
      <c r="AA41" s="9"/>
      <c r="AB41" s="11"/>
      <c r="AC41" s="11"/>
      <c r="AD41" s="18" t="s">
        <v>38</v>
      </c>
    </row>
    <row r="42" s="42" customFormat="1" ht="25" customHeight="1" spans="1:30">
      <c r="A42" s="8">
        <v>45779</v>
      </c>
      <c r="B42" s="9">
        <v>24</v>
      </c>
      <c r="C42" s="9" t="s">
        <v>60</v>
      </c>
      <c r="D42" s="9"/>
      <c r="E42" s="9"/>
      <c r="F42" s="9">
        <v>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>
        <v>13</v>
      </c>
      <c r="V42" s="9"/>
      <c r="W42" s="9"/>
      <c r="X42" s="10">
        <f t="shared" ref="X42:X96" si="1">SUM(J42:W42)</f>
        <v>13</v>
      </c>
      <c r="Y42" s="9" t="s">
        <v>37</v>
      </c>
      <c r="Z42" s="11"/>
      <c r="AA42" s="9"/>
      <c r="AB42" s="11" t="s">
        <v>171</v>
      </c>
      <c r="AC42" s="11"/>
      <c r="AD42" s="18" t="s">
        <v>38</v>
      </c>
    </row>
    <row r="43" s="42" customFormat="1" ht="25" customHeight="1" spans="1:30">
      <c r="A43" s="8">
        <v>45779</v>
      </c>
      <c r="B43" s="9">
        <v>25</v>
      </c>
      <c r="C43" s="9" t="s">
        <v>47</v>
      </c>
      <c r="D43" s="9"/>
      <c r="E43" s="9">
        <v>1</v>
      </c>
      <c r="F43" s="9"/>
      <c r="G43" s="9" t="s">
        <v>36</v>
      </c>
      <c r="H43" s="9"/>
      <c r="I43" s="9"/>
      <c r="J43" s="9"/>
      <c r="K43" s="9"/>
      <c r="L43" s="9">
        <v>261</v>
      </c>
      <c r="M43" s="9"/>
      <c r="N43" s="9"/>
      <c r="O43" s="9"/>
      <c r="P43" s="9"/>
      <c r="Q43" s="9"/>
      <c r="R43" s="9">
        <v>30</v>
      </c>
      <c r="S43" s="9"/>
      <c r="T43" s="9"/>
      <c r="U43" s="9"/>
      <c r="V43" s="9"/>
      <c r="W43" s="9"/>
      <c r="X43" s="10">
        <f t="shared" si="1"/>
        <v>291</v>
      </c>
      <c r="Y43" s="9" t="s">
        <v>37</v>
      </c>
      <c r="Z43" s="11"/>
      <c r="AA43" s="9"/>
      <c r="AB43" s="11"/>
      <c r="AC43" s="11"/>
      <c r="AD43" s="18" t="s">
        <v>38</v>
      </c>
    </row>
    <row r="44" s="42" customFormat="1" ht="25" customHeight="1" spans="1:30">
      <c r="A44" s="8">
        <v>45779</v>
      </c>
      <c r="B44" s="9">
        <v>26</v>
      </c>
      <c r="C44" s="9" t="s">
        <v>49</v>
      </c>
      <c r="D44" s="9"/>
      <c r="E44" s="9">
        <v>1</v>
      </c>
      <c r="F44" s="9"/>
      <c r="G44" s="9" t="s">
        <v>36</v>
      </c>
      <c r="H44" s="9"/>
      <c r="I44" s="9"/>
      <c r="J44" s="9"/>
      <c r="K44" s="9"/>
      <c r="L44" s="9">
        <f>136+45</f>
        <v>181</v>
      </c>
      <c r="M44" s="9">
        <v>498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10">
        <f t="shared" si="1"/>
        <v>679</v>
      </c>
      <c r="Y44" s="9" t="s">
        <v>37</v>
      </c>
      <c r="Z44" s="11"/>
      <c r="AA44" s="9"/>
      <c r="AB44" s="11"/>
      <c r="AC44" s="11"/>
      <c r="AD44" s="18" t="s">
        <v>38</v>
      </c>
    </row>
    <row r="45" s="42" customFormat="1" ht="25" customHeight="1" spans="1:30">
      <c r="A45" s="8">
        <v>45779</v>
      </c>
      <c r="B45" s="9">
        <v>27</v>
      </c>
      <c r="C45" s="9" t="s">
        <v>172</v>
      </c>
      <c r="D45" s="9"/>
      <c r="E45" s="9">
        <v>1</v>
      </c>
      <c r="F45" s="9"/>
      <c r="G45" s="9" t="s">
        <v>143</v>
      </c>
      <c r="H45" s="9"/>
      <c r="I45" s="9"/>
      <c r="J45" s="9"/>
      <c r="K45" s="9"/>
      <c r="L45" s="9"/>
      <c r="M45" s="9"/>
      <c r="N45" s="9">
        <v>121</v>
      </c>
      <c r="O45" s="9"/>
      <c r="P45" s="9"/>
      <c r="Q45" s="9"/>
      <c r="R45" s="9">
        <v>7</v>
      </c>
      <c r="S45" s="9"/>
      <c r="T45" s="9"/>
      <c r="U45" s="9"/>
      <c r="V45" s="9"/>
      <c r="W45" s="9"/>
      <c r="X45" s="10">
        <f t="shared" si="1"/>
        <v>128</v>
      </c>
      <c r="Y45" s="9" t="s">
        <v>37</v>
      </c>
      <c r="Z45" s="11"/>
      <c r="AA45" s="9"/>
      <c r="AB45" s="11"/>
      <c r="AC45" s="11"/>
      <c r="AD45" s="18" t="s">
        <v>38</v>
      </c>
    </row>
    <row r="46" s="42" customFormat="1" ht="25" customHeight="1" spans="1:30">
      <c r="A46" s="8">
        <v>45779</v>
      </c>
      <c r="B46" s="9">
        <v>28</v>
      </c>
      <c r="C46" s="9" t="s">
        <v>173</v>
      </c>
      <c r="D46" s="9"/>
      <c r="E46" s="9"/>
      <c r="F46" s="9">
        <v>1</v>
      </c>
      <c r="G46" s="9"/>
      <c r="H46" s="9"/>
      <c r="I46" s="9"/>
      <c r="J46" s="9"/>
      <c r="K46" s="9"/>
      <c r="L46" s="9">
        <v>60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>
        <f t="shared" si="1"/>
        <v>60</v>
      </c>
      <c r="Y46" s="9" t="s">
        <v>37</v>
      </c>
      <c r="Z46" s="11"/>
      <c r="AA46" s="9"/>
      <c r="AB46" s="12"/>
      <c r="AC46" s="12"/>
      <c r="AD46" s="18" t="s">
        <v>38</v>
      </c>
    </row>
    <row r="47" s="42" customFormat="1" ht="25" customHeight="1" spans="1:30">
      <c r="A47" s="8">
        <v>45779</v>
      </c>
      <c r="B47" s="9">
        <v>29</v>
      </c>
      <c r="C47" s="9" t="s">
        <v>75</v>
      </c>
      <c r="D47" s="9"/>
      <c r="E47" s="9">
        <v>1</v>
      </c>
      <c r="F47" s="9"/>
      <c r="G47" s="9" t="s">
        <v>39</v>
      </c>
      <c r="H47" s="9"/>
      <c r="I47" s="9"/>
      <c r="J47" s="9"/>
      <c r="K47" s="9">
        <v>60</v>
      </c>
      <c r="L47" s="9">
        <v>46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>
        <f t="shared" si="1"/>
        <v>106</v>
      </c>
      <c r="Y47" s="9" t="s">
        <v>37</v>
      </c>
      <c r="Z47" s="11"/>
      <c r="AA47" s="9"/>
      <c r="AB47" s="12"/>
      <c r="AC47" s="12"/>
      <c r="AD47" s="18" t="s">
        <v>38</v>
      </c>
    </row>
    <row r="48" s="42" customFormat="1" ht="25" customHeight="1" spans="1:30">
      <c r="A48" s="8">
        <v>45779</v>
      </c>
      <c r="B48" s="51">
        <v>30</v>
      </c>
      <c r="C48" s="51" t="s">
        <v>174</v>
      </c>
      <c r="D48" s="9"/>
      <c r="E48" s="51">
        <v>1</v>
      </c>
      <c r="F48" s="9"/>
      <c r="G48" s="9" t="s">
        <v>36</v>
      </c>
      <c r="H48" s="9"/>
      <c r="I48" s="9"/>
      <c r="J48" s="9"/>
      <c r="K48" s="9"/>
      <c r="L48" s="9"/>
      <c r="M48" s="9"/>
      <c r="N48" s="9"/>
      <c r="O48" s="9"/>
      <c r="P48" s="9">
        <v>150</v>
      </c>
      <c r="Q48" s="9"/>
      <c r="R48" s="9"/>
      <c r="S48" s="9"/>
      <c r="T48" s="9"/>
      <c r="U48" s="9"/>
      <c r="V48" s="9"/>
      <c r="W48" s="9"/>
      <c r="X48" s="10">
        <f t="shared" si="1"/>
        <v>150</v>
      </c>
      <c r="Y48" s="9" t="s">
        <v>37</v>
      </c>
      <c r="Z48" s="11"/>
      <c r="AA48" s="9"/>
      <c r="AB48" s="11"/>
      <c r="AC48" s="11"/>
      <c r="AD48" s="18" t="s">
        <v>38</v>
      </c>
    </row>
    <row r="49" s="42" customFormat="1" ht="25" customHeight="1" spans="1:30">
      <c r="A49" s="8">
        <v>45779</v>
      </c>
      <c r="B49" s="53"/>
      <c r="C49" s="53"/>
      <c r="D49" s="9"/>
      <c r="E49" s="53"/>
      <c r="F49" s="9"/>
      <c r="G49" s="9" t="s">
        <v>36</v>
      </c>
      <c r="H49" s="9"/>
      <c r="I49" s="9"/>
      <c r="J49" s="9"/>
      <c r="K49" s="9"/>
      <c r="L49" s="9">
        <v>261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>
        <f t="shared" si="1"/>
        <v>261</v>
      </c>
      <c r="Y49" s="9" t="s">
        <v>37</v>
      </c>
      <c r="Z49" s="11"/>
      <c r="AA49" s="9"/>
      <c r="AB49" s="11"/>
      <c r="AC49" s="11"/>
      <c r="AD49" s="18" t="s">
        <v>38</v>
      </c>
    </row>
    <row r="50" s="42" customFormat="1" ht="25" customHeight="1" spans="1:30">
      <c r="A50" s="8">
        <v>45779</v>
      </c>
      <c r="B50" s="51"/>
      <c r="C50" s="51" t="s">
        <v>175</v>
      </c>
      <c r="D50" s="9"/>
      <c r="E50" s="54" t="s">
        <v>169</v>
      </c>
      <c r="F50" s="9"/>
      <c r="G50" s="9" t="s">
        <v>148</v>
      </c>
      <c r="H50" s="9"/>
      <c r="I50" s="9"/>
      <c r="J50" s="9"/>
      <c r="K50" s="9">
        <v>-240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>
        <f t="shared" si="1"/>
        <v>-240</v>
      </c>
      <c r="Y50" s="9" t="s">
        <v>37</v>
      </c>
      <c r="Z50" s="11"/>
      <c r="AA50" s="9"/>
      <c r="AB50" s="11" t="s">
        <v>176</v>
      </c>
      <c r="AC50" s="11"/>
      <c r="AD50" s="18" t="s">
        <v>38</v>
      </c>
    </row>
    <row r="51" s="42" customFormat="1" ht="25" customHeight="1" spans="1:30">
      <c r="A51" s="8">
        <v>45779</v>
      </c>
      <c r="B51" s="53"/>
      <c r="C51" s="53"/>
      <c r="D51" s="9"/>
      <c r="E51" s="54" t="s">
        <v>177</v>
      </c>
      <c r="F51" s="9"/>
      <c r="G51" s="9" t="s">
        <v>148</v>
      </c>
      <c r="H51" s="9"/>
      <c r="I51" s="9"/>
      <c r="J51" s="9"/>
      <c r="K51" s="9">
        <v>160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>
        <f t="shared" si="1"/>
        <v>160</v>
      </c>
      <c r="Y51" s="9" t="s">
        <v>37</v>
      </c>
      <c r="Z51" s="11"/>
      <c r="AA51" s="9"/>
      <c r="AB51" s="11" t="s">
        <v>178</v>
      </c>
      <c r="AC51" s="11"/>
      <c r="AD51" s="18" t="s">
        <v>38</v>
      </c>
    </row>
    <row r="52" s="42" customFormat="1" ht="25" customHeight="1" spans="1:30">
      <c r="A52" s="8">
        <v>45779</v>
      </c>
      <c r="B52" s="51">
        <v>31</v>
      </c>
      <c r="C52" s="51" t="s">
        <v>179</v>
      </c>
      <c r="D52" s="9"/>
      <c r="E52" s="9">
        <v>1</v>
      </c>
      <c r="F52" s="9"/>
      <c r="G52" s="9" t="s">
        <v>36</v>
      </c>
      <c r="H52" s="9"/>
      <c r="I52" s="9"/>
      <c r="J52" s="9"/>
      <c r="K52" s="9"/>
      <c r="L52" s="9">
        <v>826</v>
      </c>
      <c r="M52" s="9"/>
      <c r="N52" s="9">
        <v>121</v>
      </c>
      <c r="O52" s="9"/>
      <c r="P52" s="9"/>
      <c r="Q52" s="9"/>
      <c r="R52" s="9">
        <v>42</v>
      </c>
      <c r="S52" s="9"/>
      <c r="T52" s="9"/>
      <c r="U52" s="9"/>
      <c r="V52" s="9"/>
      <c r="W52" s="9"/>
      <c r="X52" s="10">
        <f t="shared" si="1"/>
        <v>989</v>
      </c>
      <c r="Y52" s="9" t="s">
        <v>37</v>
      </c>
      <c r="Z52" s="11"/>
      <c r="AA52" s="9"/>
      <c r="AB52" s="11"/>
      <c r="AC52" s="11"/>
      <c r="AD52" s="18" t="s">
        <v>38</v>
      </c>
    </row>
    <row r="53" s="42" customFormat="1" ht="25" customHeight="1" spans="1:30">
      <c r="A53" s="8">
        <v>45779</v>
      </c>
      <c r="B53" s="53"/>
      <c r="C53" s="53"/>
      <c r="D53" s="9"/>
      <c r="E53" s="54" t="s">
        <v>154</v>
      </c>
      <c r="F53" s="9"/>
      <c r="G53" s="9" t="s">
        <v>36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v>-35</v>
      </c>
      <c r="S53" s="9"/>
      <c r="T53" s="9"/>
      <c r="U53" s="9"/>
      <c r="V53" s="9"/>
      <c r="W53" s="9"/>
      <c r="X53" s="10">
        <f t="shared" si="1"/>
        <v>-35</v>
      </c>
      <c r="Y53" s="9" t="s">
        <v>37</v>
      </c>
      <c r="Z53" s="11"/>
      <c r="AA53" s="9"/>
      <c r="AB53" s="11" t="s">
        <v>180</v>
      </c>
      <c r="AC53" s="11"/>
      <c r="AD53" s="18" t="s">
        <v>38</v>
      </c>
    </row>
    <row r="54" s="42" customFormat="1" ht="25" customHeight="1" spans="1:30">
      <c r="A54" s="8">
        <v>45779</v>
      </c>
      <c r="B54" s="9">
        <v>32</v>
      </c>
      <c r="C54" s="9" t="s">
        <v>181</v>
      </c>
      <c r="D54" s="9"/>
      <c r="E54" s="9"/>
      <c r="F54" s="9">
        <v>1</v>
      </c>
      <c r="G54" s="9"/>
      <c r="H54" s="9"/>
      <c r="I54" s="9"/>
      <c r="J54" s="9"/>
      <c r="K54" s="9"/>
      <c r="L54" s="9">
        <v>165.4</v>
      </c>
      <c r="M54" s="9"/>
      <c r="N54" s="9"/>
      <c r="O54" s="9"/>
      <c r="P54" s="9"/>
      <c r="Q54" s="9"/>
      <c r="R54" s="9"/>
      <c r="S54" s="9"/>
      <c r="T54" s="9">
        <v>60</v>
      </c>
      <c r="U54" s="9"/>
      <c r="V54" s="9"/>
      <c r="W54" s="9"/>
      <c r="X54" s="10">
        <f t="shared" si="1"/>
        <v>225.4</v>
      </c>
      <c r="Y54" s="9" t="s">
        <v>37</v>
      </c>
      <c r="Z54" s="11"/>
      <c r="AA54" s="9"/>
      <c r="AB54" s="11"/>
      <c r="AC54" s="11"/>
      <c r="AD54" s="18" t="s">
        <v>38</v>
      </c>
    </row>
    <row r="55" s="42" customFormat="1" ht="25" customHeight="1" spans="1:30">
      <c r="A55" s="8">
        <v>45779</v>
      </c>
      <c r="B55" s="9"/>
      <c r="C55" s="9" t="s">
        <v>182</v>
      </c>
      <c r="D55" s="9"/>
      <c r="E55" s="54" t="s">
        <v>147</v>
      </c>
      <c r="F55" s="9"/>
      <c r="G55" s="9" t="s">
        <v>42</v>
      </c>
      <c r="H55" s="9"/>
      <c r="I55" s="9"/>
      <c r="J55" s="9"/>
      <c r="K55" s="9"/>
      <c r="L55" s="9"/>
      <c r="M55" s="9"/>
      <c r="N55" s="9">
        <v>-121</v>
      </c>
      <c r="O55" s="9"/>
      <c r="P55" s="9"/>
      <c r="Q55" s="9"/>
      <c r="R55" s="9"/>
      <c r="S55" s="9"/>
      <c r="T55" s="9"/>
      <c r="U55" s="9"/>
      <c r="V55" s="9"/>
      <c r="W55" s="9"/>
      <c r="X55" s="10">
        <f t="shared" si="1"/>
        <v>-121</v>
      </c>
      <c r="Y55" s="9" t="s">
        <v>37</v>
      </c>
      <c r="Z55" s="11"/>
      <c r="AA55" s="9"/>
      <c r="AB55" s="11" t="s">
        <v>183</v>
      </c>
      <c r="AC55" s="11"/>
      <c r="AD55" s="18" t="s">
        <v>38</v>
      </c>
    </row>
    <row r="56" s="42" customFormat="1" ht="25" customHeight="1" spans="1:30">
      <c r="A56" s="8">
        <v>45779</v>
      </c>
      <c r="B56" s="9">
        <v>33</v>
      </c>
      <c r="C56" s="9" t="s">
        <v>184</v>
      </c>
      <c r="D56" s="9"/>
      <c r="E56" s="9">
        <v>1</v>
      </c>
      <c r="F56" s="9"/>
      <c r="G56" s="9" t="s">
        <v>36</v>
      </c>
      <c r="H56" s="9"/>
      <c r="I56" s="9"/>
      <c r="J56" s="9"/>
      <c r="K56" s="9"/>
      <c r="L56" s="9">
        <f>6059.4-4960</f>
        <v>1099.4</v>
      </c>
      <c r="M56" s="9"/>
      <c r="N56" s="9">
        <v>121</v>
      </c>
      <c r="O56" s="9"/>
      <c r="P56" s="9">
        <v>200</v>
      </c>
      <c r="Q56" s="9"/>
      <c r="R56" s="9">
        <v>67</v>
      </c>
      <c r="S56" s="9"/>
      <c r="T56" s="9"/>
      <c r="U56" s="9"/>
      <c r="V56" s="9"/>
      <c r="W56" s="9">
        <v>4920</v>
      </c>
      <c r="X56" s="10">
        <f t="shared" si="1"/>
        <v>6407.4</v>
      </c>
      <c r="Y56" s="9" t="s">
        <v>37</v>
      </c>
      <c r="Z56" s="11"/>
      <c r="AA56" s="9">
        <v>2</v>
      </c>
      <c r="AB56" s="11" t="s">
        <v>74</v>
      </c>
      <c r="AC56" s="11"/>
      <c r="AD56" s="18" t="s">
        <v>38</v>
      </c>
    </row>
    <row r="57" s="42" customFormat="1" ht="25" customHeight="1" spans="1:30">
      <c r="A57" s="8">
        <v>45779</v>
      </c>
      <c r="B57" s="9">
        <v>34</v>
      </c>
      <c r="C57" s="9" t="s">
        <v>185</v>
      </c>
      <c r="D57" s="9"/>
      <c r="E57" s="9">
        <v>1</v>
      </c>
      <c r="F57" s="9"/>
      <c r="G57" s="9" t="s">
        <v>42</v>
      </c>
      <c r="H57" s="9"/>
      <c r="I57" s="9"/>
      <c r="J57" s="9"/>
      <c r="K57" s="9"/>
      <c r="L57" s="9"/>
      <c r="M57" s="9"/>
      <c r="N57" s="9"/>
      <c r="O57" s="9">
        <v>20</v>
      </c>
      <c r="P57" s="9"/>
      <c r="Q57" s="9"/>
      <c r="R57" s="9">
        <v>7</v>
      </c>
      <c r="S57" s="9"/>
      <c r="T57" s="9"/>
      <c r="U57" s="9"/>
      <c r="V57" s="9"/>
      <c r="W57" s="9"/>
      <c r="X57" s="10">
        <f t="shared" si="1"/>
        <v>27</v>
      </c>
      <c r="Y57" s="9" t="s">
        <v>37</v>
      </c>
      <c r="Z57" s="11"/>
      <c r="AA57" s="9"/>
      <c r="AB57" s="11"/>
      <c r="AC57" s="11"/>
      <c r="AD57" s="18" t="s">
        <v>38</v>
      </c>
    </row>
    <row r="58" s="42" customFormat="1" ht="25" customHeight="1" spans="1:30">
      <c r="A58" s="8">
        <v>45779</v>
      </c>
      <c r="B58" s="51">
        <v>35</v>
      </c>
      <c r="C58" s="51" t="s">
        <v>186</v>
      </c>
      <c r="D58" s="9"/>
      <c r="E58" s="9">
        <v>1</v>
      </c>
      <c r="F58" s="9"/>
      <c r="G58" s="9" t="s">
        <v>36</v>
      </c>
      <c r="H58" s="9"/>
      <c r="I58" s="9"/>
      <c r="J58" s="9"/>
      <c r="K58" s="9"/>
      <c r="L58" s="9">
        <v>92.7</v>
      </c>
      <c r="M58" s="9"/>
      <c r="N58" s="9"/>
      <c r="O58" s="9"/>
      <c r="P58" s="9"/>
      <c r="Q58" s="9"/>
      <c r="R58" s="9">
        <v>30</v>
      </c>
      <c r="S58" s="9"/>
      <c r="T58" s="9"/>
      <c r="U58" s="9"/>
      <c r="V58" s="9"/>
      <c r="W58" s="9">
        <v>2200</v>
      </c>
      <c r="X58" s="10">
        <f t="shared" si="1"/>
        <v>2322.7</v>
      </c>
      <c r="Y58" s="9" t="s">
        <v>37</v>
      </c>
      <c r="Z58" s="11"/>
      <c r="AA58" s="9">
        <v>4</v>
      </c>
      <c r="AB58" s="11" t="s">
        <v>187</v>
      </c>
      <c r="AC58" s="11"/>
      <c r="AD58" s="18" t="s">
        <v>38</v>
      </c>
    </row>
    <row r="59" s="42" customFormat="1" ht="25" customHeight="1" spans="1:30">
      <c r="A59" s="8">
        <v>45779</v>
      </c>
      <c r="B59" s="53"/>
      <c r="C59" s="53"/>
      <c r="D59" s="9"/>
      <c r="E59" s="9"/>
      <c r="F59" s="9" t="s">
        <v>6</v>
      </c>
      <c r="G59" s="9"/>
      <c r="H59" s="9"/>
      <c r="I59" s="9"/>
      <c r="J59" s="9"/>
      <c r="K59" s="9"/>
      <c r="L59" s="9"/>
      <c r="M59" s="9"/>
      <c r="N59" s="9">
        <v>126</v>
      </c>
      <c r="O59" s="9"/>
      <c r="P59" s="9">
        <v>220</v>
      </c>
      <c r="Q59" s="9"/>
      <c r="R59" s="9">
        <v>7</v>
      </c>
      <c r="S59" s="9"/>
      <c r="T59" s="9"/>
      <c r="U59" s="9"/>
      <c r="V59" s="9"/>
      <c r="W59" s="9"/>
      <c r="X59" s="10">
        <f t="shared" si="1"/>
        <v>353</v>
      </c>
      <c r="Y59" s="9" t="s">
        <v>37</v>
      </c>
      <c r="Z59" s="11"/>
      <c r="AA59" s="9"/>
      <c r="AB59" s="11" t="s">
        <v>103</v>
      </c>
      <c r="AC59" s="11"/>
      <c r="AD59" s="18" t="s">
        <v>38</v>
      </c>
    </row>
    <row r="60" s="42" customFormat="1" ht="25" customHeight="1" spans="1:30">
      <c r="A60" s="8">
        <v>45779</v>
      </c>
      <c r="B60" s="9">
        <v>36</v>
      </c>
      <c r="C60" s="9" t="s">
        <v>188</v>
      </c>
      <c r="D60" s="9"/>
      <c r="E60" s="9">
        <v>1</v>
      </c>
      <c r="F60" s="9"/>
      <c r="G60" s="9" t="s">
        <v>42</v>
      </c>
      <c r="H60" s="9"/>
      <c r="I60" s="9"/>
      <c r="J60" s="9"/>
      <c r="K60" s="9"/>
      <c r="L60" s="9">
        <v>726.6</v>
      </c>
      <c r="M60" s="9">
        <v>175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10">
        <f t="shared" si="1"/>
        <v>901.6</v>
      </c>
      <c r="Y60" s="9" t="s">
        <v>37</v>
      </c>
      <c r="Z60" s="11"/>
      <c r="AA60" s="9"/>
      <c r="AB60" s="11" t="s">
        <v>189</v>
      </c>
      <c r="AC60" s="11"/>
      <c r="AD60" s="18" t="s">
        <v>38</v>
      </c>
    </row>
    <row r="61" s="42" customFormat="1" ht="25" customHeight="1" spans="1:30">
      <c r="A61" s="8">
        <v>45779</v>
      </c>
      <c r="B61" s="51">
        <v>37</v>
      </c>
      <c r="C61" s="51" t="s">
        <v>190</v>
      </c>
      <c r="D61" s="51">
        <v>1</v>
      </c>
      <c r="E61" s="9"/>
      <c r="F61" s="9"/>
      <c r="G61" s="9" t="s">
        <v>39</v>
      </c>
      <c r="H61" s="9"/>
      <c r="I61" s="9"/>
      <c r="J61" s="9"/>
      <c r="K61" s="9">
        <v>1108</v>
      </c>
      <c r="L61" s="9">
        <v>322</v>
      </c>
      <c r="M61" s="9"/>
      <c r="N61" s="9"/>
      <c r="O61" s="9"/>
      <c r="P61" s="9"/>
      <c r="Q61" s="9"/>
      <c r="R61" s="9"/>
      <c r="S61" s="9"/>
      <c r="T61" s="9"/>
      <c r="U61" s="9"/>
      <c r="V61" s="9">
        <v>20</v>
      </c>
      <c r="W61" s="9"/>
      <c r="X61" s="10">
        <f t="shared" si="1"/>
        <v>1450</v>
      </c>
      <c r="Y61" s="9" t="s">
        <v>37</v>
      </c>
      <c r="Z61" s="11"/>
      <c r="AA61" s="9"/>
      <c r="AB61" s="11" t="s">
        <v>191</v>
      </c>
      <c r="AC61" s="11"/>
      <c r="AD61" s="18" t="s">
        <v>38</v>
      </c>
    </row>
    <row r="62" s="42" customFormat="1" ht="25" customHeight="1" spans="1:30">
      <c r="A62" s="8">
        <v>45779</v>
      </c>
      <c r="B62" s="52"/>
      <c r="C62" s="52"/>
      <c r="D62" s="53"/>
      <c r="E62" s="9"/>
      <c r="F62" s="58"/>
      <c r="G62" s="9" t="s">
        <v>39</v>
      </c>
      <c r="H62" s="9"/>
      <c r="I62" s="9"/>
      <c r="J62" s="9">
        <v>258.9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>
        <f t="shared" si="1"/>
        <v>258.9</v>
      </c>
      <c r="Y62" s="9" t="s">
        <v>37</v>
      </c>
      <c r="Z62" s="11"/>
      <c r="AA62" s="9"/>
      <c r="AB62" s="11"/>
      <c r="AC62" s="11"/>
      <c r="AD62" s="18" t="s">
        <v>38</v>
      </c>
    </row>
    <row r="63" s="42" customFormat="1" ht="25" customHeight="1" spans="1:30">
      <c r="A63" s="8">
        <v>45779</v>
      </c>
      <c r="B63" s="53"/>
      <c r="C63" s="53"/>
      <c r="D63" s="9"/>
      <c r="E63" s="9"/>
      <c r="F63" s="58" t="s">
        <v>6</v>
      </c>
      <c r="G63" s="9"/>
      <c r="H63" s="9"/>
      <c r="I63" s="9"/>
      <c r="J63" s="9"/>
      <c r="K63" s="9"/>
      <c r="L63" s="9"/>
      <c r="M63" s="9"/>
      <c r="N63" s="9"/>
      <c r="O63" s="9">
        <v>35</v>
      </c>
      <c r="P63" s="9"/>
      <c r="Q63" s="9"/>
      <c r="R63" s="9">
        <v>15</v>
      </c>
      <c r="S63" s="9"/>
      <c r="T63" s="9"/>
      <c r="U63" s="9"/>
      <c r="V63" s="9"/>
      <c r="W63" s="9"/>
      <c r="X63" s="10">
        <f t="shared" si="1"/>
        <v>50</v>
      </c>
      <c r="Y63" s="9" t="s">
        <v>37</v>
      </c>
      <c r="Z63" s="11"/>
      <c r="AA63" s="9"/>
      <c r="AB63" s="11"/>
      <c r="AC63" s="11"/>
      <c r="AD63" s="18" t="s">
        <v>38</v>
      </c>
    </row>
    <row r="64" s="42" customFormat="1" ht="25" customHeight="1" spans="1:30">
      <c r="A64" s="8">
        <v>45779</v>
      </c>
      <c r="B64" s="9">
        <v>38</v>
      </c>
      <c r="C64" s="9" t="s">
        <v>40</v>
      </c>
      <c r="D64" s="9"/>
      <c r="E64" s="9">
        <v>1</v>
      </c>
      <c r="F64" s="58"/>
      <c r="G64" s="9" t="s">
        <v>36</v>
      </c>
      <c r="H64" s="9"/>
      <c r="I64" s="9"/>
      <c r="J64" s="9"/>
      <c r="K64" s="9"/>
      <c r="L64" s="9">
        <v>413.5</v>
      </c>
      <c r="M64" s="9">
        <v>498</v>
      </c>
      <c r="N64" s="9"/>
      <c r="O64" s="9"/>
      <c r="P64" s="9"/>
      <c r="Q64" s="9"/>
      <c r="R64" s="9">
        <v>30</v>
      </c>
      <c r="S64" s="9"/>
      <c r="T64" s="9">
        <v>120</v>
      </c>
      <c r="U64" s="9"/>
      <c r="V64" s="9"/>
      <c r="W64" s="9"/>
      <c r="X64" s="10">
        <f t="shared" si="1"/>
        <v>1061.5</v>
      </c>
      <c r="Y64" s="9" t="s">
        <v>37</v>
      </c>
      <c r="Z64" s="11"/>
      <c r="AA64" s="9"/>
      <c r="AB64" s="11"/>
      <c r="AC64" s="11"/>
      <c r="AD64" s="18" t="s">
        <v>38</v>
      </c>
    </row>
    <row r="65" s="42" customFormat="1" ht="25" customHeight="1" spans="1:30">
      <c r="A65" s="8">
        <v>45779</v>
      </c>
      <c r="B65" s="51">
        <v>39</v>
      </c>
      <c r="C65" s="51" t="s">
        <v>192</v>
      </c>
      <c r="D65" s="9"/>
      <c r="E65" s="51">
        <v>1</v>
      </c>
      <c r="F65" s="58"/>
      <c r="G65" s="9" t="s">
        <v>36</v>
      </c>
      <c r="H65" s="9"/>
      <c r="I65" s="9"/>
      <c r="J65" s="9"/>
      <c r="K65" s="9"/>
      <c r="L65" s="9"/>
      <c r="M65" s="9"/>
      <c r="N65" s="9">
        <v>121</v>
      </c>
      <c r="O65" s="9">
        <v>120</v>
      </c>
      <c r="P65" s="9"/>
      <c r="Q65" s="9"/>
      <c r="R65" s="9">
        <v>10</v>
      </c>
      <c r="S65" s="9"/>
      <c r="T65" s="9"/>
      <c r="U65" s="9"/>
      <c r="V65" s="9"/>
      <c r="W65" s="9"/>
      <c r="X65" s="10">
        <f t="shared" si="1"/>
        <v>251</v>
      </c>
      <c r="Y65" s="9" t="s">
        <v>37</v>
      </c>
      <c r="Z65" s="11"/>
      <c r="AA65" s="9"/>
      <c r="AB65" s="11"/>
      <c r="AC65" s="11"/>
      <c r="AD65" s="18" t="s">
        <v>38</v>
      </c>
    </row>
    <row r="66" s="42" customFormat="1" ht="25" customHeight="1" spans="1:30">
      <c r="A66" s="8">
        <v>45779</v>
      </c>
      <c r="B66" s="52"/>
      <c r="C66" s="52"/>
      <c r="D66" s="9"/>
      <c r="E66" s="52"/>
      <c r="F66" s="58"/>
      <c r="G66" s="9" t="s">
        <v>36</v>
      </c>
      <c r="H66" s="9"/>
      <c r="I66" s="9"/>
      <c r="J66" s="9"/>
      <c r="K66" s="9"/>
      <c r="L66" s="9">
        <v>468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>
        <f t="shared" si="1"/>
        <v>468</v>
      </c>
      <c r="Y66" s="9" t="s">
        <v>37</v>
      </c>
      <c r="Z66" s="11"/>
      <c r="AA66" s="9"/>
      <c r="AB66" s="11"/>
      <c r="AC66" s="11"/>
      <c r="AD66" s="18" t="s">
        <v>38</v>
      </c>
    </row>
    <row r="67" s="42" customFormat="1" ht="25" customHeight="1" spans="1:30">
      <c r="A67" s="8">
        <v>45779</v>
      </c>
      <c r="B67" s="52"/>
      <c r="C67" s="52"/>
      <c r="D67" s="9"/>
      <c r="E67" s="52"/>
      <c r="F67" s="58"/>
      <c r="G67" s="9" t="s">
        <v>36</v>
      </c>
      <c r="H67" s="9"/>
      <c r="I67" s="9"/>
      <c r="J67" s="9"/>
      <c r="K67" s="9"/>
      <c r="L67" s="9">
        <v>333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>
        <f t="shared" si="1"/>
        <v>333</v>
      </c>
      <c r="Y67" s="9" t="s">
        <v>37</v>
      </c>
      <c r="Z67" s="11"/>
      <c r="AA67" s="9"/>
      <c r="AB67" s="11"/>
      <c r="AC67" s="11"/>
      <c r="AD67" s="18" t="s">
        <v>38</v>
      </c>
    </row>
    <row r="68" s="42" customFormat="1" ht="25" customHeight="1" spans="1:30">
      <c r="A68" s="8">
        <v>45779</v>
      </c>
      <c r="B68" s="52"/>
      <c r="C68" s="52"/>
      <c r="D68" s="9"/>
      <c r="E68" s="52"/>
      <c r="F68" s="58"/>
      <c r="G68" s="9" t="s">
        <v>36</v>
      </c>
      <c r="H68" s="9"/>
      <c r="I68" s="9"/>
      <c r="J68" s="9"/>
      <c r="K68" s="9"/>
      <c r="L68" s="9"/>
      <c r="M68" s="9"/>
      <c r="N68" s="9"/>
      <c r="O68" s="9">
        <v>30</v>
      </c>
      <c r="P68" s="9"/>
      <c r="Q68" s="9"/>
      <c r="R68" s="9">
        <v>7</v>
      </c>
      <c r="S68" s="9"/>
      <c r="T68" s="9"/>
      <c r="U68" s="9"/>
      <c r="V68" s="9"/>
      <c r="W68" s="9"/>
      <c r="X68" s="10">
        <f t="shared" si="1"/>
        <v>37</v>
      </c>
      <c r="Y68" s="9" t="s">
        <v>37</v>
      </c>
      <c r="Z68" s="11"/>
      <c r="AA68" s="9"/>
      <c r="AB68" s="11"/>
      <c r="AC68" s="11"/>
      <c r="AD68" s="18" t="s">
        <v>38</v>
      </c>
    </row>
    <row r="69" s="42" customFormat="1" ht="25" customHeight="1" spans="1:30">
      <c r="A69" s="8">
        <v>45779</v>
      </c>
      <c r="B69" s="51">
        <v>40</v>
      </c>
      <c r="C69" s="51" t="s">
        <v>193</v>
      </c>
      <c r="D69" s="9"/>
      <c r="E69" s="51">
        <v>1</v>
      </c>
      <c r="F69" s="58"/>
      <c r="G69" s="9" t="s">
        <v>36</v>
      </c>
      <c r="H69" s="9"/>
      <c r="I69" s="9"/>
      <c r="J69" s="9"/>
      <c r="K69" s="9"/>
      <c r="L69" s="9">
        <v>1348</v>
      </c>
      <c r="M69" s="9"/>
      <c r="N69" s="9"/>
      <c r="O69" s="9"/>
      <c r="P69" s="9"/>
      <c r="Q69" s="9"/>
      <c r="R69" s="9">
        <v>95</v>
      </c>
      <c r="S69" s="9"/>
      <c r="T69" s="9"/>
      <c r="U69" s="9"/>
      <c r="V69" s="9"/>
      <c r="W69" s="9"/>
      <c r="X69" s="10">
        <f t="shared" si="1"/>
        <v>1443</v>
      </c>
      <c r="Y69" s="9" t="s">
        <v>37</v>
      </c>
      <c r="Z69" s="11"/>
      <c r="AA69" s="9"/>
      <c r="AB69" s="11"/>
      <c r="AC69" s="11"/>
      <c r="AD69" s="18" t="s">
        <v>38</v>
      </c>
    </row>
    <row r="70" s="42" customFormat="1" ht="25" customHeight="1" spans="1:30">
      <c r="A70" s="8">
        <v>45779</v>
      </c>
      <c r="B70" s="53"/>
      <c r="C70" s="53"/>
      <c r="D70" s="9"/>
      <c r="E70" s="53"/>
      <c r="F70" s="9"/>
      <c r="G70" s="9" t="s">
        <v>36</v>
      </c>
      <c r="H70" s="9"/>
      <c r="I70" s="9"/>
      <c r="J70" s="9"/>
      <c r="K70" s="9"/>
      <c r="L70" s="9">
        <v>298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>
        <f t="shared" si="1"/>
        <v>298</v>
      </c>
      <c r="Y70" s="9" t="s">
        <v>37</v>
      </c>
      <c r="Z70" s="11"/>
      <c r="AA70" s="9"/>
      <c r="AB70" s="11"/>
      <c r="AC70" s="11"/>
      <c r="AD70" s="18" t="s">
        <v>38</v>
      </c>
    </row>
    <row r="71" s="42" customFormat="1" ht="25" customHeight="1" spans="1:30">
      <c r="A71" s="8">
        <v>45779</v>
      </c>
      <c r="B71" s="9">
        <v>41</v>
      </c>
      <c r="C71" s="9" t="s">
        <v>130</v>
      </c>
      <c r="D71" s="9"/>
      <c r="E71" s="9"/>
      <c r="F71" s="9">
        <v>1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>
        <v>18</v>
      </c>
      <c r="U71" s="9"/>
      <c r="V71" s="9"/>
      <c r="W71" s="9"/>
      <c r="X71" s="10">
        <f t="shared" si="1"/>
        <v>18</v>
      </c>
      <c r="Y71" s="9" t="s">
        <v>37</v>
      </c>
      <c r="Z71" s="11"/>
      <c r="AA71" s="9"/>
      <c r="AB71" s="11"/>
      <c r="AC71" s="11"/>
      <c r="AD71" s="18" t="s">
        <v>38</v>
      </c>
    </row>
    <row r="72" s="42" customFormat="1" ht="25" customHeight="1" spans="1:30">
      <c r="A72" s="8">
        <v>45779</v>
      </c>
      <c r="B72" s="9">
        <v>42</v>
      </c>
      <c r="C72" s="9" t="s">
        <v>194</v>
      </c>
      <c r="D72" s="9"/>
      <c r="E72" s="9"/>
      <c r="F72" s="9">
        <v>1</v>
      </c>
      <c r="G72" s="9"/>
      <c r="H72" s="9"/>
      <c r="I72" s="9"/>
      <c r="J72" s="9"/>
      <c r="K72" s="9"/>
      <c r="L72" s="9">
        <v>165.4</v>
      </c>
      <c r="M72" s="9"/>
      <c r="N72" s="9"/>
      <c r="O72" s="9"/>
      <c r="P72" s="9"/>
      <c r="Q72" s="9"/>
      <c r="R72" s="9"/>
      <c r="S72" s="9"/>
      <c r="T72" s="9">
        <v>60</v>
      </c>
      <c r="U72" s="9"/>
      <c r="V72" s="9"/>
      <c r="W72" s="9"/>
      <c r="X72" s="10">
        <f t="shared" si="1"/>
        <v>225.4</v>
      </c>
      <c r="Y72" s="9" t="s">
        <v>37</v>
      </c>
      <c r="Z72" s="11"/>
      <c r="AA72" s="9"/>
      <c r="AB72" s="11"/>
      <c r="AC72" s="11"/>
      <c r="AD72" s="18" t="s">
        <v>38</v>
      </c>
    </row>
    <row r="73" s="42" customFormat="1" ht="25" customHeight="1" spans="1:30">
      <c r="A73" s="8">
        <v>45779</v>
      </c>
      <c r="B73" s="9">
        <v>43</v>
      </c>
      <c r="C73" s="9" t="s">
        <v>120</v>
      </c>
      <c r="D73" s="9"/>
      <c r="E73" s="9"/>
      <c r="F73" s="9">
        <v>1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>
        <v>6</v>
      </c>
      <c r="U73" s="9"/>
      <c r="V73" s="9"/>
      <c r="W73" s="9"/>
      <c r="X73" s="10">
        <f t="shared" si="1"/>
        <v>6</v>
      </c>
      <c r="Y73" s="9" t="s">
        <v>37</v>
      </c>
      <c r="Z73" s="11"/>
      <c r="AA73" s="9"/>
      <c r="AB73" s="11"/>
      <c r="AC73" s="11"/>
      <c r="AD73" s="18" t="s">
        <v>38</v>
      </c>
    </row>
    <row r="74" s="42" customFormat="1" ht="25" customHeight="1" spans="1:30">
      <c r="A74" s="8">
        <v>45779</v>
      </c>
      <c r="B74" s="9">
        <v>44</v>
      </c>
      <c r="C74" s="9" t="s">
        <v>195</v>
      </c>
      <c r="D74" s="9"/>
      <c r="E74" s="9"/>
      <c r="F74" s="9">
        <v>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>
        <v>6</v>
      </c>
      <c r="U74" s="9"/>
      <c r="V74" s="9"/>
      <c r="W74" s="9"/>
      <c r="X74" s="10">
        <f t="shared" si="1"/>
        <v>6</v>
      </c>
      <c r="Y74" s="9" t="s">
        <v>37</v>
      </c>
      <c r="Z74" s="11"/>
      <c r="AA74" s="9"/>
      <c r="AB74" s="11"/>
      <c r="AC74" s="11"/>
      <c r="AD74" s="18" t="s">
        <v>38</v>
      </c>
    </row>
    <row r="75" s="42" customFormat="1" ht="25" customHeight="1" spans="1:30">
      <c r="A75" s="8">
        <v>45779</v>
      </c>
      <c r="B75" s="9">
        <v>45</v>
      </c>
      <c r="C75" s="9" t="s">
        <v>121</v>
      </c>
      <c r="D75" s="9"/>
      <c r="E75" s="9"/>
      <c r="F75" s="9">
        <v>1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>
        <v>12</v>
      </c>
      <c r="U75" s="9"/>
      <c r="V75" s="9"/>
      <c r="W75" s="9"/>
      <c r="X75" s="10">
        <f t="shared" si="1"/>
        <v>12</v>
      </c>
      <c r="Y75" s="9" t="s">
        <v>37</v>
      </c>
      <c r="Z75" s="11"/>
      <c r="AA75" s="9"/>
      <c r="AB75" s="11"/>
      <c r="AC75" s="11"/>
      <c r="AD75" s="18" t="s">
        <v>38</v>
      </c>
    </row>
    <row r="76" s="42" customFormat="1" ht="25" customHeight="1" spans="1:30">
      <c r="A76" s="8">
        <v>45779</v>
      </c>
      <c r="B76" s="9">
        <v>46</v>
      </c>
      <c r="C76" s="9" t="s">
        <v>196</v>
      </c>
      <c r="D76" s="9"/>
      <c r="E76" s="9"/>
      <c r="F76" s="9">
        <v>1</v>
      </c>
      <c r="G76" s="9"/>
      <c r="H76" s="9"/>
      <c r="I76" s="9"/>
      <c r="J76" s="9"/>
      <c r="K76" s="9"/>
      <c r="L76" s="9"/>
      <c r="M76" s="9"/>
      <c r="N76" s="9"/>
      <c r="O76" s="9">
        <v>120</v>
      </c>
      <c r="P76" s="9"/>
      <c r="Q76" s="9"/>
      <c r="R76" s="9"/>
      <c r="S76" s="9"/>
      <c r="T76" s="9">
        <v>7</v>
      </c>
      <c r="U76" s="9"/>
      <c r="V76" s="9"/>
      <c r="W76" s="9"/>
      <c r="X76" s="10">
        <f t="shared" si="1"/>
        <v>127</v>
      </c>
      <c r="Y76" s="9" t="s">
        <v>37</v>
      </c>
      <c r="Z76" s="11"/>
      <c r="AA76" s="9"/>
      <c r="AB76" s="11"/>
      <c r="AC76" s="11"/>
      <c r="AD76" s="18" t="s">
        <v>38</v>
      </c>
    </row>
    <row r="77" s="42" customFormat="1" ht="25" customHeight="1" spans="1:30">
      <c r="A77" s="8">
        <v>45779</v>
      </c>
      <c r="B77" s="9">
        <v>47</v>
      </c>
      <c r="C77" s="9" t="s">
        <v>122</v>
      </c>
      <c r="D77" s="9"/>
      <c r="E77" s="9"/>
      <c r="F77" s="9">
        <v>1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>
        <v>6</v>
      </c>
      <c r="U77" s="9"/>
      <c r="V77" s="9"/>
      <c r="W77" s="9"/>
      <c r="X77" s="10">
        <f t="shared" si="1"/>
        <v>6</v>
      </c>
      <c r="Y77" s="9" t="s">
        <v>37</v>
      </c>
      <c r="Z77" s="11"/>
      <c r="AA77" s="9"/>
      <c r="AB77" s="11"/>
      <c r="AC77" s="11"/>
      <c r="AD77" s="18" t="s">
        <v>38</v>
      </c>
    </row>
    <row r="78" s="42" customFormat="1" ht="25" customHeight="1" spans="1:30">
      <c r="A78" s="8">
        <v>45779</v>
      </c>
      <c r="B78" s="9">
        <v>48</v>
      </c>
      <c r="C78" s="9" t="s">
        <v>132</v>
      </c>
      <c r="D78" s="9"/>
      <c r="E78" s="9"/>
      <c r="F78" s="9">
        <v>1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>
        <v>6</v>
      </c>
      <c r="U78" s="9"/>
      <c r="V78" s="9"/>
      <c r="W78" s="9"/>
      <c r="X78" s="10">
        <f t="shared" si="1"/>
        <v>6</v>
      </c>
      <c r="Y78" s="9" t="s">
        <v>37</v>
      </c>
      <c r="Z78" s="11"/>
      <c r="AA78" s="9"/>
      <c r="AB78" s="11"/>
      <c r="AC78" s="11"/>
      <c r="AD78" s="18" t="s">
        <v>38</v>
      </c>
    </row>
    <row r="79" s="42" customFormat="1" ht="25" customHeight="1" spans="1:30">
      <c r="A79" s="8">
        <v>45779</v>
      </c>
      <c r="B79" s="51">
        <v>49</v>
      </c>
      <c r="C79" s="51" t="s">
        <v>197</v>
      </c>
      <c r="D79" s="9"/>
      <c r="E79" s="9"/>
      <c r="F79" s="51">
        <v>1</v>
      </c>
      <c r="G79" s="9"/>
      <c r="H79" s="9"/>
      <c r="I79" s="9"/>
      <c r="J79" s="9"/>
      <c r="K79" s="9"/>
      <c r="L79" s="9"/>
      <c r="M79" s="9"/>
      <c r="N79" s="9"/>
      <c r="O79" s="9">
        <v>120</v>
      </c>
      <c r="P79" s="9"/>
      <c r="Q79" s="9"/>
      <c r="R79" s="9"/>
      <c r="S79" s="9"/>
      <c r="T79" s="9">
        <v>7</v>
      </c>
      <c r="U79" s="9"/>
      <c r="V79" s="9"/>
      <c r="W79" s="9"/>
      <c r="X79" s="10">
        <f t="shared" si="1"/>
        <v>127</v>
      </c>
      <c r="Y79" s="9" t="s">
        <v>37</v>
      </c>
      <c r="Z79" s="11"/>
      <c r="AA79" s="9"/>
      <c r="AB79" s="11"/>
      <c r="AC79" s="11"/>
      <c r="AD79" s="18" t="s">
        <v>38</v>
      </c>
    </row>
    <row r="80" s="42" customFormat="1" ht="25" customHeight="1" spans="1:30">
      <c r="A80" s="8">
        <v>45779</v>
      </c>
      <c r="B80" s="53"/>
      <c r="C80" s="53"/>
      <c r="D80" s="9"/>
      <c r="E80" s="9"/>
      <c r="F80" s="5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>
        <v>24</v>
      </c>
      <c r="U80" s="9"/>
      <c r="V80" s="9"/>
      <c r="W80" s="9"/>
      <c r="X80" s="10">
        <f t="shared" si="1"/>
        <v>24</v>
      </c>
      <c r="Y80" s="9" t="s">
        <v>37</v>
      </c>
      <c r="Z80" s="11"/>
      <c r="AA80" s="9"/>
      <c r="AB80" s="11"/>
      <c r="AC80" s="11"/>
      <c r="AD80" s="18"/>
    </row>
    <row r="81" s="42" customFormat="1" ht="25" customHeight="1" spans="1:30">
      <c r="A81" s="8">
        <v>45779</v>
      </c>
      <c r="B81" s="9">
        <v>50</v>
      </c>
      <c r="C81" s="9" t="s">
        <v>125</v>
      </c>
      <c r="D81" s="9"/>
      <c r="E81" s="9"/>
      <c r="F81" s="9">
        <v>1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>
        <v>6</v>
      </c>
      <c r="U81" s="9"/>
      <c r="V81" s="9"/>
      <c r="W81" s="9"/>
      <c r="X81" s="10">
        <f t="shared" si="1"/>
        <v>6</v>
      </c>
      <c r="Y81" s="9" t="s">
        <v>37</v>
      </c>
      <c r="Z81" s="11"/>
      <c r="AA81" s="9"/>
      <c r="AB81" s="11"/>
      <c r="AC81" s="11"/>
      <c r="AD81" s="18" t="s">
        <v>38</v>
      </c>
    </row>
    <row r="82" s="42" customFormat="1" ht="25" customHeight="1" spans="1:30">
      <c r="A82" s="8">
        <v>45779</v>
      </c>
      <c r="B82" s="51">
        <v>51</v>
      </c>
      <c r="C82" s="51" t="s">
        <v>126</v>
      </c>
      <c r="D82" s="9"/>
      <c r="E82" s="9"/>
      <c r="F82" s="51">
        <v>1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>
        <v>6</v>
      </c>
      <c r="U82" s="9"/>
      <c r="V82" s="9"/>
      <c r="W82" s="9"/>
      <c r="X82" s="10">
        <f t="shared" si="1"/>
        <v>6</v>
      </c>
      <c r="Y82" s="9" t="s">
        <v>37</v>
      </c>
      <c r="Z82" s="11"/>
      <c r="AA82" s="9"/>
      <c r="AB82" s="11"/>
      <c r="AC82" s="11"/>
      <c r="AD82" s="18" t="s">
        <v>38</v>
      </c>
    </row>
    <row r="83" s="42" customFormat="1" ht="25" customHeight="1" spans="1:30">
      <c r="A83" s="8">
        <v>45779</v>
      </c>
      <c r="B83" s="53"/>
      <c r="C83" s="53"/>
      <c r="D83" s="9"/>
      <c r="E83" s="9"/>
      <c r="F83" s="53"/>
      <c r="G83" s="9"/>
      <c r="H83" s="9"/>
      <c r="I83" s="9"/>
      <c r="J83" s="9"/>
      <c r="K83" s="9"/>
      <c r="L83" s="9"/>
      <c r="M83" s="9"/>
      <c r="N83" s="9"/>
      <c r="O83" s="9">
        <v>120</v>
      </c>
      <c r="P83" s="9"/>
      <c r="Q83" s="9"/>
      <c r="R83" s="9">
        <v>7</v>
      </c>
      <c r="S83" s="9"/>
      <c r="T83" s="9"/>
      <c r="U83" s="9"/>
      <c r="V83" s="9"/>
      <c r="W83" s="9"/>
      <c r="X83" s="10">
        <f t="shared" si="1"/>
        <v>127</v>
      </c>
      <c r="Y83" s="9" t="s">
        <v>37</v>
      </c>
      <c r="Z83" s="11"/>
      <c r="AA83" s="9"/>
      <c r="AB83" s="11"/>
      <c r="AC83" s="11"/>
      <c r="AD83" s="18" t="s">
        <v>38</v>
      </c>
    </row>
    <row r="84" s="42" customFormat="1" ht="25" customHeight="1" spans="1:30">
      <c r="A84" s="8">
        <v>45779</v>
      </c>
      <c r="B84" s="9">
        <v>52</v>
      </c>
      <c r="C84" s="9" t="s">
        <v>128</v>
      </c>
      <c r="D84" s="9"/>
      <c r="E84" s="9"/>
      <c r="F84" s="9">
        <v>1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>
        <v>12</v>
      </c>
      <c r="U84" s="9"/>
      <c r="V84" s="9"/>
      <c r="W84" s="9"/>
      <c r="X84" s="10">
        <f t="shared" si="1"/>
        <v>12</v>
      </c>
      <c r="Y84" s="9" t="s">
        <v>37</v>
      </c>
      <c r="Z84" s="11"/>
      <c r="AA84" s="9"/>
      <c r="AB84" s="11"/>
      <c r="AC84" s="11"/>
      <c r="AD84" s="18" t="s">
        <v>38</v>
      </c>
    </row>
    <row r="85" s="42" customFormat="1" ht="25" customHeight="1" spans="1:30">
      <c r="A85" s="8">
        <v>45779</v>
      </c>
      <c r="B85" s="9">
        <v>53</v>
      </c>
      <c r="C85" s="9" t="s">
        <v>117</v>
      </c>
      <c r="D85" s="9"/>
      <c r="E85" s="9">
        <v>1</v>
      </c>
      <c r="F85" s="9"/>
      <c r="G85" s="9" t="s">
        <v>36</v>
      </c>
      <c r="H85" s="9"/>
      <c r="I85" s="9"/>
      <c r="J85" s="9"/>
      <c r="K85" s="9"/>
      <c r="L85" s="9">
        <f>5388.1-4960</f>
        <v>428.1</v>
      </c>
      <c r="M85" s="9"/>
      <c r="N85" s="9"/>
      <c r="O85" s="9">
        <v>3220</v>
      </c>
      <c r="P85" s="9"/>
      <c r="Q85" s="9"/>
      <c r="R85" s="9">
        <v>99</v>
      </c>
      <c r="S85" s="9"/>
      <c r="T85" s="9"/>
      <c r="U85" s="9"/>
      <c r="V85" s="9"/>
      <c r="W85" s="9">
        <v>4920</v>
      </c>
      <c r="X85" s="10">
        <f t="shared" si="1"/>
        <v>8667.1</v>
      </c>
      <c r="Y85" s="9" t="s">
        <v>37</v>
      </c>
      <c r="Z85" s="11"/>
      <c r="AA85" s="9">
        <v>2</v>
      </c>
      <c r="AB85" s="11" t="s">
        <v>74</v>
      </c>
      <c r="AC85" s="11"/>
      <c r="AD85" s="18" t="s">
        <v>38</v>
      </c>
    </row>
    <row r="86" s="42" customFormat="1" ht="25" customHeight="1" spans="1:30">
      <c r="A86" s="8">
        <v>45779</v>
      </c>
      <c r="B86" s="51">
        <v>54</v>
      </c>
      <c r="C86" s="51" t="s">
        <v>198</v>
      </c>
      <c r="D86" s="9"/>
      <c r="E86" s="51">
        <v>1</v>
      </c>
      <c r="F86" s="9"/>
      <c r="G86" s="9" t="s">
        <v>36</v>
      </c>
      <c r="H86" s="9"/>
      <c r="I86" s="9"/>
      <c r="J86" s="9"/>
      <c r="K86" s="9"/>
      <c r="L86" s="9"/>
      <c r="M86" s="9"/>
      <c r="N86" s="9"/>
      <c r="O86" s="9"/>
      <c r="P86" s="9">
        <v>200</v>
      </c>
      <c r="Q86" s="9"/>
      <c r="R86" s="9"/>
      <c r="S86" s="9"/>
      <c r="T86" s="9"/>
      <c r="U86" s="9"/>
      <c r="V86" s="9"/>
      <c r="W86" s="9"/>
      <c r="X86" s="10">
        <f t="shared" si="1"/>
        <v>200</v>
      </c>
      <c r="Y86" s="9" t="s">
        <v>37</v>
      </c>
      <c r="Z86" s="11"/>
      <c r="AA86" s="9"/>
      <c r="AB86" s="11"/>
      <c r="AC86" s="11"/>
      <c r="AD86" s="18" t="s">
        <v>38</v>
      </c>
    </row>
    <row r="87" s="42" customFormat="1" ht="25" customHeight="1" spans="1:30">
      <c r="A87" s="8">
        <v>45779</v>
      </c>
      <c r="B87" s="52"/>
      <c r="C87" s="52"/>
      <c r="D87" s="51"/>
      <c r="E87" s="53"/>
      <c r="F87" s="9"/>
      <c r="G87" s="9" t="s">
        <v>36</v>
      </c>
      <c r="H87" s="9"/>
      <c r="I87" s="9"/>
      <c r="J87" s="9"/>
      <c r="K87" s="9"/>
      <c r="L87" s="9">
        <v>1736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>
        <f t="shared" si="1"/>
        <v>1736</v>
      </c>
      <c r="Y87" s="9" t="s">
        <v>37</v>
      </c>
      <c r="Z87" s="11"/>
      <c r="AA87" s="9"/>
      <c r="AB87" s="11"/>
      <c r="AC87" s="11"/>
      <c r="AD87" s="18" t="s">
        <v>38</v>
      </c>
    </row>
    <row r="88" s="42" customFormat="1" ht="25" customHeight="1" spans="1:30">
      <c r="A88" s="8">
        <v>45779</v>
      </c>
      <c r="B88" s="51">
        <v>55</v>
      </c>
      <c r="C88" s="51" t="s">
        <v>119</v>
      </c>
      <c r="D88" s="51">
        <v>1</v>
      </c>
      <c r="E88" s="9"/>
      <c r="F88" s="9"/>
      <c r="G88" s="9" t="s">
        <v>36</v>
      </c>
      <c r="H88" s="9"/>
      <c r="I88" s="9"/>
      <c r="J88" s="9"/>
      <c r="K88" s="9"/>
      <c r="L88" s="9">
        <v>82.7</v>
      </c>
      <c r="M88" s="9"/>
      <c r="N88" s="9">
        <v>121</v>
      </c>
      <c r="O88" s="9"/>
      <c r="P88" s="9"/>
      <c r="Q88" s="9"/>
      <c r="R88" s="9">
        <v>37</v>
      </c>
      <c r="S88" s="9"/>
      <c r="T88" s="9"/>
      <c r="U88" s="9"/>
      <c r="V88" s="9"/>
      <c r="W88" s="9"/>
      <c r="X88" s="10">
        <f t="shared" si="1"/>
        <v>240.7</v>
      </c>
      <c r="Y88" s="9" t="s">
        <v>37</v>
      </c>
      <c r="Z88" s="11"/>
      <c r="AA88" s="9"/>
      <c r="AB88" s="11" t="s">
        <v>141</v>
      </c>
      <c r="AC88" s="11"/>
      <c r="AD88" s="18" t="s">
        <v>38</v>
      </c>
    </row>
    <row r="89" s="42" customFormat="1" ht="25" customHeight="1" spans="1:30">
      <c r="A89" s="8">
        <v>45779</v>
      </c>
      <c r="B89" s="53"/>
      <c r="C89" s="53"/>
      <c r="D89" s="53"/>
      <c r="E89" s="9"/>
      <c r="F89" s="9"/>
      <c r="G89" s="9" t="s">
        <v>36</v>
      </c>
      <c r="H89" s="9"/>
      <c r="I89" s="9"/>
      <c r="J89" s="9"/>
      <c r="K89" s="9"/>
      <c r="L89" s="9">
        <v>495</v>
      </c>
      <c r="M89" s="9"/>
      <c r="N89" s="9">
        <v>121</v>
      </c>
      <c r="O89" s="9"/>
      <c r="P89" s="9"/>
      <c r="Q89" s="9"/>
      <c r="R89" s="9">
        <v>67</v>
      </c>
      <c r="S89" s="9"/>
      <c r="T89" s="9"/>
      <c r="U89" s="9"/>
      <c r="V89" s="9"/>
      <c r="W89" s="9"/>
      <c r="X89" s="10">
        <f t="shared" si="1"/>
        <v>683</v>
      </c>
      <c r="Y89" s="9" t="s">
        <v>37</v>
      </c>
      <c r="Z89" s="11"/>
      <c r="AA89" s="9"/>
      <c r="AB89" s="11"/>
      <c r="AC89" s="11"/>
      <c r="AD89" s="18" t="s">
        <v>38</v>
      </c>
    </row>
    <row r="90" s="42" customFormat="1" ht="25" customHeight="1" spans="1:30">
      <c r="A90" s="8">
        <v>45779</v>
      </c>
      <c r="B90" s="9">
        <v>56</v>
      </c>
      <c r="C90" s="9" t="s">
        <v>61</v>
      </c>
      <c r="D90" s="9"/>
      <c r="E90" s="9">
        <v>1</v>
      </c>
      <c r="F90" s="9"/>
      <c r="G90" s="9" t="s">
        <v>143</v>
      </c>
      <c r="H90" s="9"/>
      <c r="I90" s="9"/>
      <c r="J90" s="9"/>
      <c r="K90" s="9"/>
      <c r="L90" s="9">
        <v>1148.1</v>
      </c>
      <c r="M90" s="9"/>
      <c r="N90" s="9"/>
      <c r="O90" s="9"/>
      <c r="P90" s="9"/>
      <c r="Q90" s="9"/>
      <c r="R90" s="9">
        <v>90</v>
      </c>
      <c r="S90" s="9"/>
      <c r="T90" s="9"/>
      <c r="U90" s="9"/>
      <c r="V90" s="9"/>
      <c r="W90" s="9"/>
      <c r="X90" s="10">
        <f t="shared" si="1"/>
        <v>1238.1</v>
      </c>
      <c r="Y90" s="9" t="s">
        <v>37</v>
      </c>
      <c r="Z90" s="11"/>
      <c r="AA90" s="9"/>
      <c r="AB90" s="11"/>
      <c r="AC90" s="11"/>
      <c r="AD90" s="18" t="s">
        <v>38</v>
      </c>
    </row>
    <row r="91" s="42" customFormat="1" ht="25" customHeight="1" spans="1:30">
      <c r="A91" s="8">
        <v>45779</v>
      </c>
      <c r="B91" s="9">
        <v>57</v>
      </c>
      <c r="C91" s="9" t="s">
        <v>118</v>
      </c>
      <c r="D91" s="9"/>
      <c r="E91" s="9">
        <v>1</v>
      </c>
      <c r="F91" s="9"/>
      <c r="G91" s="9" t="s">
        <v>36</v>
      </c>
      <c r="H91" s="9"/>
      <c r="I91" s="9"/>
      <c r="J91" s="9"/>
      <c r="K91" s="9"/>
      <c r="L91" s="9">
        <v>472</v>
      </c>
      <c r="M91" s="9"/>
      <c r="N91" s="9">
        <v>121</v>
      </c>
      <c r="O91" s="9">
        <v>30</v>
      </c>
      <c r="P91" s="9"/>
      <c r="Q91" s="9"/>
      <c r="R91" s="9">
        <v>9</v>
      </c>
      <c r="S91" s="9"/>
      <c r="T91" s="9"/>
      <c r="U91" s="9"/>
      <c r="V91" s="9"/>
      <c r="W91" s="9"/>
      <c r="X91" s="10">
        <f t="shared" si="1"/>
        <v>632</v>
      </c>
      <c r="Y91" s="9" t="s">
        <v>37</v>
      </c>
      <c r="Z91" s="11"/>
      <c r="AA91" s="9"/>
      <c r="AB91" s="11"/>
      <c r="AC91" s="11"/>
      <c r="AD91" s="18" t="s">
        <v>38</v>
      </c>
    </row>
    <row r="92" s="42" customFormat="1" ht="25" customHeight="1" spans="1:30">
      <c r="A92" s="8">
        <v>45779</v>
      </c>
      <c r="B92" s="9">
        <v>58</v>
      </c>
      <c r="C92" s="9" t="s">
        <v>199</v>
      </c>
      <c r="D92" s="9"/>
      <c r="E92" s="9"/>
      <c r="F92" s="9">
        <v>1</v>
      </c>
      <c r="G92" s="9"/>
      <c r="H92" s="9"/>
      <c r="I92" s="9"/>
      <c r="J92" s="9"/>
      <c r="K92" s="9"/>
      <c r="L92" s="9">
        <v>60</v>
      </c>
      <c r="M92" s="9"/>
      <c r="N92" s="9"/>
      <c r="O92" s="9"/>
      <c r="P92" s="9"/>
      <c r="Q92" s="9"/>
      <c r="R92" s="9">
        <v>60</v>
      </c>
      <c r="S92" s="9"/>
      <c r="T92" s="9"/>
      <c r="U92" s="9"/>
      <c r="V92" s="9"/>
      <c r="W92" s="9"/>
      <c r="X92" s="10">
        <f t="shared" si="1"/>
        <v>120</v>
      </c>
      <c r="Y92" s="9" t="s">
        <v>37</v>
      </c>
      <c r="Z92" s="11"/>
      <c r="AA92" s="9"/>
      <c r="AB92" s="11"/>
      <c r="AC92" s="11"/>
      <c r="AD92" s="18" t="s">
        <v>38</v>
      </c>
    </row>
    <row r="93" s="42" customFormat="1" ht="25" customHeight="1" spans="1:30">
      <c r="A93" s="8">
        <v>45779</v>
      </c>
      <c r="B93" s="9">
        <v>59</v>
      </c>
      <c r="C93" s="9" t="s">
        <v>200</v>
      </c>
      <c r="D93" s="9"/>
      <c r="E93" s="9"/>
      <c r="F93" s="9">
        <v>1</v>
      </c>
      <c r="G93" s="9"/>
      <c r="H93" s="9"/>
      <c r="I93" s="9"/>
      <c r="J93" s="9"/>
      <c r="K93" s="9"/>
      <c r="L93" s="9"/>
      <c r="M93" s="9"/>
      <c r="N93" s="9">
        <v>121</v>
      </c>
      <c r="O93" s="9"/>
      <c r="P93" s="9"/>
      <c r="Q93" s="9"/>
      <c r="R93" s="9">
        <v>7</v>
      </c>
      <c r="S93" s="9"/>
      <c r="T93" s="9"/>
      <c r="U93" s="9"/>
      <c r="V93" s="9"/>
      <c r="W93" s="9"/>
      <c r="X93" s="10">
        <f t="shared" si="1"/>
        <v>128</v>
      </c>
      <c r="Y93" s="9" t="s">
        <v>37</v>
      </c>
      <c r="Z93" s="11"/>
      <c r="AA93" s="9"/>
      <c r="AB93" s="11"/>
      <c r="AC93" s="11"/>
      <c r="AD93" s="18" t="s">
        <v>38</v>
      </c>
    </row>
    <row r="94" s="42" customFormat="1" ht="25" customHeight="1" spans="1:30">
      <c r="A94" s="8">
        <v>45779</v>
      </c>
      <c r="B94" s="9">
        <v>60</v>
      </c>
      <c r="C94" s="9" t="s">
        <v>201</v>
      </c>
      <c r="D94" s="9"/>
      <c r="E94" s="9"/>
      <c r="F94" s="9">
        <v>1</v>
      </c>
      <c r="G94" s="9"/>
      <c r="H94" s="9"/>
      <c r="I94" s="9"/>
      <c r="J94" s="9"/>
      <c r="K94" s="9"/>
      <c r="L94" s="9"/>
      <c r="M94" s="9"/>
      <c r="N94" s="9">
        <v>121</v>
      </c>
      <c r="O94" s="9"/>
      <c r="P94" s="9"/>
      <c r="Q94" s="9"/>
      <c r="R94" s="9">
        <v>7</v>
      </c>
      <c r="S94" s="9"/>
      <c r="T94" s="9"/>
      <c r="U94" s="9"/>
      <c r="V94" s="9"/>
      <c r="W94" s="9"/>
      <c r="X94" s="10">
        <f t="shared" si="1"/>
        <v>128</v>
      </c>
      <c r="Y94" s="9" t="s">
        <v>37</v>
      </c>
      <c r="Z94" s="11"/>
      <c r="AA94" s="9"/>
      <c r="AB94" s="11"/>
      <c r="AC94" s="11"/>
      <c r="AD94" s="18" t="s">
        <v>38</v>
      </c>
    </row>
    <row r="95" s="42" customFormat="1" ht="25" customHeight="1" spans="1:30">
      <c r="A95" s="8">
        <v>45779</v>
      </c>
      <c r="B95" s="51">
        <v>61</v>
      </c>
      <c r="C95" s="51" t="s">
        <v>202</v>
      </c>
      <c r="D95" s="51">
        <v>1</v>
      </c>
      <c r="E95" s="9"/>
      <c r="F95" s="9"/>
      <c r="G95" s="9" t="s">
        <v>39</v>
      </c>
      <c r="H95" s="9"/>
      <c r="I95" s="9"/>
      <c r="J95" s="9"/>
      <c r="K95" s="9">
        <v>688</v>
      </c>
      <c r="L95" s="9"/>
      <c r="M95" s="9"/>
      <c r="N95" s="9"/>
      <c r="O95" s="9"/>
      <c r="P95" s="9"/>
      <c r="Q95" s="9"/>
      <c r="R95" s="9"/>
      <c r="S95" s="9"/>
      <c r="T95" s="9"/>
      <c r="U95" s="9">
        <v>4</v>
      </c>
      <c r="V95" s="9">
        <v>20</v>
      </c>
      <c r="W95" s="9"/>
      <c r="X95" s="10">
        <f t="shared" si="1"/>
        <v>712</v>
      </c>
      <c r="Y95" s="9" t="s">
        <v>37</v>
      </c>
      <c r="Z95" s="11"/>
      <c r="AA95" s="9"/>
      <c r="AB95" s="11" t="s">
        <v>203</v>
      </c>
      <c r="AC95" s="11"/>
      <c r="AD95" s="18" t="s">
        <v>38</v>
      </c>
    </row>
    <row r="96" s="42" customFormat="1" ht="25" customHeight="1" spans="1:30">
      <c r="A96" s="8">
        <v>45779</v>
      </c>
      <c r="B96" s="53"/>
      <c r="C96" s="53"/>
      <c r="D96" s="53"/>
      <c r="E96" s="9"/>
      <c r="F96" s="9"/>
      <c r="G96" s="9" t="s">
        <v>39</v>
      </c>
      <c r="H96" s="9"/>
      <c r="I96" s="9"/>
      <c r="J96" s="9"/>
      <c r="K96" s="9">
        <v>180</v>
      </c>
      <c r="L96" s="9">
        <v>138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>
        <f t="shared" si="1"/>
        <v>318</v>
      </c>
      <c r="Y96" s="9" t="s">
        <v>37</v>
      </c>
      <c r="Z96" s="11"/>
      <c r="AA96" s="9"/>
      <c r="AB96" s="11"/>
      <c r="AC96" s="11"/>
      <c r="AD96" s="18" t="s">
        <v>38</v>
      </c>
    </row>
    <row r="97" s="42" customFormat="1" ht="25" customHeight="1" spans="1:30">
      <c r="A97" s="8">
        <v>45779</v>
      </c>
      <c r="B97" s="9">
        <v>62</v>
      </c>
      <c r="C97" s="9" t="s">
        <v>204</v>
      </c>
      <c r="D97" s="9"/>
      <c r="E97" s="9">
        <v>1</v>
      </c>
      <c r="F97" s="9"/>
      <c r="G97" s="9" t="s">
        <v>36</v>
      </c>
      <c r="H97" s="9"/>
      <c r="I97" s="9"/>
      <c r="J97" s="9"/>
      <c r="K97" s="9"/>
      <c r="L97" s="9">
        <v>750.4</v>
      </c>
      <c r="M97" s="9"/>
      <c r="N97" s="9">
        <v>121</v>
      </c>
      <c r="O97" s="9">
        <v>170</v>
      </c>
      <c r="P97" s="9"/>
      <c r="Q97" s="9"/>
      <c r="R97" s="9">
        <v>81</v>
      </c>
      <c r="S97" s="9"/>
      <c r="T97" s="9"/>
      <c r="U97" s="9"/>
      <c r="V97" s="9"/>
      <c r="W97" s="9"/>
      <c r="X97" s="10">
        <f t="shared" ref="X97:X108" si="2">SUM(J97:W97)</f>
        <v>1122.4</v>
      </c>
      <c r="Y97" s="9" t="s">
        <v>37</v>
      </c>
      <c r="Z97" s="11"/>
      <c r="AA97" s="9"/>
      <c r="AB97" s="11"/>
      <c r="AC97" s="11"/>
      <c r="AD97" s="18" t="s">
        <v>38</v>
      </c>
    </row>
    <row r="98" s="42" customFormat="1" ht="25" customHeight="1" spans="1:30">
      <c r="A98" s="8">
        <v>45779</v>
      </c>
      <c r="B98" s="9">
        <v>63</v>
      </c>
      <c r="C98" s="9" t="s">
        <v>205</v>
      </c>
      <c r="D98" s="9"/>
      <c r="E98" s="9">
        <v>1</v>
      </c>
      <c r="F98" s="9"/>
      <c r="G98" s="9" t="s">
        <v>39</v>
      </c>
      <c r="H98" s="9"/>
      <c r="I98" s="9"/>
      <c r="J98" s="9"/>
      <c r="K98" s="9">
        <v>240</v>
      </c>
      <c r="L98" s="9">
        <v>184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>
        <f t="shared" si="2"/>
        <v>424</v>
      </c>
      <c r="Y98" s="9" t="s">
        <v>37</v>
      </c>
      <c r="Z98" s="11"/>
      <c r="AA98" s="9"/>
      <c r="AB98" s="11"/>
      <c r="AC98" s="11"/>
      <c r="AD98" s="18" t="s">
        <v>38</v>
      </c>
    </row>
    <row r="99" s="42" customFormat="1" ht="25" customHeight="1" spans="1:30">
      <c r="A99" s="8">
        <v>45779</v>
      </c>
      <c r="B99" s="9">
        <v>64</v>
      </c>
      <c r="C99" s="9" t="s">
        <v>206</v>
      </c>
      <c r="D99" s="9"/>
      <c r="E99" s="9">
        <v>1</v>
      </c>
      <c r="F99" s="9"/>
      <c r="G99" s="9" t="s">
        <v>143</v>
      </c>
      <c r="H99" s="9"/>
      <c r="I99" s="9"/>
      <c r="J99" s="9"/>
      <c r="K99" s="9"/>
      <c r="L99" s="9">
        <v>190.7</v>
      </c>
      <c r="M99" s="9"/>
      <c r="N99" s="9"/>
      <c r="O99" s="9">
        <v>3531</v>
      </c>
      <c r="P99" s="9"/>
      <c r="Q99" s="9"/>
      <c r="R99" s="9">
        <v>41</v>
      </c>
      <c r="S99" s="9"/>
      <c r="T99" s="9"/>
      <c r="U99" s="9"/>
      <c r="V99" s="9"/>
      <c r="W99" s="9"/>
      <c r="X99" s="10">
        <f t="shared" si="2"/>
        <v>3762.7</v>
      </c>
      <c r="Y99" s="9" t="s">
        <v>37</v>
      </c>
      <c r="Z99" s="11"/>
      <c r="AA99" s="9"/>
      <c r="AB99" s="11" t="s">
        <v>207</v>
      </c>
      <c r="AC99" s="11"/>
      <c r="AD99" s="18" t="s">
        <v>38</v>
      </c>
    </row>
    <row r="100" s="42" customFormat="1" ht="25" customHeight="1" spans="1:30">
      <c r="A100" s="8">
        <v>45779</v>
      </c>
      <c r="B100" s="9">
        <v>65</v>
      </c>
      <c r="C100" s="9" t="s">
        <v>208</v>
      </c>
      <c r="D100" s="9"/>
      <c r="E100" s="9">
        <v>1</v>
      </c>
      <c r="F100" s="9"/>
      <c r="G100" s="9" t="s">
        <v>36</v>
      </c>
      <c r="H100" s="9"/>
      <c r="I100" s="9"/>
      <c r="J100" s="9"/>
      <c r="K100" s="9"/>
      <c r="L100" s="9">
        <v>660.1</v>
      </c>
      <c r="M100" s="9"/>
      <c r="N100" s="9"/>
      <c r="O100" s="9"/>
      <c r="P100" s="9"/>
      <c r="Q100" s="9"/>
      <c r="R100" s="9">
        <v>30</v>
      </c>
      <c r="S100" s="9"/>
      <c r="T100" s="9"/>
      <c r="U100" s="9">
        <v>120</v>
      </c>
      <c r="V100" s="9"/>
      <c r="W100" s="9"/>
      <c r="X100" s="10">
        <f t="shared" si="2"/>
        <v>810.1</v>
      </c>
      <c r="Y100" s="9" t="s">
        <v>37</v>
      </c>
      <c r="Z100" s="11"/>
      <c r="AA100" s="9"/>
      <c r="AB100" s="11"/>
      <c r="AC100" s="11"/>
      <c r="AD100" s="18" t="s">
        <v>38</v>
      </c>
    </row>
    <row r="101" s="42" customFormat="1" ht="25" customHeight="1" spans="1:30">
      <c r="A101" s="8">
        <v>45779</v>
      </c>
      <c r="B101" s="9">
        <v>66</v>
      </c>
      <c r="C101" s="9" t="s">
        <v>209</v>
      </c>
      <c r="D101" s="9"/>
      <c r="E101" s="9"/>
      <c r="F101" s="9">
        <v>1</v>
      </c>
      <c r="G101" s="9"/>
      <c r="H101" s="9"/>
      <c r="I101" s="9"/>
      <c r="J101" s="9"/>
      <c r="K101" s="9"/>
      <c r="L101" s="9">
        <v>138.6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>
        <f t="shared" si="2"/>
        <v>138.6</v>
      </c>
      <c r="Y101" s="9" t="s">
        <v>37</v>
      </c>
      <c r="Z101" s="11"/>
      <c r="AA101" s="9"/>
      <c r="AB101" s="11"/>
      <c r="AC101" s="11"/>
      <c r="AD101" s="18" t="s">
        <v>38</v>
      </c>
    </row>
    <row r="102" s="42" customFormat="1" ht="25" customHeight="1" spans="1:30">
      <c r="A102" s="8">
        <v>45779</v>
      </c>
      <c r="B102" s="51">
        <v>67</v>
      </c>
      <c r="C102" s="51" t="s">
        <v>210</v>
      </c>
      <c r="D102" s="9"/>
      <c r="E102" s="51">
        <v>1</v>
      </c>
      <c r="F102" s="9"/>
      <c r="G102" s="9" t="s">
        <v>143</v>
      </c>
      <c r="H102" s="9"/>
      <c r="I102" s="9"/>
      <c r="J102" s="9"/>
      <c r="K102" s="9"/>
      <c r="L102" s="9">
        <v>253.4</v>
      </c>
      <c r="M102" s="9"/>
      <c r="N102" s="9"/>
      <c r="O102" s="9"/>
      <c r="P102" s="9"/>
      <c r="Q102" s="9"/>
      <c r="R102" s="9">
        <v>60</v>
      </c>
      <c r="S102" s="9"/>
      <c r="T102" s="9"/>
      <c r="U102" s="9"/>
      <c r="V102" s="9"/>
      <c r="W102" s="9"/>
      <c r="X102" s="10">
        <f t="shared" si="2"/>
        <v>313.4</v>
      </c>
      <c r="Y102" s="9" t="s">
        <v>37</v>
      </c>
      <c r="Z102" s="11"/>
      <c r="AA102" s="9"/>
      <c r="AB102" s="11"/>
      <c r="AC102" s="11"/>
      <c r="AD102" s="18" t="s">
        <v>38</v>
      </c>
    </row>
    <row r="103" s="42" customFormat="1" ht="25" customHeight="1" spans="1:30">
      <c r="A103" s="8">
        <v>45779</v>
      </c>
      <c r="B103" s="53"/>
      <c r="C103" s="53"/>
      <c r="D103" s="9"/>
      <c r="E103" s="53"/>
      <c r="F103" s="9"/>
      <c r="G103" s="9" t="s">
        <v>143</v>
      </c>
      <c r="H103" s="9"/>
      <c r="I103" s="9"/>
      <c r="J103" s="9"/>
      <c r="K103" s="9"/>
      <c r="L103" s="9"/>
      <c r="M103" s="9"/>
      <c r="N103" s="9">
        <v>121</v>
      </c>
      <c r="O103" s="9"/>
      <c r="P103" s="9"/>
      <c r="Q103" s="9"/>
      <c r="R103" s="9">
        <v>7</v>
      </c>
      <c r="S103" s="9"/>
      <c r="T103" s="9"/>
      <c r="U103" s="9"/>
      <c r="V103" s="9"/>
      <c r="W103" s="9"/>
      <c r="X103" s="10">
        <f t="shared" si="2"/>
        <v>128</v>
      </c>
      <c r="Y103" s="9" t="s">
        <v>37</v>
      </c>
      <c r="Z103" s="11"/>
      <c r="AA103" s="9"/>
      <c r="AB103" s="11"/>
      <c r="AC103" s="11"/>
      <c r="AD103" s="18" t="s">
        <v>38</v>
      </c>
    </row>
    <row r="104" s="42" customFormat="1" ht="25" customHeight="1" spans="1:30">
      <c r="A104" s="8">
        <v>45779</v>
      </c>
      <c r="B104" s="9">
        <v>68</v>
      </c>
      <c r="C104" s="9" t="s">
        <v>211</v>
      </c>
      <c r="D104" s="9"/>
      <c r="E104" s="9"/>
      <c r="F104" s="9">
        <v>1</v>
      </c>
      <c r="G104" s="9"/>
      <c r="H104" s="9"/>
      <c r="I104" s="9"/>
      <c r="J104" s="9"/>
      <c r="K104" s="9"/>
      <c r="L104" s="9"/>
      <c r="M104" s="9"/>
      <c r="N104" s="9"/>
      <c r="O104" s="9">
        <v>240</v>
      </c>
      <c r="P104" s="9">
        <v>140</v>
      </c>
      <c r="Q104" s="9"/>
      <c r="R104" s="9">
        <v>7</v>
      </c>
      <c r="S104" s="9"/>
      <c r="T104" s="9"/>
      <c r="U104" s="9"/>
      <c r="V104" s="9"/>
      <c r="W104" s="9"/>
      <c r="X104" s="10">
        <f t="shared" si="2"/>
        <v>387</v>
      </c>
      <c r="Y104" s="9" t="s">
        <v>37</v>
      </c>
      <c r="Z104" s="11"/>
      <c r="AA104" s="9"/>
      <c r="AB104" s="11"/>
      <c r="AC104" s="11"/>
      <c r="AD104" s="18" t="s">
        <v>38</v>
      </c>
    </row>
    <row r="105" s="42" customFormat="1" ht="25" customHeight="1" spans="1:30">
      <c r="A105" s="8">
        <v>45779</v>
      </c>
      <c r="B105" s="51">
        <v>69</v>
      </c>
      <c r="C105" s="51" t="s">
        <v>212</v>
      </c>
      <c r="D105" s="9"/>
      <c r="E105" s="9"/>
      <c r="F105" s="9" t="s">
        <v>6</v>
      </c>
      <c r="G105" s="9"/>
      <c r="H105" s="9"/>
      <c r="I105" s="9"/>
      <c r="J105" s="9"/>
      <c r="K105" s="9"/>
      <c r="L105" s="9"/>
      <c r="M105" s="9"/>
      <c r="N105" s="9"/>
      <c r="O105" s="9">
        <v>120</v>
      </c>
      <c r="P105" s="9">
        <v>140</v>
      </c>
      <c r="Q105" s="9"/>
      <c r="R105" s="9">
        <v>7</v>
      </c>
      <c r="S105" s="9"/>
      <c r="T105" s="9"/>
      <c r="U105" s="9"/>
      <c r="V105" s="9"/>
      <c r="W105" s="9"/>
      <c r="X105" s="10">
        <f t="shared" ref="X105:X115" si="3">SUM(J105:W105)</f>
        <v>267</v>
      </c>
      <c r="Y105" s="9" t="s">
        <v>37</v>
      </c>
      <c r="Z105" s="11"/>
      <c r="AA105" s="9"/>
      <c r="AB105" s="11"/>
      <c r="AC105" s="11"/>
      <c r="AD105" s="18" t="s">
        <v>38</v>
      </c>
    </row>
    <row r="106" s="42" customFormat="1" ht="25" customHeight="1" spans="1:30">
      <c r="A106" s="8">
        <v>45779</v>
      </c>
      <c r="B106" s="53"/>
      <c r="C106" s="53"/>
      <c r="D106" s="9"/>
      <c r="E106" s="9">
        <v>1</v>
      </c>
      <c r="F106" s="9"/>
      <c r="G106" s="9" t="s">
        <v>36</v>
      </c>
      <c r="H106" s="9"/>
      <c r="I106" s="9"/>
      <c r="J106" s="9"/>
      <c r="K106" s="9"/>
      <c r="L106" s="9">
        <v>60</v>
      </c>
      <c r="M106" s="9"/>
      <c r="N106" s="9"/>
      <c r="O106" s="9"/>
      <c r="P106" s="9"/>
      <c r="Q106" s="9"/>
      <c r="R106" s="9">
        <v>230</v>
      </c>
      <c r="S106" s="9"/>
      <c r="T106" s="9"/>
      <c r="U106" s="9"/>
      <c r="V106" s="9"/>
      <c r="W106" s="9"/>
      <c r="X106" s="10">
        <f t="shared" si="3"/>
        <v>290</v>
      </c>
      <c r="Y106" s="9" t="s">
        <v>37</v>
      </c>
      <c r="Z106" s="11"/>
      <c r="AA106" s="9"/>
      <c r="AB106" s="11"/>
      <c r="AC106" s="11"/>
      <c r="AD106" s="18" t="s">
        <v>38</v>
      </c>
    </row>
    <row r="107" s="42" customFormat="1" ht="25" customHeight="1" spans="1:30">
      <c r="A107" s="8">
        <v>45779</v>
      </c>
      <c r="B107" s="9">
        <v>70</v>
      </c>
      <c r="C107" s="9" t="s">
        <v>213</v>
      </c>
      <c r="D107" s="9"/>
      <c r="E107" s="9"/>
      <c r="F107" s="9">
        <v>1</v>
      </c>
      <c r="G107" s="9"/>
      <c r="H107" s="9"/>
      <c r="I107" s="9"/>
      <c r="J107" s="9"/>
      <c r="K107" s="9"/>
      <c r="L107" s="9"/>
      <c r="M107" s="9"/>
      <c r="N107" s="9">
        <v>121</v>
      </c>
      <c r="O107" s="9">
        <v>140</v>
      </c>
      <c r="P107" s="9">
        <v>200</v>
      </c>
      <c r="Q107" s="9"/>
      <c r="R107" s="9">
        <v>9</v>
      </c>
      <c r="S107" s="9"/>
      <c r="T107" s="9"/>
      <c r="U107" s="9"/>
      <c r="V107" s="9"/>
      <c r="W107" s="9"/>
      <c r="X107" s="10">
        <f t="shared" si="3"/>
        <v>470</v>
      </c>
      <c r="Y107" s="9" t="s">
        <v>37</v>
      </c>
      <c r="Z107" s="11"/>
      <c r="AA107" s="9"/>
      <c r="AB107" s="11"/>
      <c r="AC107" s="11"/>
      <c r="AD107" s="18" t="s">
        <v>38</v>
      </c>
    </row>
    <row r="108" s="42" customFormat="1" ht="25" customHeight="1" spans="1:30">
      <c r="A108" s="8">
        <v>45779</v>
      </c>
      <c r="B108" s="9">
        <v>71</v>
      </c>
      <c r="C108" s="9" t="s">
        <v>214</v>
      </c>
      <c r="D108" s="9"/>
      <c r="E108" s="9">
        <v>1</v>
      </c>
      <c r="F108" s="9"/>
      <c r="G108" s="9" t="s">
        <v>143</v>
      </c>
      <c r="H108" s="9"/>
      <c r="I108" s="9"/>
      <c r="J108" s="9"/>
      <c r="K108" s="9"/>
      <c r="L108" s="9">
        <v>236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>
        <f t="shared" si="3"/>
        <v>236</v>
      </c>
      <c r="Y108" s="9" t="s">
        <v>37</v>
      </c>
      <c r="Z108" s="11"/>
      <c r="AA108" s="9"/>
      <c r="AB108" s="11"/>
      <c r="AC108" s="11"/>
      <c r="AD108" s="18" t="s">
        <v>38</v>
      </c>
    </row>
    <row r="109" s="42" customFormat="1" ht="25" customHeight="1" spans="1:30">
      <c r="A109" s="8">
        <v>45779</v>
      </c>
      <c r="B109" s="9">
        <v>72</v>
      </c>
      <c r="C109" s="9" t="s">
        <v>215</v>
      </c>
      <c r="D109" s="9"/>
      <c r="E109" s="9"/>
      <c r="F109" s="9">
        <v>1</v>
      </c>
      <c r="G109" s="9"/>
      <c r="H109" s="9"/>
      <c r="I109" s="9"/>
      <c r="J109" s="9"/>
      <c r="K109" s="9"/>
      <c r="L109" s="9">
        <v>24</v>
      </c>
      <c r="M109" s="9"/>
      <c r="N109" s="9">
        <v>121</v>
      </c>
      <c r="O109" s="9"/>
      <c r="P109" s="9"/>
      <c r="Q109" s="9"/>
      <c r="R109" s="9">
        <v>7</v>
      </c>
      <c r="S109" s="9"/>
      <c r="T109" s="9"/>
      <c r="U109" s="9"/>
      <c r="V109" s="9"/>
      <c r="W109" s="9"/>
      <c r="X109" s="10">
        <f t="shared" si="3"/>
        <v>152</v>
      </c>
      <c r="Y109" s="9" t="s">
        <v>37</v>
      </c>
      <c r="Z109" s="11"/>
      <c r="AA109" s="9"/>
      <c r="AB109" s="11"/>
      <c r="AC109" s="11"/>
      <c r="AD109" s="18" t="s">
        <v>38</v>
      </c>
    </row>
    <row r="110" s="42" customFormat="1" ht="25" customHeight="1" spans="1:30">
      <c r="A110" s="8">
        <v>45779</v>
      </c>
      <c r="B110" s="9">
        <v>73</v>
      </c>
      <c r="C110" s="9" t="s">
        <v>216</v>
      </c>
      <c r="D110" s="9"/>
      <c r="E110" s="9"/>
      <c r="F110" s="9">
        <v>1</v>
      </c>
      <c r="G110" s="9"/>
      <c r="H110" s="9"/>
      <c r="I110" s="9"/>
      <c r="J110" s="9"/>
      <c r="K110" s="9"/>
      <c r="L110" s="9">
        <v>70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>
        <f t="shared" si="3"/>
        <v>70</v>
      </c>
      <c r="Y110" s="9" t="s">
        <v>37</v>
      </c>
      <c r="Z110" s="11"/>
      <c r="AA110" s="9"/>
      <c r="AB110" s="11" t="s">
        <v>144</v>
      </c>
      <c r="AC110" s="11"/>
      <c r="AD110" s="18" t="s">
        <v>38</v>
      </c>
    </row>
    <row r="111" s="42" customFormat="1" ht="25" customHeight="1" spans="1:30">
      <c r="A111" s="8">
        <v>45779</v>
      </c>
      <c r="B111" s="51">
        <v>74</v>
      </c>
      <c r="C111" s="51" t="s">
        <v>115</v>
      </c>
      <c r="D111" s="9"/>
      <c r="E111" s="9"/>
      <c r="F111" s="51">
        <v>1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>
        <v>6</v>
      </c>
      <c r="U111" s="9"/>
      <c r="V111" s="9"/>
      <c r="W111" s="9"/>
      <c r="X111" s="10">
        <f t="shared" si="3"/>
        <v>6</v>
      </c>
      <c r="Y111" s="9" t="s">
        <v>37</v>
      </c>
      <c r="Z111" s="11"/>
      <c r="AA111" s="9"/>
      <c r="AB111" s="11"/>
      <c r="AC111" s="11"/>
      <c r="AD111" s="18" t="s">
        <v>38</v>
      </c>
    </row>
    <row r="112" s="42" customFormat="1" ht="25" customHeight="1" spans="1:30">
      <c r="A112" s="8">
        <v>45779</v>
      </c>
      <c r="B112" s="53"/>
      <c r="C112" s="53"/>
      <c r="D112" s="9"/>
      <c r="E112" s="9"/>
      <c r="F112" s="5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>
        <v>6</v>
      </c>
      <c r="U112" s="9"/>
      <c r="V112" s="9"/>
      <c r="W112" s="9"/>
      <c r="X112" s="10">
        <f t="shared" si="3"/>
        <v>6</v>
      </c>
      <c r="Y112" s="9" t="s">
        <v>37</v>
      </c>
      <c r="Z112" s="11"/>
      <c r="AA112" s="9"/>
      <c r="AB112" s="11"/>
      <c r="AC112" s="11"/>
      <c r="AD112" s="18" t="s">
        <v>38</v>
      </c>
    </row>
    <row r="113" s="42" customFormat="1" ht="25" customHeight="1" spans="1:30">
      <c r="A113" s="8">
        <v>45779</v>
      </c>
      <c r="B113" s="9">
        <v>75</v>
      </c>
      <c r="C113" s="9" t="s">
        <v>217</v>
      </c>
      <c r="D113" s="9"/>
      <c r="E113" s="9"/>
      <c r="F113" s="9">
        <v>1</v>
      </c>
      <c r="G113" s="9"/>
      <c r="H113" s="9"/>
      <c r="I113" s="9"/>
      <c r="J113" s="9"/>
      <c r="K113" s="9"/>
      <c r="L113" s="9">
        <v>248.1</v>
      </c>
      <c r="M113" s="9"/>
      <c r="N113" s="9"/>
      <c r="O113" s="9"/>
      <c r="P113" s="9"/>
      <c r="Q113" s="9"/>
      <c r="R113" s="9"/>
      <c r="S113" s="9"/>
      <c r="T113" s="9">
        <v>90</v>
      </c>
      <c r="U113" s="9"/>
      <c r="V113" s="9"/>
      <c r="W113" s="9"/>
      <c r="X113" s="10">
        <f t="shared" ref="X113:X125" si="4">SUM(J113:W113)</f>
        <v>338.1</v>
      </c>
      <c r="Y113" s="9" t="s">
        <v>37</v>
      </c>
      <c r="Z113" s="11"/>
      <c r="AA113" s="9"/>
      <c r="AB113" s="11"/>
      <c r="AC113" s="11"/>
      <c r="AD113" s="18" t="s">
        <v>38</v>
      </c>
    </row>
    <row r="114" s="42" customFormat="1" ht="25" customHeight="1" spans="1:30">
      <c r="A114" s="8">
        <v>45779</v>
      </c>
      <c r="B114" s="9">
        <v>76</v>
      </c>
      <c r="C114" s="9" t="s">
        <v>107</v>
      </c>
      <c r="D114" s="9"/>
      <c r="E114" s="9"/>
      <c r="F114" s="9">
        <v>1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>
        <v>6</v>
      </c>
      <c r="U114" s="9"/>
      <c r="V114" s="9"/>
      <c r="W114" s="9"/>
      <c r="X114" s="10">
        <f t="shared" si="4"/>
        <v>6</v>
      </c>
      <c r="Y114" s="9" t="s">
        <v>37</v>
      </c>
      <c r="Z114" s="11"/>
      <c r="AA114" s="9"/>
      <c r="AB114" s="11"/>
      <c r="AC114" s="11"/>
      <c r="AD114" s="18" t="s">
        <v>38</v>
      </c>
    </row>
    <row r="115" s="42" customFormat="1" ht="25" customHeight="1" spans="1:30">
      <c r="A115" s="8">
        <v>45779</v>
      </c>
      <c r="B115" s="9">
        <v>77</v>
      </c>
      <c r="C115" s="9" t="s">
        <v>218</v>
      </c>
      <c r="D115" s="9"/>
      <c r="E115" s="9"/>
      <c r="F115" s="9">
        <v>1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>
        <v>12</v>
      </c>
      <c r="U115" s="9"/>
      <c r="V115" s="9"/>
      <c r="W115" s="9"/>
      <c r="X115" s="10">
        <f t="shared" si="4"/>
        <v>12</v>
      </c>
      <c r="Y115" s="9" t="s">
        <v>37</v>
      </c>
      <c r="Z115" s="11"/>
      <c r="AA115" s="9"/>
      <c r="AB115" s="11"/>
      <c r="AC115" s="11"/>
      <c r="AD115" s="18" t="s">
        <v>38</v>
      </c>
    </row>
    <row r="116" s="42" customFormat="1" ht="25" customHeight="1" spans="1:30">
      <c r="A116" s="8">
        <v>45779</v>
      </c>
      <c r="B116" s="9">
        <v>78</v>
      </c>
      <c r="C116" s="9" t="s">
        <v>108</v>
      </c>
      <c r="D116" s="9"/>
      <c r="E116" s="9"/>
      <c r="F116" s="9">
        <v>1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>
        <v>6</v>
      </c>
      <c r="U116" s="9"/>
      <c r="V116" s="9"/>
      <c r="W116" s="9"/>
      <c r="X116" s="10">
        <f t="shared" si="4"/>
        <v>6</v>
      </c>
      <c r="Y116" s="9" t="s">
        <v>37</v>
      </c>
      <c r="Z116" s="11"/>
      <c r="AA116" s="9"/>
      <c r="AB116" s="11"/>
      <c r="AC116" s="11"/>
      <c r="AD116" s="18" t="s">
        <v>38</v>
      </c>
    </row>
    <row r="117" s="42" customFormat="1" ht="25" customHeight="1" spans="1:30">
      <c r="A117" s="8">
        <v>45779</v>
      </c>
      <c r="B117" s="9">
        <v>79</v>
      </c>
      <c r="C117" s="9" t="s">
        <v>219</v>
      </c>
      <c r="D117" s="9"/>
      <c r="E117" s="9"/>
      <c r="F117" s="9">
        <v>1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>
        <v>6</v>
      </c>
      <c r="U117" s="9"/>
      <c r="V117" s="9"/>
      <c r="W117" s="9"/>
      <c r="X117" s="10">
        <f t="shared" si="4"/>
        <v>6</v>
      </c>
      <c r="Y117" s="9" t="s">
        <v>37</v>
      </c>
      <c r="Z117" s="11"/>
      <c r="AA117" s="9"/>
      <c r="AB117" s="11"/>
      <c r="AC117" s="11"/>
      <c r="AD117" s="18" t="s">
        <v>38</v>
      </c>
    </row>
    <row r="118" s="42" customFormat="1" ht="25" customHeight="1" spans="1:30">
      <c r="A118" s="8">
        <v>45779</v>
      </c>
      <c r="B118" s="9">
        <v>80</v>
      </c>
      <c r="C118" s="9" t="s">
        <v>112</v>
      </c>
      <c r="D118" s="9"/>
      <c r="E118" s="9"/>
      <c r="F118" s="9">
        <v>1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>
        <v>6</v>
      </c>
      <c r="U118" s="9"/>
      <c r="V118" s="9"/>
      <c r="W118" s="9"/>
      <c r="X118" s="10">
        <f t="shared" si="4"/>
        <v>6</v>
      </c>
      <c r="Y118" s="9" t="s">
        <v>37</v>
      </c>
      <c r="Z118" s="11"/>
      <c r="AA118" s="9"/>
      <c r="AB118" s="11"/>
      <c r="AC118" s="11"/>
      <c r="AD118" s="18" t="s">
        <v>38</v>
      </c>
    </row>
    <row r="119" s="42" customFormat="1" ht="25" customHeight="1" spans="1:30">
      <c r="A119" s="8">
        <v>45779</v>
      </c>
      <c r="B119" s="9">
        <v>81</v>
      </c>
      <c r="C119" s="9" t="s">
        <v>111</v>
      </c>
      <c r="D119" s="9"/>
      <c r="E119" s="9"/>
      <c r="F119" s="9">
        <v>1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>
        <v>6</v>
      </c>
      <c r="U119" s="9"/>
      <c r="V119" s="9"/>
      <c r="W119" s="9"/>
      <c r="X119" s="10">
        <f t="shared" si="4"/>
        <v>6</v>
      </c>
      <c r="Y119" s="9" t="s">
        <v>37</v>
      </c>
      <c r="Z119" s="11"/>
      <c r="AA119" s="9"/>
      <c r="AB119" s="11"/>
      <c r="AC119" s="11"/>
      <c r="AD119" s="18" t="s">
        <v>38</v>
      </c>
    </row>
    <row r="120" s="42" customFormat="1" ht="25" customHeight="1" spans="1:30">
      <c r="A120" s="8">
        <v>45779</v>
      </c>
      <c r="B120" s="9">
        <v>82</v>
      </c>
      <c r="C120" s="9" t="s">
        <v>220</v>
      </c>
      <c r="D120" s="9"/>
      <c r="E120" s="9"/>
      <c r="F120" s="9">
        <v>1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>
        <v>12</v>
      </c>
      <c r="U120" s="9"/>
      <c r="V120" s="9"/>
      <c r="W120" s="9"/>
      <c r="X120" s="10">
        <f t="shared" si="4"/>
        <v>12</v>
      </c>
      <c r="Y120" s="9" t="s">
        <v>37</v>
      </c>
      <c r="Z120" s="11"/>
      <c r="AA120" s="9"/>
      <c r="AB120" s="11"/>
      <c r="AC120" s="11"/>
      <c r="AD120" s="18" t="s">
        <v>38</v>
      </c>
    </row>
    <row r="121" s="42" customFormat="1" ht="25" customHeight="1" spans="1:30">
      <c r="A121" s="8">
        <v>45779</v>
      </c>
      <c r="B121" s="9">
        <v>83</v>
      </c>
      <c r="C121" s="9" t="s">
        <v>114</v>
      </c>
      <c r="D121" s="9"/>
      <c r="E121" s="9"/>
      <c r="F121" s="9">
        <v>1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>
        <v>12</v>
      </c>
      <c r="U121" s="9"/>
      <c r="V121" s="9"/>
      <c r="W121" s="9"/>
      <c r="X121" s="10">
        <f t="shared" si="4"/>
        <v>12</v>
      </c>
      <c r="Y121" s="9" t="s">
        <v>37</v>
      </c>
      <c r="Z121" s="11"/>
      <c r="AA121" s="9"/>
      <c r="AB121" s="11"/>
      <c r="AC121" s="11"/>
      <c r="AD121" s="18" t="s">
        <v>38</v>
      </c>
    </row>
    <row r="122" s="42" customFormat="1" ht="25" customHeight="1" spans="1:30">
      <c r="A122" s="8">
        <v>45779</v>
      </c>
      <c r="B122" s="9">
        <v>84</v>
      </c>
      <c r="C122" s="9" t="s">
        <v>129</v>
      </c>
      <c r="D122" s="9"/>
      <c r="E122" s="9"/>
      <c r="F122" s="9">
        <v>1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>
        <v>12</v>
      </c>
      <c r="U122" s="9"/>
      <c r="V122" s="9"/>
      <c r="W122" s="9"/>
      <c r="X122" s="10">
        <f t="shared" si="4"/>
        <v>12</v>
      </c>
      <c r="Y122" s="9" t="s">
        <v>37</v>
      </c>
      <c r="Z122" s="11"/>
      <c r="AA122" s="9"/>
      <c r="AB122" s="11"/>
      <c r="AC122" s="11"/>
      <c r="AD122" s="18" t="s">
        <v>38</v>
      </c>
    </row>
    <row r="123" s="42" customFormat="1" ht="25" customHeight="1" spans="1:30">
      <c r="A123" s="8">
        <v>45779</v>
      </c>
      <c r="B123" s="9">
        <v>85</v>
      </c>
      <c r="C123" s="9" t="s">
        <v>109</v>
      </c>
      <c r="D123" s="9"/>
      <c r="E123" s="9"/>
      <c r="F123" s="9">
        <v>1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>
        <v>12</v>
      </c>
      <c r="U123" s="9"/>
      <c r="V123" s="9"/>
      <c r="W123" s="9"/>
      <c r="X123" s="10">
        <f t="shared" si="4"/>
        <v>12</v>
      </c>
      <c r="Y123" s="9" t="s">
        <v>37</v>
      </c>
      <c r="Z123" s="11"/>
      <c r="AA123" s="9"/>
      <c r="AB123" s="11"/>
      <c r="AC123" s="11"/>
      <c r="AD123" s="18" t="s">
        <v>38</v>
      </c>
    </row>
    <row r="124" s="42" customFormat="1" ht="25" customHeight="1" spans="1:30">
      <c r="A124" s="8">
        <v>45779</v>
      </c>
      <c r="B124" s="51"/>
      <c r="C124" s="51" t="s">
        <v>221</v>
      </c>
      <c r="D124" s="9"/>
      <c r="E124" s="54" t="s">
        <v>222</v>
      </c>
      <c r="F124" s="9"/>
      <c r="G124" s="9" t="s">
        <v>148</v>
      </c>
      <c r="H124" s="9"/>
      <c r="I124" s="9"/>
      <c r="J124" s="9">
        <v>-405.3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>
        <f t="shared" si="4"/>
        <v>-405.3</v>
      </c>
      <c r="Y124" s="9" t="s">
        <v>37</v>
      </c>
      <c r="Z124" s="11"/>
      <c r="AA124" s="9"/>
      <c r="AB124" s="11" t="s">
        <v>223</v>
      </c>
      <c r="AC124" s="11"/>
      <c r="AD124" s="18" t="s">
        <v>38</v>
      </c>
    </row>
    <row r="125" s="42" customFormat="1" ht="25" customHeight="1" spans="1:30">
      <c r="A125" s="8">
        <v>45779</v>
      </c>
      <c r="B125" s="52"/>
      <c r="C125" s="52"/>
      <c r="D125" s="9"/>
      <c r="E125" s="54" t="s">
        <v>224</v>
      </c>
      <c r="F125" s="9"/>
      <c r="G125" s="9" t="s">
        <v>148</v>
      </c>
      <c r="H125" s="9"/>
      <c r="I125" s="9"/>
      <c r="J125" s="9">
        <v>-602.7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>
        <f t="shared" si="4"/>
        <v>-602.7</v>
      </c>
      <c r="Y125" s="9" t="s">
        <v>37</v>
      </c>
      <c r="Z125" s="11"/>
      <c r="AA125" s="9"/>
      <c r="AB125" s="11" t="s">
        <v>223</v>
      </c>
      <c r="AC125" s="11"/>
      <c r="AD125" s="18" t="s">
        <v>38</v>
      </c>
    </row>
    <row r="126" s="42" customFormat="1" ht="25" customHeight="1" spans="1:30">
      <c r="A126" s="8">
        <v>45779</v>
      </c>
      <c r="B126" s="53"/>
      <c r="C126" s="53"/>
      <c r="D126" s="9"/>
      <c r="E126" s="54" t="s">
        <v>225</v>
      </c>
      <c r="F126" s="9"/>
      <c r="G126" s="9" t="s">
        <v>148</v>
      </c>
      <c r="H126" s="9"/>
      <c r="I126" s="9"/>
      <c r="J126" s="9">
        <v>806.1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>
        <f t="shared" ref="X126:X135" si="5">SUM(J126:W126)</f>
        <v>806.1</v>
      </c>
      <c r="Y126" s="9" t="s">
        <v>37</v>
      </c>
      <c r="Z126" s="11"/>
      <c r="AA126" s="9"/>
      <c r="AB126" s="11" t="s">
        <v>226</v>
      </c>
      <c r="AC126" s="11"/>
      <c r="AD126" s="18" t="s">
        <v>38</v>
      </c>
    </row>
    <row r="127" s="42" customFormat="1" ht="25" customHeight="1" spans="1:30">
      <c r="A127" s="8">
        <v>45779</v>
      </c>
      <c r="B127" s="9">
        <v>86</v>
      </c>
      <c r="C127" s="9" t="s">
        <v>227</v>
      </c>
      <c r="D127" s="9"/>
      <c r="E127" s="9"/>
      <c r="F127" s="9">
        <v>1</v>
      </c>
      <c r="G127" s="9"/>
      <c r="H127" s="9"/>
      <c r="I127" s="9"/>
      <c r="J127" s="9"/>
      <c r="K127" s="9"/>
      <c r="L127" s="9"/>
      <c r="M127" s="9"/>
      <c r="N127" s="9"/>
      <c r="O127" s="9">
        <v>84</v>
      </c>
      <c r="P127" s="9">
        <v>90</v>
      </c>
      <c r="Q127" s="9"/>
      <c r="R127" s="9">
        <v>7</v>
      </c>
      <c r="S127" s="9"/>
      <c r="T127" s="9"/>
      <c r="U127" s="9"/>
      <c r="V127" s="9"/>
      <c r="W127" s="9"/>
      <c r="X127" s="10">
        <f t="shared" si="5"/>
        <v>181</v>
      </c>
      <c r="Y127" s="9" t="s">
        <v>37</v>
      </c>
      <c r="Z127" s="11"/>
      <c r="AA127" s="9"/>
      <c r="AB127" s="11" t="s">
        <v>103</v>
      </c>
      <c r="AC127" s="11"/>
      <c r="AD127" s="18" t="s">
        <v>38</v>
      </c>
    </row>
    <row r="128" s="42" customFormat="1" ht="25" customHeight="1" spans="1:30">
      <c r="A128" s="8">
        <v>45779</v>
      </c>
      <c r="B128" s="9">
        <v>87</v>
      </c>
      <c r="C128" s="9" t="s">
        <v>228</v>
      </c>
      <c r="D128" s="9"/>
      <c r="E128" s="9"/>
      <c r="F128" s="9">
        <v>1</v>
      </c>
      <c r="G128" s="9"/>
      <c r="H128" s="9"/>
      <c r="I128" s="9"/>
      <c r="J128" s="9"/>
      <c r="K128" s="9"/>
      <c r="L128" s="9"/>
      <c r="M128" s="9"/>
      <c r="N128" s="9"/>
      <c r="O128" s="9"/>
      <c r="P128" s="9">
        <v>90</v>
      </c>
      <c r="Q128" s="9"/>
      <c r="R128" s="9"/>
      <c r="S128" s="9"/>
      <c r="T128" s="9"/>
      <c r="U128" s="9"/>
      <c r="V128" s="9"/>
      <c r="W128" s="9"/>
      <c r="X128" s="10">
        <f t="shared" si="5"/>
        <v>90</v>
      </c>
      <c r="Y128" s="9" t="s">
        <v>37</v>
      </c>
      <c r="Z128" s="11"/>
      <c r="AA128" s="9"/>
      <c r="AB128" s="11" t="s">
        <v>103</v>
      </c>
      <c r="AC128" s="11"/>
      <c r="AD128" s="18" t="s">
        <v>38</v>
      </c>
    </row>
    <row r="129" s="42" customFormat="1" ht="25" customHeight="1" spans="1:30">
      <c r="A129" s="8">
        <v>45779</v>
      </c>
      <c r="B129" s="51">
        <v>88</v>
      </c>
      <c r="C129" s="51" t="s">
        <v>229</v>
      </c>
      <c r="D129" s="9"/>
      <c r="E129" s="9"/>
      <c r="F129" s="51">
        <v>1</v>
      </c>
      <c r="G129" s="9"/>
      <c r="H129" s="9"/>
      <c r="I129" s="9"/>
      <c r="J129" s="9"/>
      <c r="K129" s="9"/>
      <c r="L129" s="9">
        <v>436</v>
      </c>
      <c r="M129" s="9"/>
      <c r="N129" s="9"/>
      <c r="O129" s="9"/>
      <c r="P129" s="9"/>
      <c r="Q129" s="9"/>
      <c r="R129" s="9">
        <v>5</v>
      </c>
      <c r="S129" s="9"/>
      <c r="T129" s="9"/>
      <c r="U129" s="9"/>
      <c r="V129" s="9"/>
      <c r="W129" s="9"/>
      <c r="X129" s="10">
        <f t="shared" si="5"/>
        <v>441</v>
      </c>
      <c r="Y129" s="9" t="s">
        <v>37</v>
      </c>
      <c r="Z129" s="11"/>
      <c r="AA129" s="9"/>
      <c r="AB129" s="11"/>
      <c r="AC129" s="11"/>
      <c r="AD129" s="18" t="s">
        <v>38</v>
      </c>
    </row>
    <row r="130" s="42" customFormat="1" ht="25" customHeight="1" spans="1:30">
      <c r="A130" s="8">
        <v>45779</v>
      </c>
      <c r="B130" s="53"/>
      <c r="C130" s="53"/>
      <c r="D130" s="9"/>
      <c r="E130" s="9"/>
      <c r="F130" s="53"/>
      <c r="G130" s="9"/>
      <c r="H130" s="9"/>
      <c r="I130" s="9"/>
      <c r="J130" s="9"/>
      <c r="K130" s="9"/>
      <c r="L130" s="9">
        <v>356.1</v>
      </c>
      <c r="M130" s="9"/>
      <c r="N130" s="9"/>
      <c r="O130" s="9"/>
      <c r="P130" s="9"/>
      <c r="Q130" s="9"/>
      <c r="R130" s="9">
        <v>90</v>
      </c>
      <c r="S130" s="9"/>
      <c r="T130" s="9"/>
      <c r="U130" s="9"/>
      <c r="V130" s="9"/>
      <c r="W130" s="9"/>
      <c r="X130" s="10">
        <f t="shared" si="5"/>
        <v>446.1</v>
      </c>
      <c r="Y130" s="9" t="s">
        <v>37</v>
      </c>
      <c r="Z130" s="11"/>
      <c r="AA130" s="9"/>
      <c r="AB130" s="11"/>
      <c r="AC130" s="11"/>
      <c r="AD130" s="18" t="s">
        <v>38</v>
      </c>
    </row>
    <row r="131" s="42" customFormat="1" ht="25" customHeight="1" spans="1:30">
      <c r="A131" s="8">
        <v>45779</v>
      </c>
      <c r="B131" s="9">
        <v>89</v>
      </c>
      <c r="C131" s="9" t="s">
        <v>230</v>
      </c>
      <c r="D131" s="9"/>
      <c r="E131" s="9"/>
      <c r="F131" s="9">
        <v>1</v>
      </c>
      <c r="G131" s="9"/>
      <c r="H131" s="9"/>
      <c r="I131" s="9"/>
      <c r="J131" s="9"/>
      <c r="K131" s="9"/>
      <c r="L131" s="9"/>
      <c r="M131" s="9"/>
      <c r="N131" s="9"/>
      <c r="O131" s="9">
        <v>168</v>
      </c>
      <c r="P131" s="9">
        <v>90</v>
      </c>
      <c r="Q131" s="9"/>
      <c r="R131" s="9">
        <v>7</v>
      </c>
      <c r="S131" s="9"/>
      <c r="T131" s="9"/>
      <c r="U131" s="9"/>
      <c r="V131" s="9"/>
      <c r="W131" s="9"/>
      <c r="X131" s="10">
        <f t="shared" si="5"/>
        <v>265</v>
      </c>
      <c r="Y131" s="9" t="s">
        <v>37</v>
      </c>
      <c r="Z131" s="11"/>
      <c r="AA131" s="9"/>
      <c r="AB131" s="11" t="s">
        <v>103</v>
      </c>
      <c r="AC131" s="11"/>
      <c r="AD131" s="18" t="s">
        <v>38</v>
      </c>
    </row>
    <row r="132" s="42" customFormat="1" ht="25" customHeight="1" spans="1:30">
      <c r="A132" s="8">
        <v>45779</v>
      </c>
      <c r="B132" s="9">
        <v>90</v>
      </c>
      <c r="C132" s="9" t="s">
        <v>231</v>
      </c>
      <c r="D132" s="9"/>
      <c r="E132" s="9"/>
      <c r="F132" s="9">
        <v>1</v>
      </c>
      <c r="G132" s="9"/>
      <c r="H132" s="9"/>
      <c r="I132" s="9"/>
      <c r="J132" s="9"/>
      <c r="K132" s="9"/>
      <c r="L132" s="9"/>
      <c r="M132" s="9"/>
      <c r="N132" s="9"/>
      <c r="O132" s="9">
        <v>168</v>
      </c>
      <c r="P132" s="9">
        <v>90</v>
      </c>
      <c r="Q132" s="9"/>
      <c r="R132" s="9">
        <v>7</v>
      </c>
      <c r="S132" s="9"/>
      <c r="T132" s="9"/>
      <c r="U132" s="9"/>
      <c r="V132" s="9"/>
      <c r="W132" s="9"/>
      <c r="X132" s="10">
        <f t="shared" si="5"/>
        <v>265</v>
      </c>
      <c r="Y132" s="9" t="s">
        <v>37</v>
      </c>
      <c r="Z132" s="11"/>
      <c r="AA132" s="9"/>
      <c r="AB132" s="11" t="s">
        <v>103</v>
      </c>
      <c r="AC132" s="11"/>
      <c r="AD132" s="18" t="s">
        <v>38</v>
      </c>
    </row>
    <row r="133" s="42" customFormat="1" ht="25" customHeight="1" spans="1:30">
      <c r="A133" s="8">
        <v>45779</v>
      </c>
      <c r="B133" s="9">
        <v>91</v>
      </c>
      <c r="C133" s="9" t="s">
        <v>232</v>
      </c>
      <c r="D133" s="9"/>
      <c r="E133" s="9"/>
      <c r="F133" s="9">
        <v>1</v>
      </c>
      <c r="G133" s="9"/>
      <c r="H133" s="9"/>
      <c r="I133" s="9"/>
      <c r="J133" s="9"/>
      <c r="K133" s="9"/>
      <c r="L133" s="9"/>
      <c r="M133" s="9"/>
      <c r="N133" s="9"/>
      <c r="O133" s="9">
        <v>168</v>
      </c>
      <c r="P133" s="9">
        <v>90</v>
      </c>
      <c r="Q133" s="9"/>
      <c r="R133" s="9">
        <v>7</v>
      </c>
      <c r="S133" s="9"/>
      <c r="T133" s="9"/>
      <c r="U133" s="9"/>
      <c r="V133" s="9"/>
      <c r="W133" s="9"/>
      <c r="X133" s="10">
        <f t="shared" si="5"/>
        <v>265</v>
      </c>
      <c r="Y133" s="9" t="s">
        <v>37</v>
      </c>
      <c r="Z133" s="11"/>
      <c r="AA133" s="9"/>
      <c r="AB133" s="11" t="s">
        <v>103</v>
      </c>
      <c r="AC133" s="11"/>
      <c r="AD133" s="18" t="s">
        <v>38</v>
      </c>
    </row>
    <row r="134" s="42" customFormat="1" ht="25" customHeight="1" spans="1:30">
      <c r="A134" s="8">
        <v>45779</v>
      </c>
      <c r="B134" s="9">
        <v>92</v>
      </c>
      <c r="C134" s="9" t="s">
        <v>233</v>
      </c>
      <c r="D134" s="9"/>
      <c r="E134" s="9"/>
      <c r="F134" s="9">
        <v>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>
        <v>27</v>
      </c>
      <c r="V134" s="9"/>
      <c r="W134" s="9"/>
      <c r="X134" s="10">
        <f t="shared" ref="X134:X150" si="6">SUM(J134:W134)</f>
        <v>27</v>
      </c>
      <c r="Y134" s="9" t="s">
        <v>37</v>
      </c>
      <c r="Z134" s="11"/>
      <c r="AA134" s="9"/>
      <c r="AB134" s="11" t="s">
        <v>234</v>
      </c>
      <c r="AC134" s="11"/>
      <c r="AD134" s="18" t="s">
        <v>38</v>
      </c>
    </row>
    <row r="135" s="42" customFormat="1" ht="25" customHeight="1" spans="1:30">
      <c r="A135" s="8">
        <v>45779</v>
      </c>
      <c r="B135" s="9">
        <v>93</v>
      </c>
      <c r="C135" s="9" t="s">
        <v>235</v>
      </c>
      <c r="D135" s="9"/>
      <c r="E135" s="9">
        <v>1</v>
      </c>
      <c r="F135" s="9"/>
      <c r="G135" s="9" t="s">
        <v>39</v>
      </c>
      <c r="H135" s="9"/>
      <c r="I135" s="9"/>
      <c r="J135" s="9"/>
      <c r="K135" s="9"/>
      <c r="L135" s="9"/>
      <c r="M135" s="9"/>
      <c r="N135" s="9"/>
      <c r="O135" s="9"/>
      <c r="P135" s="9">
        <v>60</v>
      </c>
      <c r="Q135" s="9"/>
      <c r="R135" s="9"/>
      <c r="S135" s="9"/>
      <c r="T135" s="9"/>
      <c r="U135" s="9"/>
      <c r="V135" s="9"/>
      <c r="W135" s="9"/>
      <c r="X135" s="10">
        <f t="shared" si="6"/>
        <v>60</v>
      </c>
      <c r="Y135" s="9" t="s">
        <v>37</v>
      </c>
      <c r="Z135" s="11"/>
      <c r="AA135" s="9"/>
      <c r="AB135" s="11"/>
      <c r="AC135" s="11"/>
      <c r="AD135" s="18" t="s">
        <v>38</v>
      </c>
    </row>
    <row r="136" s="42" customFormat="1" ht="25" customHeight="1" spans="1:30">
      <c r="A136" s="8">
        <v>45779</v>
      </c>
      <c r="B136" s="9">
        <v>94</v>
      </c>
      <c r="C136" s="9" t="s">
        <v>236</v>
      </c>
      <c r="D136" s="9"/>
      <c r="E136" s="9"/>
      <c r="F136" s="9">
        <v>1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>
        <v>5</v>
      </c>
      <c r="T136" s="9"/>
      <c r="U136" s="9"/>
      <c r="V136" s="9"/>
      <c r="W136" s="9"/>
      <c r="X136" s="10">
        <f t="shared" si="6"/>
        <v>5</v>
      </c>
      <c r="Y136" s="9" t="s">
        <v>37</v>
      </c>
      <c r="Z136" s="11"/>
      <c r="AA136" s="9"/>
      <c r="AB136" s="11"/>
      <c r="AC136" s="11"/>
      <c r="AD136" s="18" t="s">
        <v>38</v>
      </c>
    </row>
    <row r="137" s="42" customFormat="1" ht="25" customHeight="1" spans="1:30">
      <c r="A137" s="8">
        <v>45779</v>
      </c>
      <c r="B137" s="9">
        <v>95</v>
      </c>
      <c r="C137" s="9" t="s">
        <v>89</v>
      </c>
      <c r="D137" s="9"/>
      <c r="E137" s="9"/>
      <c r="F137" s="9">
        <v>1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>
        <v>5</v>
      </c>
      <c r="T137" s="9"/>
      <c r="U137" s="9"/>
      <c r="V137" s="9"/>
      <c r="W137" s="9"/>
      <c r="X137" s="10">
        <f t="shared" si="6"/>
        <v>5</v>
      </c>
      <c r="Y137" s="9" t="s">
        <v>37</v>
      </c>
      <c r="Z137" s="11"/>
      <c r="AA137" s="9"/>
      <c r="AB137" s="11"/>
      <c r="AC137" s="11"/>
      <c r="AD137" s="18" t="s">
        <v>38</v>
      </c>
    </row>
    <row r="138" s="42" customFormat="1" ht="25" customHeight="1" spans="1:30">
      <c r="A138" s="8">
        <v>45779</v>
      </c>
      <c r="B138" s="5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>
        <f t="shared" si="6"/>
        <v>0</v>
      </c>
      <c r="Y138" s="9" t="s">
        <v>37</v>
      </c>
      <c r="Z138" s="11"/>
      <c r="AA138" s="9"/>
      <c r="AB138" s="11"/>
      <c r="AC138" s="11"/>
      <c r="AD138" s="18" t="s">
        <v>38</v>
      </c>
    </row>
    <row r="139" s="42" customFormat="1" ht="25" customHeight="1" spans="1:30">
      <c r="A139" s="8">
        <v>45779</v>
      </c>
      <c r="B139" s="5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>
        <f t="shared" si="6"/>
        <v>0</v>
      </c>
      <c r="Y139" s="9" t="s">
        <v>37</v>
      </c>
      <c r="Z139" s="11"/>
      <c r="AA139" s="9"/>
      <c r="AB139" s="11"/>
      <c r="AC139" s="11"/>
      <c r="AD139" s="18" t="s">
        <v>38</v>
      </c>
    </row>
    <row r="140" s="42" customFormat="1" ht="25" customHeight="1" spans="1:30">
      <c r="A140" s="8">
        <v>45779</v>
      </c>
      <c r="B140" s="5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>
        <f t="shared" si="6"/>
        <v>0</v>
      </c>
      <c r="Y140" s="9" t="s">
        <v>37</v>
      </c>
      <c r="Z140" s="11"/>
      <c r="AA140" s="9"/>
      <c r="AB140" s="11"/>
      <c r="AC140" s="11"/>
      <c r="AD140" s="18" t="s">
        <v>38</v>
      </c>
    </row>
    <row r="141" s="42" customFormat="1" ht="25" customHeight="1" spans="1:30">
      <c r="A141" s="8">
        <v>45779</v>
      </c>
      <c r="B141" s="5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>
        <f t="shared" si="6"/>
        <v>0</v>
      </c>
      <c r="Y141" s="9" t="s">
        <v>37</v>
      </c>
      <c r="Z141" s="11"/>
      <c r="AA141" s="9"/>
      <c r="AB141" s="11"/>
      <c r="AC141" s="11"/>
      <c r="AD141" s="18" t="s">
        <v>38</v>
      </c>
    </row>
    <row r="142" s="42" customFormat="1" ht="25" customHeight="1" spans="1:30">
      <c r="A142" s="8">
        <v>45779</v>
      </c>
      <c r="B142" s="5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>
        <f t="shared" si="6"/>
        <v>0</v>
      </c>
      <c r="Y142" s="9" t="s">
        <v>37</v>
      </c>
      <c r="Z142" s="11"/>
      <c r="AA142" s="9"/>
      <c r="AB142" s="11"/>
      <c r="AC142" s="11"/>
      <c r="AD142" s="18" t="s">
        <v>38</v>
      </c>
    </row>
    <row r="143" s="42" customFormat="1" ht="25" customHeight="1" spans="1:30">
      <c r="A143" s="8">
        <v>45779</v>
      </c>
      <c r="B143" s="5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>
        <f t="shared" si="6"/>
        <v>0</v>
      </c>
      <c r="Y143" s="9" t="s">
        <v>37</v>
      </c>
      <c r="Z143" s="11"/>
      <c r="AA143" s="9"/>
      <c r="AB143" s="11"/>
      <c r="AC143" s="11"/>
      <c r="AD143" s="18" t="s">
        <v>38</v>
      </c>
    </row>
    <row r="144" s="42" customFormat="1" ht="25" customHeight="1" spans="1:30">
      <c r="A144" s="8">
        <v>45779</v>
      </c>
      <c r="B144" s="5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>
        <f t="shared" si="6"/>
        <v>0</v>
      </c>
      <c r="Y144" s="9" t="s">
        <v>37</v>
      </c>
      <c r="Z144" s="11"/>
      <c r="AA144" s="9"/>
      <c r="AB144" s="11"/>
      <c r="AC144" s="11"/>
      <c r="AD144" s="18" t="s">
        <v>38</v>
      </c>
    </row>
    <row r="145" s="42" customFormat="1" ht="25" customHeight="1" spans="1:30">
      <c r="A145" s="8">
        <v>45779</v>
      </c>
      <c r="B145" s="5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>
        <f t="shared" si="6"/>
        <v>0</v>
      </c>
      <c r="Y145" s="9" t="s">
        <v>37</v>
      </c>
      <c r="Z145" s="11"/>
      <c r="AA145" s="9"/>
      <c r="AB145" s="11"/>
      <c r="AC145" s="11"/>
      <c r="AD145" s="18" t="s">
        <v>38</v>
      </c>
    </row>
    <row r="146" s="42" customFormat="1" ht="25" customHeight="1" spans="1:30">
      <c r="A146" s="8">
        <v>45779</v>
      </c>
      <c r="B146" s="5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>
        <f t="shared" si="6"/>
        <v>0</v>
      </c>
      <c r="Y146" s="9" t="s">
        <v>37</v>
      </c>
      <c r="Z146" s="11"/>
      <c r="AA146" s="9"/>
      <c r="AB146" s="11"/>
      <c r="AC146" s="11"/>
      <c r="AD146" s="18" t="s">
        <v>38</v>
      </c>
    </row>
    <row r="147" s="42" customFormat="1" ht="25" customHeight="1" spans="1:30">
      <c r="A147" s="8">
        <v>45779</v>
      </c>
      <c r="B147" s="5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>
        <f t="shared" si="6"/>
        <v>0</v>
      </c>
      <c r="Y147" s="9" t="s">
        <v>37</v>
      </c>
      <c r="Z147" s="11"/>
      <c r="AA147" s="9"/>
      <c r="AB147" s="11"/>
      <c r="AC147" s="11"/>
      <c r="AD147" s="18" t="s">
        <v>38</v>
      </c>
    </row>
    <row r="148" s="42" customFormat="1" ht="25" customHeight="1" spans="1:30">
      <c r="A148" s="8">
        <v>45779</v>
      </c>
      <c r="B148" s="5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>
        <f t="shared" si="6"/>
        <v>0</v>
      </c>
      <c r="Y148" s="9" t="s">
        <v>37</v>
      </c>
      <c r="Z148" s="11"/>
      <c r="AA148" s="9"/>
      <c r="AB148" s="11"/>
      <c r="AC148" s="11"/>
      <c r="AD148" s="18" t="s">
        <v>38</v>
      </c>
    </row>
    <row r="149" s="42" customFormat="1" ht="25" customHeight="1" spans="1:30">
      <c r="A149" s="8">
        <v>45779</v>
      </c>
      <c r="B149" s="5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>
        <f t="shared" si="6"/>
        <v>0</v>
      </c>
      <c r="Y149" s="9" t="s">
        <v>37</v>
      </c>
      <c r="Z149" s="11"/>
      <c r="AA149" s="9"/>
      <c r="AB149" s="11"/>
      <c r="AC149" s="11"/>
      <c r="AD149" s="18" t="s">
        <v>38</v>
      </c>
    </row>
    <row r="150" s="42" customFormat="1" ht="25" customHeight="1" spans="1:30">
      <c r="A150" s="8">
        <v>45779</v>
      </c>
      <c r="B150" s="58"/>
      <c r="C150" s="58"/>
      <c r="D150" s="58"/>
      <c r="E150" s="58"/>
      <c r="F150" s="58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9"/>
      <c r="X150" s="10">
        <f t="shared" si="6"/>
        <v>0</v>
      </c>
      <c r="Y150" s="9" t="s">
        <v>37</v>
      </c>
      <c r="Z150" s="11"/>
      <c r="AA150" s="9"/>
      <c r="AB150" s="11"/>
      <c r="AC150" s="11"/>
      <c r="AD150" s="18" t="s">
        <v>38</v>
      </c>
    </row>
    <row r="151" s="44" customFormat="1" ht="25" customHeight="1" spans="1:30">
      <c r="A151" s="8">
        <v>45779</v>
      </c>
      <c r="B151" s="9"/>
      <c r="C151" s="18"/>
      <c r="D151" s="10">
        <f>SUBTOTAL(9,D4:D150)</f>
        <v>4</v>
      </c>
      <c r="E151" s="10">
        <f>SUBTOTAL(9,E4:E150)</f>
        <v>39</v>
      </c>
      <c r="F151" s="78">
        <f>SUBTOTAL(9,F4:F150)</f>
        <v>52</v>
      </c>
      <c r="G151" s="18"/>
      <c r="H151" s="9"/>
      <c r="I151" s="18"/>
      <c r="J151" s="10">
        <f t="shared" ref="J151:X151" si="7">SUBTOTAL(9,J4:J150)</f>
        <v>56.9999999999999</v>
      </c>
      <c r="K151" s="10">
        <f t="shared" si="7"/>
        <v>2036</v>
      </c>
      <c r="L151" s="10">
        <f t="shared" si="7"/>
        <v>17439.2</v>
      </c>
      <c r="M151" s="10">
        <f t="shared" si="7"/>
        <v>1937</v>
      </c>
      <c r="N151" s="10">
        <f t="shared" si="7"/>
        <v>2788</v>
      </c>
      <c r="O151" s="10">
        <f t="shared" si="7"/>
        <v>8789</v>
      </c>
      <c r="P151" s="10">
        <f t="shared" si="7"/>
        <v>2920</v>
      </c>
      <c r="Q151" s="10">
        <f t="shared" si="7"/>
        <v>20</v>
      </c>
      <c r="R151" s="10">
        <f t="shared" si="7"/>
        <v>1571</v>
      </c>
      <c r="S151" s="10">
        <f t="shared" si="7"/>
        <v>10</v>
      </c>
      <c r="T151" s="10">
        <f t="shared" si="7"/>
        <v>578</v>
      </c>
      <c r="U151" s="10">
        <f t="shared" si="7"/>
        <v>197</v>
      </c>
      <c r="V151" s="10">
        <f t="shared" si="7"/>
        <v>40</v>
      </c>
      <c r="W151" s="10">
        <f t="shared" si="7"/>
        <v>16960</v>
      </c>
      <c r="X151" s="10">
        <f t="shared" si="7"/>
        <v>55342.2</v>
      </c>
      <c r="Y151" s="9" t="s">
        <v>37</v>
      </c>
      <c r="Z151" s="10">
        <f>SUBTOTAL(9,Z4:Z150)</f>
        <v>0</v>
      </c>
      <c r="AA151" s="10">
        <f>SUBTOTAL(9,AA4:AA150)</f>
        <v>10</v>
      </c>
      <c r="AB151" s="18"/>
      <c r="AC151" s="18"/>
      <c r="AD151" s="18" t="s">
        <v>38</v>
      </c>
    </row>
  </sheetData>
  <autoFilter xmlns:etc="http://www.wps.cn/officeDocument/2017/etCustomData" ref="A3:AD150" etc:filterBottomFollowUsedRange="0">
    <extLst/>
  </autoFilter>
  <mergeCells count="88">
    <mergeCell ref="A1:AD1"/>
    <mergeCell ref="J2:K2"/>
    <mergeCell ref="L2:M2"/>
    <mergeCell ref="N2:O2"/>
    <mergeCell ref="P2:Q2"/>
    <mergeCell ref="R2:U2"/>
    <mergeCell ref="D15:F15"/>
    <mergeCell ref="A2:A3"/>
    <mergeCell ref="B2:B3"/>
    <mergeCell ref="B4:B6"/>
    <mergeCell ref="B13:B14"/>
    <mergeCell ref="B16:B18"/>
    <mergeCell ref="B24:B25"/>
    <mergeCell ref="B31:B33"/>
    <mergeCell ref="B38:B39"/>
    <mergeCell ref="B40:B41"/>
    <mergeCell ref="B48:B49"/>
    <mergeCell ref="B50:B51"/>
    <mergeCell ref="B52:B53"/>
    <mergeCell ref="B58:B59"/>
    <mergeCell ref="B61:B63"/>
    <mergeCell ref="B65:B68"/>
    <mergeCell ref="B69:B70"/>
    <mergeCell ref="B79:B80"/>
    <mergeCell ref="B82:B83"/>
    <mergeCell ref="B86:B87"/>
    <mergeCell ref="B88:B89"/>
    <mergeCell ref="B95:B96"/>
    <mergeCell ref="B102:B103"/>
    <mergeCell ref="B105:B106"/>
    <mergeCell ref="B111:B112"/>
    <mergeCell ref="B124:B126"/>
    <mergeCell ref="B129:B130"/>
    <mergeCell ref="C2:C3"/>
    <mergeCell ref="C4:C6"/>
    <mergeCell ref="C13:C14"/>
    <mergeCell ref="C16:C18"/>
    <mergeCell ref="C24:C25"/>
    <mergeCell ref="C31:C33"/>
    <mergeCell ref="C38:C39"/>
    <mergeCell ref="C40:C41"/>
    <mergeCell ref="C48:C49"/>
    <mergeCell ref="C50:C51"/>
    <mergeCell ref="C52:C53"/>
    <mergeCell ref="C58:C59"/>
    <mergeCell ref="C61:C63"/>
    <mergeCell ref="C65:C68"/>
    <mergeCell ref="C69:C70"/>
    <mergeCell ref="C79:C80"/>
    <mergeCell ref="C82:C83"/>
    <mergeCell ref="C86:C87"/>
    <mergeCell ref="C88:C89"/>
    <mergeCell ref="C95:C96"/>
    <mergeCell ref="C102:C103"/>
    <mergeCell ref="C105:C106"/>
    <mergeCell ref="C111:C112"/>
    <mergeCell ref="C124:C126"/>
    <mergeCell ref="C129:C130"/>
    <mergeCell ref="D2:D3"/>
    <mergeCell ref="D4:D6"/>
    <mergeCell ref="D61:D62"/>
    <mergeCell ref="D88:D89"/>
    <mergeCell ref="D95:D96"/>
    <mergeCell ref="E2:E3"/>
    <mergeCell ref="E16:E17"/>
    <mergeCell ref="E48:E49"/>
    <mergeCell ref="E65:E68"/>
    <mergeCell ref="E69:E70"/>
    <mergeCell ref="E86:E87"/>
    <mergeCell ref="E102:E103"/>
    <mergeCell ref="F2:F3"/>
    <mergeCell ref="F32:F33"/>
    <mergeCell ref="F79:F80"/>
    <mergeCell ref="F82:F83"/>
    <mergeCell ref="F111:F112"/>
    <mergeCell ref="F129:F130"/>
    <mergeCell ref="G2:G3"/>
    <mergeCell ref="H2:H3"/>
    <mergeCell ref="I2:I3"/>
    <mergeCell ref="V2:V3"/>
    <mergeCell ref="W2:W3"/>
    <mergeCell ref="X2:X3"/>
    <mergeCell ref="Y2:Y3"/>
    <mergeCell ref="Z2:Z3"/>
    <mergeCell ref="AA2:AA3"/>
    <mergeCell ref="AB2:AB3"/>
    <mergeCell ref="AC2:AC3"/>
    <mergeCell ref="AD2:AD3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6" sqref="J6"/>
    </sheetView>
  </sheetViews>
  <sheetFormatPr defaultColWidth="9" defaultRowHeight="14"/>
  <cols>
    <col min="1" max="3" width="12.7545454545455" style="24" customWidth="1"/>
    <col min="4" max="4" width="12.7545454545455" style="24" hidden="1" customWidth="1"/>
    <col min="5" max="8" width="12.7545454545455" style="24" customWidth="1"/>
    <col min="9" max="11" width="15.2545454545455" style="24" customWidth="1"/>
    <col min="12" max="12" width="12.8181818181818" style="25"/>
    <col min="13" max="13" width="16" style="24" customWidth="1"/>
    <col min="14" max="14" width="12.8181818181818" style="24"/>
    <col min="15" max="16384" width="9" style="24"/>
  </cols>
  <sheetData>
    <row r="1" s="24" customFormat="1" ht="18" customHeight="1" spans="1:12">
      <c r="A1" s="26" t="s">
        <v>1</v>
      </c>
      <c r="B1" s="26" t="s">
        <v>237</v>
      </c>
      <c r="C1" s="26" t="s">
        <v>238</v>
      </c>
      <c r="D1" s="26" t="s">
        <v>239</v>
      </c>
      <c r="E1" s="27" t="s">
        <v>240</v>
      </c>
      <c r="F1" s="27" t="s">
        <v>241</v>
      </c>
      <c r="G1" s="27" t="s">
        <v>242</v>
      </c>
      <c r="H1" s="26" t="s">
        <v>243</v>
      </c>
      <c r="I1" s="26" t="s">
        <v>244</v>
      </c>
      <c r="J1" s="26" t="s">
        <v>245</v>
      </c>
      <c r="K1" s="26" t="s">
        <v>246</v>
      </c>
      <c r="L1" s="25"/>
    </row>
    <row r="2" s="24" customFormat="1" ht="18" customHeight="1" spans="1:12">
      <c r="A2" s="28">
        <v>45778</v>
      </c>
      <c r="B2" s="29">
        <v>33720.6</v>
      </c>
      <c r="C2" s="29">
        <f>B2</f>
        <v>33720.6</v>
      </c>
      <c r="D2" s="29">
        <v>1</v>
      </c>
      <c r="E2" s="30">
        <f>$N$4*10000/COUNT(A:A)*D2</f>
        <v>98709.6774193548</v>
      </c>
      <c r="F2" s="31">
        <f t="shared" ref="F2:F32" si="0">C2/E2</f>
        <v>0.341613921568628</v>
      </c>
      <c r="G2" s="30">
        <f t="shared" ref="G2:G32" si="1">C2-E2</f>
        <v>-64989.0774193548</v>
      </c>
      <c r="H2" s="29">
        <v>1921.1</v>
      </c>
      <c r="I2" s="33">
        <f>H2</f>
        <v>1921.1</v>
      </c>
      <c r="J2" s="33">
        <v>398</v>
      </c>
      <c r="K2" s="33">
        <f>J2</f>
        <v>398</v>
      </c>
      <c r="L2" s="34"/>
    </row>
    <row r="3" s="24" customFormat="1" ht="18" customHeight="1" spans="1:14">
      <c r="A3" s="28">
        <v>45779</v>
      </c>
      <c r="B3" s="29">
        <v>55342.2</v>
      </c>
      <c r="C3" s="29">
        <f t="shared" ref="C3:C32" si="2">B3+C2</f>
        <v>89062.8</v>
      </c>
      <c r="D3" s="29">
        <f t="shared" ref="D3:D32" si="3">D2+1</f>
        <v>2</v>
      </c>
      <c r="E3" s="30">
        <f t="shared" ref="E3:E31" si="4">$N$4*10000/COUNT(A:A)*D3</f>
        <v>197419.35483871</v>
      </c>
      <c r="F3" s="31">
        <f t="shared" si="0"/>
        <v>0.451135098039215</v>
      </c>
      <c r="G3" s="30">
        <f t="shared" si="1"/>
        <v>-108356.55483871</v>
      </c>
      <c r="H3" s="29">
        <v>2887</v>
      </c>
      <c r="I3" s="33">
        <f t="shared" ref="I3:I32" si="5">I2+H3</f>
        <v>4808.1</v>
      </c>
      <c r="J3" s="33">
        <v>1937</v>
      </c>
      <c r="K3" s="33">
        <f t="shared" ref="K3:K32" si="6">K2+J3</f>
        <v>2335</v>
      </c>
      <c r="L3" s="34"/>
      <c r="M3" s="35" t="s">
        <v>247</v>
      </c>
      <c r="N3" s="36">
        <v>255</v>
      </c>
    </row>
    <row r="4" s="24" customFormat="1" ht="18" customHeight="1" spans="1:14">
      <c r="A4" s="28">
        <v>45780</v>
      </c>
      <c r="B4" s="29"/>
      <c r="C4" s="29">
        <f t="shared" si="2"/>
        <v>89062.8</v>
      </c>
      <c r="D4" s="29">
        <f t="shared" si="3"/>
        <v>3</v>
      </c>
      <c r="E4" s="30">
        <f t="shared" si="4"/>
        <v>296129.032258064</v>
      </c>
      <c r="F4" s="31">
        <f t="shared" si="0"/>
        <v>0.300756732026144</v>
      </c>
      <c r="G4" s="30">
        <f t="shared" si="1"/>
        <v>-207066.232258064</v>
      </c>
      <c r="H4" s="29"/>
      <c r="I4" s="33">
        <f t="shared" si="5"/>
        <v>4808.1</v>
      </c>
      <c r="J4" s="33"/>
      <c r="K4" s="33">
        <f t="shared" si="6"/>
        <v>2335</v>
      </c>
      <c r="L4" s="34"/>
      <c r="M4" s="37" t="s">
        <v>248</v>
      </c>
      <c r="N4" s="38">
        <v>306</v>
      </c>
    </row>
    <row r="5" s="24" customFormat="1" ht="18" customHeight="1" spans="1:14">
      <c r="A5" s="28">
        <v>45781</v>
      </c>
      <c r="B5" s="29"/>
      <c r="C5" s="29">
        <f t="shared" si="2"/>
        <v>89062.8</v>
      </c>
      <c r="D5" s="29">
        <f t="shared" si="3"/>
        <v>4</v>
      </c>
      <c r="E5" s="30">
        <f t="shared" si="4"/>
        <v>394838.709677419</v>
      </c>
      <c r="F5" s="31">
        <f t="shared" si="0"/>
        <v>0.225567549019608</v>
      </c>
      <c r="G5" s="30">
        <f t="shared" si="1"/>
        <v>-305775.909677419</v>
      </c>
      <c r="H5" s="29"/>
      <c r="I5" s="33">
        <f t="shared" si="5"/>
        <v>4808.1</v>
      </c>
      <c r="J5" s="33"/>
      <c r="K5" s="33">
        <f t="shared" si="6"/>
        <v>2335</v>
      </c>
      <c r="L5" s="34"/>
      <c r="M5" s="37" t="s">
        <v>249</v>
      </c>
      <c r="N5" s="38">
        <v>210</v>
      </c>
    </row>
    <row r="6" s="24" customFormat="1" ht="18" customHeight="1" spans="1:14">
      <c r="A6" s="28">
        <v>45782</v>
      </c>
      <c r="B6" s="29"/>
      <c r="C6" s="29">
        <f t="shared" si="2"/>
        <v>89062.8</v>
      </c>
      <c r="D6" s="29">
        <f t="shared" si="3"/>
        <v>5</v>
      </c>
      <c r="E6" s="30">
        <f t="shared" si="4"/>
        <v>493548.387096774</v>
      </c>
      <c r="F6" s="31">
        <f t="shared" si="0"/>
        <v>0.180454039215686</v>
      </c>
      <c r="G6" s="30">
        <f t="shared" si="1"/>
        <v>-404485.587096774</v>
      </c>
      <c r="H6" s="29"/>
      <c r="I6" s="33">
        <f t="shared" si="5"/>
        <v>4808.1</v>
      </c>
      <c r="J6" s="33"/>
      <c r="K6" s="33">
        <f t="shared" si="6"/>
        <v>2335</v>
      </c>
      <c r="L6" s="34"/>
      <c r="M6" s="37" t="s">
        <v>250</v>
      </c>
      <c r="N6" s="38">
        <v>170</v>
      </c>
    </row>
    <row r="7" s="24" customFormat="1" ht="18" customHeight="1" spans="1:14">
      <c r="A7" s="28">
        <v>45783</v>
      </c>
      <c r="B7" s="29"/>
      <c r="C7" s="29">
        <f t="shared" si="2"/>
        <v>89062.8</v>
      </c>
      <c r="D7" s="29">
        <f t="shared" si="3"/>
        <v>6</v>
      </c>
      <c r="E7" s="30">
        <f t="shared" si="4"/>
        <v>592258.064516129</v>
      </c>
      <c r="F7" s="31">
        <f t="shared" si="0"/>
        <v>0.150378366013072</v>
      </c>
      <c r="G7" s="30">
        <f t="shared" si="1"/>
        <v>-503195.264516129</v>
      </c>
      <c r="H7" s="29"/>
      <c r="I7" s="33">
        <f t="shared" si="5"/>
        <v>4808.1</v>
      </c>
      <c r="J7" s="33"/>
      <c r="K7" s="33">
        <f t="shared" si="6"/>
        <v>2335</v>
      </c>
      <c r="L7" s="34"/>
      <c r="M7" s="37" t="s">
        <v>251</v>
      </c>
      <c r="N7" s="38">
        <v>221</v>
      </c>
    </row>
    <row r="8" s="24" customFormat="1" ht="18" customHeight="1" spans="1:14">
      <c r="A8" s="28">
        <v>45784</v>
      </c>
      <c r="B8" s="29"/>
      <c r="C8" s="29">
        <f t="shared" si="2"/>
        <v>89062.8</v>
      </c>
      <c r="D8" s="29">
        <f t="shared" si="3"/>
        <v>7</v>
      </c>
      <c r="E8" s="30">
        <f t="shared" si="4"/>
        <v>690967.741935484</v>
      </c>
      <c r="F8" s="31">
        <f t="shared" si="0"/>
        <v>0.128895742296919</v>
      </c>
      <c r="G8" s="30">
        <f t="shared" si="1"/>
        <v>-601904.941935484</v>
      </c>
      <c r="H8" s="29"/>
      <c r="I8" s="33">
        <f t="shared" si="5"/>
        <v>4808.1</v>
      </c>
      <c r="J8" s="33"/>
      <c r="K8" s="33">
        <f t="shared" si="6"/>
        <v>2335</v>
      </c>
      <c r="L8" s="34"/>
      <c r="M8" s="39" t="s">
        <v>252</v>
      </c>
      <c r="N8" s="40">
        <f>SUM(N3:N7)</f>
        <v>1162</v>
      </c>
    </row>
    <row r="9" s="24" customFormat="1" ht="18" customHeight="1" spans="1:12">
      <c r="A9" s="28">
        <v>45785</v>
      </c>
      <c r="B9" s="29"/>
      <c r="C9" s="29">
        <f t="shared" si="2"/>
        <v>89062.8</v>
      </c>
      <c r="D9" s="29">
        <f t="shared" si="3"/>
        <v>8</v>
      </c>
      <c r="E9" s="30">
        <f t="shared" si="4"/>
        <v>789677.419354839</v>
      </c>
      <c r="F9" s="31">
        <f t="shared" si="0"/>
        <v>0.112783774509804</v>
      </c>
      <c r="G9" s="30">
        <f t="shared" si="1"/>
        <v>-700614.619354839</v>
      </c>
      <c r="H9" s="29"/>
      <c r="I9" s="33">
        <f t="shared" si="5"/>
        <v>4808.1</v>
      </c>
      <c r="J9" s="33"/>
      <c r="K9" s="33">
        <f t="shared" si="6"/>
        <v>2335</v>
      </c>
      <c r="L9" s="34"/>
    </row>
    <row r="10" s="24" customFormat="1" ht="18" customHeight="1" spans="1:12">
      <c r="A10" s="28">
        <v>45786</v>
      </c>
      <c r="B10" s="29"/>
      <c r="C10" s="29">
        <f t="shared" si="2"/>
        <v>89062.8</v>
      </c>
      <c r="D10" s="29">
        <f t="shared" si="3"/>
        <v>9</v>
      </c>
      <c r="E10" s="30">
        <f t="shared" si="4"/>
        <v>888387.096774193</v>
      </c>
      <c r="F10" s="31">
        <f t="shared" si="0"/>
        <v>0.100252244008715</v>
      </c>
      <c r="G10" s="30">
        <f t="shared" si="1"/>
        <v>-799324.296774193</v>
      </c>
      <c r="H10" s="29"/>
      <c r="I10" s="33">
        <f t="shared" si="5"/>
        <v>4808.1</v>
      </c>
      <c r="J10" s="33"/>
      <c r="K10" s="33">
        <f t="shared" si="6"/>
        <v>2335</v>
      </c>
      <c r="L10" s="34"/>
    </row>
    <row r="11" s="24" customFormat="1" ht="18" customHeight="1" spans="1:13">
      <c r="A11" s="28">
        <v>45787</v>
      </c>
      <c r="B11" s="29"/>
      <c r="C11" s="29">
        <f t="shared" si="2"/>
        <v>89062.8</v>
      </c>
      <c r="D11" s="29">
        <f t="shared" si="3"/>
        <v>10</v>
      </c>
      <c r="E11" s="30">
        <f t="shared" si="4"/>
        <v>987096.774193548</v>
      </c>
      <c r="F11" s="31">
        <f t="shared" si="0"/>
        <v>0.0902270196078432</v>
      </c>
      <c r="G11" s="30">
        <f t="shared" si="1"/>
        <v>-898033.974193548</v>
      </c>
      <c r="H11" s="29"/>
      <c r="I11" s="33">
        <f t="shared" si="5"/>
        <v>4808.1</v>
      </c>
      <c r="J11" s="33"/>
      <c r="K11" s="33">
        <f t="shared" si="6"/>
        <v>2335</v>
      </c>
      <c r="L11" s="34"/>
      <c r="M11" s="41"/>
    </row>
    <row r="12" s="24" customFormat="1" ht="18" customHeight="1" spans="1:12">
      <c r="A12" s="28">
        <v>45788</v>
      </c>
      <c r="B12" s="29"/>
      <c r="C12" s="29">
        <f t="shared" si="2"/>
        <v>89062.8</v>
      </c>
      <c r="D12" s="29">
        <f t="shared" si="3"/>
        <v>11</v>
      </c>
      <c r="E12" s="30">
        <f t="shared" si="4"/>
        <v>1085806.4516129</v>
      </c>
      <c r="F12" s="31">
        <f t="shared" si="0"/>
        <v>0.0820245632798576</v>
      </c>
      <c r="G12" s="30">
        <f t="shared" si="1"/>
        <v>-996743.6516129</v>
      </c>
      <c r="H12" s="29"/>
      <c r="I12" s="33">
        <f t="shared" si="5"/>
        <v>4808.1</v>
      </c>
      <c r="J12" s="33"/>
      <c r="K12" s="33">
        <f t="shared" si="6"/>
        <v>2335</v>
      </c>
      <c r="L12" s="25"/>
    </row>
    <row r="13" s="24" customFormat="1" ht="18" customHeight="1" spans="1:12">
      <c r="A13" s="28">
        <v>45789</v>
      </c>
      <c r="B13" s="29"/>
      <c r="C13" s="29">
        <f t="shared" si="2"/>
        <v>89062.8</v>
      </c>
      <c r="D13" s="29">
        <f t="shared" si="3"/>
        <v>12</v>
      </c>
      <c r="E13" s="30">
        <f t="shared" si="4"/>
        <v>1184516.12903226</v>
      </c>
      <c r="F13" s="31">
        <f t="shared" si="0"/>
        <v>0.0751891830065358</v>
      </c>
      <c r="G13" s="30">
        <f t="shared" si="1"/>
        <v>-1095453.32903226</v>
      </c>
      <c r="H13" s="29"/>
      <c r="I13" s="33">
        <f t="shared" si="5"/>
        <v>4808.1</v>
      </c>
      <c r="J13" s="33"/>
      <c r="K13" s="33">
        <f t="shared" si="6"/>
        <v>2335</v>
      </c>
      <c r="L13" s="25"/>
    </row>
    <row r="14" s="24" customFormat="1" ht="18" customHeight="1" spans="1:12">
      <c r="A14" s="28">
        <v>45790</v>
      </c>
      <c r="B14" s="29"/>
      <c r="C14" s="29">
        <f t="shared" si="2"/>
        <v>89062.8</v>
      </c>
      <c r="D14" s="29">
        <f t="shared" si="3"/>
        <v>13</v>
      </c>
      <c r="E14" s="30">
        <f t="shared" si="4"/>
        <v>1283225.80645161</v>
      </c>
      <c r="F14" s="31">
        <f t="shared" si="0"/>
        <v>0.069405399698341</v>
      </c>
      <c r="G14" s="30">
        <f t="shared" si="1"/>
        <v>-1194163.00645161</v>
      </c>
      <c r="H14" s="29"/>
      <c r="I14" s="33">
        <f t="shared" si="5"/>
        <v>4808.1</v>
      </c>
      <c r="J14" s="33"/>
      <c r="K14" s="33">
        <f t="shared" si="6"/>
        <v>2335</v>
      </c>
      <c r="L14" s="25"/>
    </row>
    <row r="15" s="24" customFormat="1" ht="18" customHeight="1" spans="1:12">
      <c r="A15" s="28">
        <v>45791</v>
      </c>
      <c r="B15" s="32"/>
      <c r="C15" s="29">
        <f t="shared" si="2"/>
        <v>89062.8</v>
      </c>
      <c r="D15" s="29">
        <f t="shared" si="3"/>
        <v>14</v>
      </c>
      <c r="E15" s="30">
        <f t="shared" si="4"/>
        <v>1381935.48387097</v>
      </c>
      <c r="F15" s="31">
        <f t="shared" si="0"/>
        <v>0.0644478711484593</v>
      </c>
      <c r="G15" s="30">
        <f t="shared" si="1"/>
        <v>-1292872.68387097</v>
      </c>
      <c r="H15" s="29"/>
      <c r="I15" s="33">
        <f t="shared" si="5"/>
        <v>4808.1</v>
      </c>
      <c r="J15" s="33"/>
      <c r="K15" s="33">
        <f t="shared" si="6"/>
        <v>2335</v>
      </c>
      <c r="L15" s="25"/>
    </row>
    <row r="16" s="24" customFormat="1" ht="18" customHeight="1" spans="1:12">
      <c r="A16" s="28">
        <v>45792</v>
      </c>
      <c r="B16" s="29"/>
      <c r="C16" s="29">
        <f t="shared" si="2"/>
        <v>89062.8</v>
      </c>
      <c r="D16" s="29">
        <f t="shared" si="3"/>
        <v>15</v>
      </c>
      <c r="E16" s="30">
        <f t="shared" si="4"/>
        <v>1480645.16129032</v>
      </c>
      <c r="F16" s="31">
        <f t="shared" si="0"/>
        <v>0.0601513464052289</v>
      </c>
      <c r="G16" s="30">
        <f t="shared" si="1"/>
        <v>-1391582.36129032</v>
      </c>
      <c r="H16" s="29"/>
      <c r="I16" s="33">
        <f t="shared" si="5"/>
        <v>4808.1</v>
      </c>
      <c r="J16" s="33"/>
      <c r="K16" s="33">
        <f t="shared" si="6"/>
        <v>2335</v>
      </c>
      <c r="L16" s="25"/>
    </row>
    <row r="17" s="24" customFormat="1" ht="18" customHeight="1" spans="1:12">
      <c r="A17" s="28">
        <v>45793</v>
      </c>
      <c r="B17" s="29"/>
      <c r="C17" s="29">
        <f t="shared" si="2"/>
        <v>89062.8</v>
      </c>
      <c r="D17" s="29">
        <f t="shared" si="3"/>
        <v>16</v>
      </c>
      <c r="E17" s="30">
        <f t="shared" si="4"/>
        <v>1579354.83870968</v>
      </c>
      <c r="F17" s="31">
        <f t="shared" si="0"/>
        <v>0.0563918872549019</v>
      </c>
      <c r="G17" s="30">
        <f t="shared" si="1"/>
        <v>-1490292.03870968</v>
      </c>
      <c r="H17" s="29"/>
      <c r="I17" s="33">
        <f t="shared" si="5"/>
        <v>4808.1</v>
      </c>
      <c r="J17" s="33"/>
      <c r="K17" s="33">
        <f t="shared" si="6"/>
        <v>2335</v>
      </c>
      <c r="L17" s="25"/>
    </row>
    <row r="18" s="24" customFormat="1" ht="18" customHeight="1" spans="1:12">
      <c r="A18" s="28">
        <v>45794</v>
      </c>
      <c r="B18" s="29"/>
      <c r="C18" s="29">
        <f t="shared" si="2"/>
        <v>89062.8</v>
      </c>
      <c r="D18" s="29">
        <f t="shared" si="3"/>
        <v>17</v>
      </c>
      <c r="E18" s="30">
        <f t="shared" si="4"/>
        <v>1678064.51612903</v>
      </c>
      <c r="F18" s="31">
        <f t="shared" si="0"/>
        <v>0.0530747174163784</v>
      </c>
      <c r="G18" s="30">
        <f t="shared" si="1"/>
        <v>-1589001.71612903</v>
      </c>
      <c r="H18" s="29"/>
      <c r="I18" s="33">
        <f t="shared" si="5"/>
        <v>4808.1</v>
      </c>
      <c r="J18" s="33"/>
      <c r="K18" s="33">
        <f t="shared" si="6"/>
        <v>2335</v>
      </c>
      <c r="L18" s="25"/>
    </row>
    <row r="19" s="24" customFormat="1" ht="18" customHeight="1" spans="1:12">
      <c r="A19" s="28">
        <v>45795</v>
      </c>
      <c r="B19" s="29"/>
      <c r="C19" s="29">
        <f t="shared" si="2"/>
        <v>89062.8</v>
      </c>
      <c r="D19" s="29">
        <f t="shared" si="3"/>
        <v>18</v>
      </c>
      <c r="E19" s="30">
        <f t="shared" si="4"/>
        <v>1776774.19354839</v>
      </c>
      <c r="F19" s="31">
        <f t="shared" si="0"/>
        <v>0.0501261220043572</v>
      </c>
      <c r="G19" s="30">
        <f t="shared" si="1"/>
        <v>-1687711.39354839</v>
      </c>
      <c r="H19" s="29"/>
      <c r="I19" s="33">
        <f t="shared" si="5"/>
        <v>4808.1</v>
      </c>
      <c r="J19" s="33"/>
      <c r="K19" s="33">
        <f t="shared" si="6"/>
        <v>2335</v>
      </c>
      <c r="L19" s="25"/>
    </row>
    <row r="20" s="24" customFormat="1" ht="18" customHeight="1" spans="1:12">
      <c r="A20" s="28">
        <v>45796</v>
      </c>
      <c r="B20" s="29"/>
      <c r="C20" s="29">
        <f t="shared" si="2"/>
        <v>89062.8</v>
      </c>
      <c r="D20" s="29">
        <f t="shared" si="3"/>
        <v>19</v>
      </c>
      <c r="E20" s="30">
        <f t="shared" si="4"/>
        <v>1875483.87096774</v>
      </c>
      <c r="F20" s="31">
        <f t="shared" si="0"/>
        <v>0.0474879050567596</v>
      </c>
      <c r="G20" s="30">
        <f t="shared" si="1"/>
        <v>-1786421.07096774</v>
      </c>
      <c r="H20" s="29"/>
      <c r="I20" s="33">
        <f t="shared" si="5"/>
        <v>4808.1</v>
      </c>
      <c r="J20" s="33"/>
      <c r="K20" s="33">
        <f t="shared" si="6"/>
        <v>2335</v>
      </c>
      <c r="L20" s="25"/>
    </row>
    <row r="21" s="24" customFormat="1" ht="18" customHeight="1" spans="1:12">
      <c r="A21" s="28">
        <v>45797</v>
      </c>
      <c r="B21" s="29"/>
      <c r="C21" s="29">
        <f t="shared" si="2"/>
        <v>89062.8</v>
      </c>
      <c r="D21" s="29">
        <f t="shared" si="3"/>
        <v>20</v>
      </c>
      <c r="E21" s="30">
        <f t="shared" si="4"/>
        <v>1974193.5483871</v>
      </c>
      <c r="F21" s="31">
        <f t="shared" si="0"/>
        <v>0.0451135098039215</v>
      </c>
      <c r="G21" s="30">
        <f t="shared" si="1"/>
        <v>-1885130.7483871</v>
      </c>
      <c r="H21" s="29"/>
      <c r="I21" s="33">
        <f t="shared" si="5"/>
        <v>4808.1</v>
      </c>
      <c r="J21" s="33"/>
      <c r="K21" s="33">
        <f t="shared" si="6"/>
        <v>2335</v>
      </c>
      <c r="L21" s="25"/>
    </row>
    <row r="22" s="24" customFormat="1" ht="18" customHeight="1" spans="1:12">
      <c r="A22" s="28">
        <v>45798</v>
      </c>
      <c r="B22" s="29"/>
      <c r="C22" s="29">
        <f t="shared" si="2"/>
        <v>89062.8</v>
      </c>
      <c r="D22" s="29">
        <f t="shared" si="3"/>
        <v>21</v>
      </c>
      <c r="E22" s="30">
        <f t="shared" si="4"/>
        <v>2072903.22580645</v>
      </c>
      <c r="F22" s="31">
        <f t="shared" si="0"/>
        <v>0.0429652474323063</v>
      </c>
      <c r="G22" s="30">
        <f t="shared" si="1"/>
        <v>-1983840.42580645</v>
      </c>
      <c r="H22" s="29"/>
      <c r="I22" s="33">
        <f t="shared" si="5"/>
        <v>4808.1</v>
      </c>
      <c r="J22" s="33"/>
      <c r="K22" s="33">
        <f t="shared" si="6"/>
        <v>2335</v>
      </c>
      <c r="L22" s="25"/>
    </row>
    <row r="23" s="24" customFormat="1" ht="18" customHeight="1" spans="1:12">
      <c r="A23" s="28">
        <v>45799</v>
      </c>
      <c r="B23" s="29"/>
      <c r="C23" s="29">
        <f t="shared" si="2"/>
        <v>89062.8</v>
      </c>
      <c r="D23" s="29">
        <f t="shared" si="3"/>
        <v>22</v>
      </c>
      <c r="E23" s="30">
        <f t="shared" si="4"/>
        <v>2171612.90322581</v>
      </c>
      <c r="F23" s="31">
        <f t="shared" si="0"/>
        <v>0.0410122816399286</v>
      </c>
      <c r="G23" s="30">
        <f t="shared" si="1"/>
        <v>-2082550.10322581</v>
      </c>
      <c r="H23" s="29"/>
      <c r="I23" s="33">
        <f t="shared" si="5"/>
        <v>4808.1</v>
      </c>
      <c r="J23" s="33"/>
      <c r="K23" s="33">
        <f t="shared" si="6"/>
        <v>2335</v>
      </c>
      <c r="L23" s="25"/>
    </row>
    <row r="24" s="24" customFormat="1" ht="18" customHeight="1" spans="1:12">
      <c r="A24" s="28">
        <v>45800</v>
      </c>
      <c r="B24" s="29"/>
      <c r="C24" s="29">
        <f t="shared" si="2"/>
        <v>89062.8</v>
      </c>
      <c r="D24" s="29">
        <f t="shared" si="3"/>
        <v>23</v>
      </c>
      <c r="E24" s="30">
        <f t="shared" si="4"/>
        <v>2270322.58064516</v>
      </c>
      <c r="F24" s="31">
        <f t="shared" si="0"/>
        <v>0.0392291389599318</v>
      </c>
      <c r="G24" s="30">
        <f t="shared" si="1"/>
        <v>-2181259.78064516</v>
      </c>
      <c r="H24" s="29"/>
      <c r="I24" s="33">
        <f t="shared" si="5"/>
        <v>4808.1</v>
      </c>
      <c r="J24" s="33"/>
      <c r="K24" s="33">
        <f t="shared" si="6"/>
        <v>2335</v>
      </c>
      <c r="L24" s="25"/>
    </row>
    <row r="25" s="24" customFormat="1" ht="18" customHeight="1" spans="1:12">
      <c r="A25" s="28">
        <v>45801</v>
      </c>
      <c r="B25" s="29"/>
      <c r="C25" s="29">
        <f t="shared" si="2"/>
        <v>89062.8</v>
      </c>
      <c r="D25" s="29">
        <f t="shared" si="3"/>
        <v>24</v>
      </c>
      <c r="E25" s="30">
        <f t="shared" si="4"/>
        <v>2369032.25806452</v>
      </c>
      <c r="F25" s="31">
        <f t="shared" si="0"/>
        <v>0.0375945915032679</v>
      </c>
      <c r="G25" s="30">
        <f t="shared" si="1"/>
        <v>-2279969.45806452</v>
      </c>
      <c r="H25" s="29"/>
      <c r="I25" s="33">
        <f t="shared" si="5"/>
        <v>4808.1</v>
      </c>
      <c r="J25" s="33"/>
      <c r="K25" s="33">
        <f t="shared" si="6"/>
        <v>2335</v>
      </c>
      <c r="L25" s="25"/>
    </row>
    <row r="26" s="24" customFormat="1" ht="18" customHeight="1" spans="1:12">
      <c r="A26" s="28">
        <v>45802</v>
      </c>
      <c r="B26" s="29"/>
      <c r="C26" s="29">
        <f t="shared" si="2"/>
        <v>89062.8</v>
      </c>
      <c r="D26" s="29">
        <f t="shared" si="3"/>
        <v>25</v>
      </c>
      <c r="E26" s="30">
        <f t="shared" si="4"/>
        <v>2467741.93548387</v>
      </c>
      <c r="F26" s="31">
        <f t="shared" si="0"/>
        <v>0.0360908078431373</v>
      </c>
      <c r="G26" s="30">
        <f t="shared" si="1"/>
        <v>-2378679.13548387</v>
      </c>
      <c r="H26" s="29"/>
      <c r="I26" s="33">
        <f t="shared" si="5"/>
        <v>4808.1</v>
      </c>
      <c r="J26" s="33"/>
      <c r="K26" s="33">
        <f t="shared" si="6"/>
        <v>2335</v>
      </c>
      <c r="L26" s="25"/>
    </row>
    <row r="27" s="24" customFormat="1" ht="18" customHeight="1" spans="1:12">
      <c r="A27" s="28">
        <v>45803</v>
      </c>
      <c r="B27" s="29"/>
      <c r="C27" s="29">
        <f t="shared" si="2"/>
        <v>89062.8</v>
      </c>
      <c r="D27" s="29">
        <f t="shared" si="3"/>
        <v>26</v>
      </c>
      <c r="E27" s="30">
        <f t="shared" si="4"/>
        <v>2566451.61290323</v>
      </c>
      <c r="F27" s="31">
        <f t="shared" si="0"/>
        <v>0.0347026998491704</v>
      </c>
      <c r="G27" s="30">
        <f t="shared" si="1"/>
        <v>-2477388.81290323</v>
      </c>
      <c r="H27" s="29"/>
      <c r="I27" s="33">
        <f t="shared" si="5"/>
        <v>4808.1</v>
      </c>
      <c r="J27" s="33"/>
      <c r="K27" s="33">
        <f t="shared" si="6"/>
        <v>2335</v>
      </c>
      <c r="L27" s="25"/>
    </row>
    <row r="28" s="24" customFormat="1" ht="18" customHeight="1" spans="1:12">
      <c r="A28" s="28">
        <v>45804</v>
      </c>
      <c r="B28" s="29"/>
      <c r="C28" s="29">
        <f t="shared" si="2"/>
        <v>89062.8</v>
      </c>
      <c r="D28" s="29">
        <f t="shared" si="3"/>
        <v>27</v>
      </c>
      <c r="E28" s="30">
        <f t="shared" si="4"/>
        <v>2665161.29032258</v>
      </c>
      <c r="F28" s="31">
        <f t="shared" si="0"/>
        <v>0.0334174146695715</v>
      </c>
      <c r="G28" s="30">
        <f t="shared" si="1"/>
        <v>-2576098.49032258</v>
      </c>
      <c r="H28" s="29"/>
      <c r="I28" s="33">
        <f t="shared" si="5"/>
        <v>4808.1</v>
      </c>
      <c r="J28" s="33"/>
      <c r="K28" s="33">
        <f t="shared" si="6"/>
        <v>2335</v>
      </c>
      <c r="L28" s="25"/>
    </row>
    <row r="29" s="24" customFormat="1" ht="18" customHeight="1" spans="1:12">
      <c r="A29" s="28">
        <v>45805</v>
      </c>
      <c r="B29" s="29"/>
      <c r="C29" s="29">
        <f t="shared" si="2"/>
        <v>89062.8</v>
      </c>
      <c r="D29" s="29">
        <f t="shared" si="3"/>
        <v>28</v>
      </c>
      <c r="E29" s="30">
        <f t="shared" si="4"/>
        <v>2763870.96774194</v>
      </c>
      <c r="F29" s="31">
        <f t="shared" si="0"/>
        <v>0.0322239355742296</v>
      </c>
      <c r="G29" s="30">
        <f t="shared" si="1"/>
        <v>-2674808.16774194</v>
      </c>
      <c r="H29" s="29"/>
      <c r="I29" s="33">
        <f t="shared" si="5"/>
        <v>4808.1</v>
      </c>
      <c r="J29" s="33"/>
      <c r="K29" s="33">
        <f t="shared" si="6"/>
        <v>2335</v>
      </c>
      <c r="L29" s="25"/>
    </row>
    <row r="30" s="24" customFormat="1" ht="18" customHeight="1" spans="1:12">
      <c r="A30" s="28">
        <v>45806</v>
      </c>
      <c r="B30" s="29"/>
      <c r="C30" s="29">
        <f t="shared" si="2"/>
        <v>89062.8</v>
      </c>
      <c r="D30" s="29">
        <f t="shared" si="3"/>
        <v>29</v>
      </c>
      <c r="E30" s="30">
        <f t="shared" si="4"/>
        <v>2862580.64516129</v>
      </c>
      <c r="F30" s="31">
        <f t="shared" si="0"/>
        <v>0.0311127653820149</v>
      </c>
      <c r="G30" s="30">
        <f t="shared" si="1"/>
        <v>-2773517.84516129</v>
      </c>
      <c r="H30" s="29"/>
      <c r="I30" s="33">
        <f t="shared" si="5"/>
        <v>4808.1</v>
      </c>
      <c r="J30" s="33"/>
      <c r="K30" s="33">
        <f t="shared" si="6"/>
        <v>2335</v>
      </c>
      <c r="L30" s="25"/>
    </row>
    <row r="31" s="24" customFormat="1" ht="18" customHeight="1" spans="1:12">
      <c r="A31" s="28">
        <v>45807</v>
      </c>
      <c r="B31" s="29"/>
      <c r="C31" s="29">
        <f t="shared" si="2"/>
        <v>89062.8</v>
      </c>
      <c r="D31" s="29">
        <f t="shared" si="3"/>
        <v>30</v>
      </c>
      <c r="E31" s="30">
        <f t="shared" si="4"/>
        <v>2961290.32258064</v>
      </c>
      <c r="F31" s="31">
        <f t="shared" si="0"/>
        <v>0.0300756732026144</v>
      </c>
      <c r="G31" s="30">
        <f t="shared" si="1"/>
        <v>-2872227.52258064</v>
      </c>
      <c r="H31" s="29"/>
      <c r="I31" s="33">
        <f t="shared" si="5"/>
        <v>4808.1</v>
      </c>
      <c r="J31" s="33"/>
      <c r="K31" s="33">
        <f t="shared" si="6"/>
        <v>2335</v>
      </c>
      <c r="L31" s="25"/>
    </row>
    <row r="32" s="24" customFormat="1" ht="18" customHeight="1" spans="1:12">
      <c r="A32" s="28">
        <v>45808</v>
      </c>
      <c r="B32" s="29"/>
      <c r="C32" s="29">
        <f t="shared" si="2"/>
        <v>89062.8</v>
      </c>
      <c r="D32" s="29">
        <f t="shared" si="3"/>
        <v>31</v>
      </c>
      <c r="E32" s="30">
        <f>$N$4*10000/COUNT(A:A)*D32</f>
        <v>3060000</v>
      </c>
      <c r="F32" s="31">
        <f t="shared" si="0"/>
        <v>0.0291054901960784</v>
      </c>
      <c r="G32" s="30">
        <f t="shared" si="1"/>
        <v>-2970937.2</v>
      </c>
      <c r="H32" s="29"/>
      <c r="I32" s="33">
        <f t="shared" si="5"/>
        <v>4808.1</v>
      </c>
      <c r="J32" s="33"/>
      <c r="K32" s="33">
        <f t="shared" si="6"/>
        <v>2335</v>
      </c>
      <c r="L32" s="3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2"/>
  <sheetViews>
    <sheetView workbookViewId="0">
      <selection activeCell="H12" sqref="H12"/>
    </sheetView>
  </sheetViews>
  <sheetFormatPr defaultColWidth="9" defaultRowHeight="14"/>
  <cols>
    <col min="1" max="1" width="10.1272727272727" style="1" customWidth="1"/>
    <col min="2" max="2" width="12.5" style="1" customWidth="1"/>
    <col min="3" max="4" width="11.1272727272727" style="1" customWidth="1"/>
    <col min="5" max="7" width="14.2545454545455" style="1" customWidth="1"/>
    <col min="8" max="8" width="22.1272727272727" style="1" customWidth="1"/>
    <col min="9" max="9" width="10.9727272727273" style="1" customWidth="1"/>
    <col min="10" max="16384" width="9" style="1"/>
  </cols>
  <sheetData>
    <row r="1" s="1" customFormat="1" ht="56" customHeight="1" spans="1:9">
      <c r="A1" s="2" t="s">
        <v>253</v>
      </c>
      <c r="B1" s="3"/>
      <c r="C1" s="3"/>
      <c r="D1" s="3"/>
      <c r="E1" s="3"/>
      <c r="F1" s="3"/>
      <c r="G1" s="3"/>
      <c r="H1" s="3"/>
      <c r="I1" s="3"/>
    </row>
    <row r="2" s="1" customFormat="1" ht="34" customHeight="1" spans="1:9">
      <c r="A2" s="4" t="s">
        <v>1</v>
      </c>
      <c r="B2" s="5" t="s">
        <v>3</v>
      </c>
      <c r="C2" s="5" t="s">
        <v>8</v>
      </c>
      <c r="D2" s="5" t="s">
        <v>9</v>
      </c>
      <c r="E2" s="5" t="s">
        <v>254</v>
      </c>
      <c r="F2" s="5" t="s">
        <v>255</v>
      </c>
      <c r="G2" s="6" t="s">
        <v>256</v>
      </c>
      <c r="H2" s="7" t="s">
        <v>21</v>
      </c>
      <c r="I2" s="17" t="s">
        <v>23</v>
      </c>
    </row>
    <row r="3" s="1" customFormat="1" ht="25" customHeight="1" spans="1:9">
      <c r="A3" s="8"/>
      <c r="B3" s="9"/>
      <c r="C3" s="9"/>
      <c r="D3" s="9"/>
      <c r="E3" s="9"/>
      <c r="F3" s="10"/>
      <c r="G3" s="11"/>
      <c r="H3" s="11"/>
      <c r="I3" s="18"/>
    </row>
    <row r="4" s="1" customFormat="1" ht="25" customHeight="1" spans="1:9">
      <c r="A4" s="8"/>
      <c r="B4" s="9"/>
      <c r="C4" s="9"/>
      <c r="D4" s="9"/>
      <c r="E4" s="9"/>
      <c r="F4" s="10"/>
      <c r="G4" s="11"/>
      <c r="H4" s="11"/>
      <c r="I4" s="18"/>
    </row>
    <row r="5" s="1" customFormat="1" ht="25" customHeight="1" spans="1:9">
      <c r="A5" s="8"/>
      <c r="B5" s="9"/>
      <c r="C5" s="9"/>
      <c r="D5" s="9"/>
      <c r="E5" s="9"/>
      <c r="F5" s="10"/>
      <c r="G5" s="11"/>
      <c r="H5" s="11"/>
      <c r="I5" s="18"/>
    </row>
    <row r="6" s="1" customFormat="1" ht="25" customHeight="1" spans="1:9">
      <c r="A6" s="8"/>
      <c r="B6" s="9"/>
      <c r="C6" s="9"/>
      <c r="D6" s="9"/>
      <c r="E6" s="9"/>
      <c r="F6" s="10"/>
      <c r="G6" s="11"/>
      <c r="H6" s="11"/>
      <c r="I6" s="18"/>
    </row>
    <row r="7" s="1" customFormat="1" ht="25" customHeight="1" spans="1:9">
      <c r="A7" s="8"/>
      <c r="B7" s="9"/>
      <c r="C7" s="9"/>
      <c r="D7" s="9"/>
      <c r="E7" s="9"/>
      <c r="F7" s="10"/>
      <c r="G7" s="11"/>
      <c r="H7" s="11"/>
      <c r="I7" s="18"/>
    </row>
    <row r="8" s="1" customFormat="1" ht="25" customHeight="1" spans="1:9">
      <c r="A8" s="8"/>
      <c r="B8" s="9"/>
      <c r="C8" s="9"/>
      <c r="D8" s="9"/>
      <c r="E8" s="9"/>
      <c r="F8" s="10"/>
      <c r="G8" s="11"/>
      <c r="H8" s="11"/>
      <c r="I8" s="18"/>
    </row>
    <row r="9" s="1" customFormat="1" ht="25" customHeight="1" spans="1:9">
      <c r="A9" s="8"/>
      <c r="B9" s="9"/>
      <c r="C9" s="9"/>
      <c r="D9" s="9"/>
      <c r="E9" s="9"/>
      <c r="F9" s="10"/>
      <c r="G9" s="11"/>
      <c r="H9" s="11"/>
      <c r="I9" s="18"/>
    </row>
    <row r="10" s="1" customFormat="1" ht="25" customHeight="1" spans="1:9">
      <c r="A10" s="8"/>
      <c r="B10" s="9"/>
      <c r="C10" s="9"/>
      <c r="D10" s="9"/>
      <c r="E10" s="9"/>
      <c r="F10" s="10"/>
      <c r="G10" s="11"/>
      <c r="H10" s="11"/>
      <c r="I10" s="18"/>
    </row>
    <row r="11" s="1" customFormat="1" ht="25" customHeight="1" spans="1:9">
      <c r="A11" s="8"/>
      <c r="B11" s="9"/>
      <c r="C11" s="9"/>
      <c r="D11" s="9"/>
      <c r="E11" s="9"/>
      <c r="F11" s="10"/>
      <c r="G11" s="11"/>
      <c r="H11" s="11"/>
      <c r="I11" s="18"/>
    </row>
    <row r="12" s="1" customFormat="1" ht="25" customHeight="1" spans="1:9">
      <c r="A12" s="8"/>
      <c r="B12" s="9"/>
      <c r="C12" s="9"/>
      <c r="D12" s="9"/>
      <c r="E12" s="9"/>
      <c r="F12" s="10"/>
      <c r="G12" s="11"/>
      <c r="H12" s="11"/>
      <c r="I12" s="18"/>
    </row>
    <row r="13" s="1" customFormat="1" ht="25" customHeight="1" spans="1:9">
      <c r="A13" s="8"/>
      <c r="B13" s="9"/>
      <c r="C13" s="9"/>
      <c r="D13" s="9"/>
      <c r="E13" s="9"/>
      <c r="F13" s="10"/>
      <c r="G13" s="11"/>
      <c r="H13" s="11"/>
      <c r="I13" s="18"/>
    </row>
    <row r="14" s="1" customFormat="1" ht="25" customHeight="1" spans="1:9">
      <c r="A14" s="8"/>
      <c r="B14" s="9"/>
      <c r="C14" s="9"/>
      <c r="D14" s="9"/>
      <c r="E14" s="9"/>
      <c r="F14" s="10"/>
      <c r="G14" s="11"/>
      <c r="H14" s="11"/>
      <c r="I14" s="18"/>
    </row>
    <row r="15" s="1" customFormat="1" ht="25" customHeight="1" spans="1:9">
      <c r="A15" s="8"/>
      <c r="B15" s="9"/>
      <c r="C15" s="9"/>
      <c r="D15" s="9"/>
      <c r="E15" s="9"/>
      <c r="F15" s="10"/>
      <c r="G15" s="11"/>
      <c r="H15" s="11"/>
      <c r="I15" s="18"/>
    </row>
    <row r="16" s="1" customFormat="1" ht="25" customHeight="1" spans="1:9">
      <c r="A16" s="8"/>
      <c r="B16" s="9"/>
      <c r="C16" s="9"/>
      <c r="D16" s="9"/>
      <c r="E16" s="9"/>
      <c r="F16" s="10"/>
      <c r="G16" s="11"/>
      <c r="H16" s="11"/>
      <c r="I16" s="18"/>
    </row>
    <row r="17" s="1" customFormat="1" ht="25" customHeight="1" spans="1:9">
      <c r="A17" s="8"/>
      <c r="B17" s="9"/>
      <c r="C17" s="9"/>
      <c r="D17" s="9"/>
      <c r="E17" s="9"/>
      <c r="F17" s="10"/>
      <c r="G17" s="11"/>
      <c r="H17" s="11"/>
      <c r="I17" s="18"/>
    </row>
    <row r="18" s="1" customFormat="1" ht="25" customHeight="1" spans="1:9">
      <c r="A18" s="8"/>
      <c r="B18" s="9"/>
      <c r="C18" s="9"/>
      <c r="D18" s="9"/>
      <c r="E18" s="9"/>
      <c r="F18" s="10"/>
      <c r="G18" s="11"/>
      <c r="H18" s="11"/>
      <c r="I18" s="18"/>
    </row>
    <row r="19" s="1" customFormat="1" ht="25" customHeight="1" spans="1:9">
      <c r="A19" s="8"/>
      <c r="B19" s="9"/>
      <c r="C19" s="9"/>
      <c r="D19" s="9"/>
      <c r="E19" s="9"/>
      <c r="F19" s="10"/>
      <c r="G19" s="11"/>
      <c r="H19" s="11"/>
      <c r="I19" s="18"/>
    </row>
    <row r="20" s="1" customFormat="1" ht="25" customHeight="1" spans="1:9">
      <c r="A20" s="8"/>
      <c r="B20" s="9"/>
      <c r="C20" s="9"/>
      <c r="D20" s="9"/>
      <c r="E20" s="9"/>
      <c r="F20" s="10"/>
      <c r="G20" s="11"/>
      <c r="H20" s="11"/>
      <c r="I20" s="18"/>
    </row>
    <row r="21" s="1" customFormat="1" ht="25" customHeight="1" spans="1:9">
      <c r="A21" s="8"/>
      <c r="B21" s="9"/>
      <c r="C21" s="9"/>
      <c r="D21" s="9"/>
      <c r="E21" s="9"/>
      <c r="F21" s="10"/>
      <c r="G21" s="11"/>
      <c r="H21" s="11"/>
      <c r="I21" s="18"/>
    </row>
    <row r="22" s="1" customFormat="1" ht="25" customHeight="1" spans="1:9">
      <c r="A22" s="8"/>
      <c r="B22" s="9"/>
      <c r="C22" s="9"/>
      <c r="D22" s="9"/>
      <c r="E22" s="9"/>
      <c r="F22" s="10"/>
      <c r="G22" s="11"/>
      <c r="H22" s="11"/>
      <c r="I22" s="18"/>
    </row>
    <row r="23" s="1" customFormat="1" ht="25" customHeight="1" spans="1:9">
      <c r="A23" s="8"/>
      <c r="B23" s="9"/>
      <c r="C23" s="9"/>
      <c r="D23" s="9"/>
      <c r="E23" s="9"/>
      <c r="F23" s="10"/>
      <c r="G23" s="11"/>
      <c r="H23" s="11"/>
      <c r="I23" s="18"/>
    </row>
    <row r="24" s="1" customFormat="1" ht="25" customHeight="1" spans="1:9">
      <c r="A24" s="8"/>
      <c r="B24" s="9"/>
      <c r="C24" s="9"/>
      <c r="D24" s="9"/>
      <c r="E24" s="9"/>
      <c r="F24" s="10"/>
      <c r="G24" s="11"/>
      <c r="H24" s="11"/>
      <c r="I24" s="18"/>
    </row>
    <row r="25" s="1" customFormat="1" ht="25" customHeight="1" spans="1:9">
      <c r="A25" s="8"/>
      <c r="B25" s="9"/>
      <c r="C25" s="9"/>
      <c r="D25" s="9"/>
      <c r="E25" s="9"/>
      <c r="F25" s="10"/>
      <c r="G25" s="11"/>
      <c r="H25" s="11"/>
      <c r="I25" s="18"/>
    </row>
    <row r="26" s="1" customFormat="1" ht="25" customHeight="1" spans="1:9">
      <c r="A26" s="8"/>
      <c r="B26" s="9"/>
      <c r="C26" s="9"/>
      <c r="D26" s="9"/>
      <c r="E26" s="9"/>
      <c r="F26" s="10"/>
      <c r="G26" s="11"/>
      <c r="H26" s="11"/>
      <c r="I26" s="18"/>
    </row>
    <row r="27" s="1" customFormat="1" ht="25" customHeight="1" spans="1:9">
      <c r="A27" s="8"/>
      <c r="B27" s="9"/>
      <c r="C27" s="9"/>
      <c r="D27" s="9"/>
      <c r="E27" s="9"/>
      <c r="F27" s="10"/>
      <c r="G27" s="11"/>
      <c r="H27" s="11"/>
      <c r="I27" s="18"/>
    </row>
    <row r="28" s="1" customFormat="1" ht="25" customHeight="1" spans="1:9">
      <c r="A28" s="8"/>
      <c r="B28" s="9"/>
      <c r="C28" s="9"/>
      <c r="D28" s="9"/>
      <c r="E28" s="9"/>
      <c r="F28" s="10"/>
      <c r="G28" s="11"/>
      <c r="H28" s="11"/>
      <c r="I28" s="18"/>
    </row>
    <row r="29" s="1" customFormat="1" ht="25" customHeight="1" spans="1:9">
      <c r="A29" s="8"/>
      <c r="B29" s="9"/>
      <c r="C29" s="9"/>
      <c r="D29" s="9"/>
      <c r="E29" s="9"/>
      <c r="F29" s="10"/>
      <c r="G29" s="11"/>
      <c r="H29" s="11"/>
      <c r="I29" s="18"/>
    </row>
    <row r="30" s="1" customFormat="1" ht="25" customHeight="1" spans="1:9">
      <c r="A30" s="8"/>
      <c r="B30" s="9"/>
      <c r="C30" s="9"/>
      <c r="D30" s="9"/>
      <c r="E30" s="9"/>
      <c r="F30" s="10"/>
      <c r="G30" s="11"/>
      <c r="H30" s="11"/>
      <c r="I30" s="18"/>
    </row>
    <row r="31" s="1" customFormat="1" ht="25" customHeight="1" spans="1:9">
      <c r="A31" s="8"/>
      <c r="B31" s="9"/>
      <c r="C31" s="9"/>
      <c r="D31" s="9"/>
      <c r="E31" s="9"/>
      <c r="F31" s="10"/>
      <c r="G31" s="12"/>
      <c r="H31" s="12"/>
      <c r="I31" s="18"/>
    </row>
    <row r="32" s="1" customFormat="1" ht="25" customHeight="1" spans="1:9">
      <c r="A32" s="8"/>
      <c r="B32" s="9"/>
      <c r="C32" s="9"/>
      <c r="D32" s="9"/>
      <c r="E32" s="9"/>
      <c r="F32" s="10"/>
      <c r="G32" s="12"/>
      <c r="H32" s="12"/>
      <c r="I32" s="18"/>
    </row>
    <row r="33" s="1" customFormat="1" ht="25" customHeight="1" spans="1:9">
      <c r="A33" s="8"/>
      <c r="B33" s="9"/>
      <c r="C33" s="9"/>
      <c r="D33" s="9"/>
      <c r="E33" s="9"/>
      <c r="F33" s="10"/>
      <c r="G33" s="11"/>
      <c r="H33" s="11"/>
      <c r="I33" s="18"/>
    </row>
    <row r="34" s="1" customFormat="1" ht="25" customHeight="1" spans="1:9">
      <c r="A34" s="13"/>
      <c r="B34" s="14"/>
      <c r="C34" s="14"/>
      <c r="D34" s="14"/>
      <c r="E34" s="14"/>
      <c r="F34" s="15"/>
      <c r="G34" s="16"/>
      <c r="H34" s="16"/>
      <c r="I34" s="19"/>
    </row>
    <row r="35" s="1" customFormat="1" ht="25" customHeight="1" spans="1:9">
      <c r="A35" s="13"/>
      <c r="B35" s="14"/>
      <c r="C35" s="14"/>
      <c r="D35" s="14"/>
      <c r="E35" s="14"/>
      <c r="F35" s="15"/>
      <c r="G35" s="16"/>
      <c r="H35" s="16"/>
      <c r="I35" s="19"/>
    </row>
    <row r="36" s="1" customFormat="1" ht="25" customHeight="1" spans="1:9">
      <c r="A36" s="13"/>
      <c r="B36" s="14"/>
      <c r="C36" s="14"/>
      <c r="D36" s="14"/>
      <c r="E36" s="14"/>
      <c r="F36" s="15"/>
      <c r="G36" s="16"/>
      <c r="H36" s="16"/>
      <c r="I36" s="19"/>
    </row>
    <row r="37" s="1" customFormat="1" ht="25" customHeight="1" spans="1:9">
      <c r="A37" s="13"/>
      <c r="B37" s="14"/>
      <c r="C37" s="14"/>
      <c r="D37" s="14"/>
      <c r="E37" s="14"/>
      <c r="F37" s="15"/>
      <c r="G37" s="16"/>
      <c r="H37" s="16"/>
      <c r="I37" s="19"/>
    </row>
    <row r="38" s="1" customFormat="1" ht="25" customHeight="1" spans="1:9">
      <c r="A38" s="13"/>
      <c r="B38" s="14"/>
      <c r="C38" s="14"/>
      <c r="D38" s="14"/>
      <c r="E38" s="14"/>
      <c r="F38" s="15"/>
      <c r="G38" s="16"/>
      <c r="H38" s="16"/>
      <c r="I38" s="19"/>
    </row>
    <row r="39" s="1" customFormat="1" ht="25" customHeight="1" spans="1:9">
      <c r="A39" s="13"/>
      <c r="B39" s="14"/>
      <c r="C39" s="14"/>
      <c r="D39" s="14"/>
      <c r="E39" s="14"/>
      <c r="F39" s="15"/>
      <c r="G39" s="16"/>
      <c r="H39" s="16"/>
      <c r="I39" s="19"/>
    </row>
    <row r="40" s="1" customFormat="1" ht="25" customHeight="1" spans="1:9">
      <c r="A40" s="13"/>
      <c r="B40" s="14"/>
      <c r="C40" s="14"/>
      <c r="D40" s="14"/>
      <c r="E40" s="14"/>
      <c r="F40" s="15"/>
      <c r="G40" s="16"/>
      <c r="H40" s="16"/>
      <c r="I40" s="19"/>
    </row>
    <row r="41" s="1" customFormat="1" ht="25" customHeight="1" spans="1:9">
      <c r="A41" s="13"/>
      <c r="B41" s="14"/>
      <c r="C41" s="14"/>
      <c r="D41" s="14"/>
      <c r="E41" s="14"/>
      <c r="F41" s="15"/>
      <c r="G41" s="16"/>
      <c r="H41" s="16"/>
      <c r="I41" s="19"/>
    </row>
    <row r="42" s="1" customFormat="1" ht="25" customHeight="1" spans="1:9">
      <c r="A42" s="13"/>
      <c r="B42" s="14"/>
      <c r="C42" s="14"/>
      <c r="D42" s="14"/>
      <c r="E42" s="14"/>
      <c r="F42" s="15"/>
      <c r="G42" s="16"/>
      <c r="H42" s="16"/>
      <c r="I42" s="19"/>
    </row>
    <row r="43" s="1" customFormat="1" ht="25" customHeight="1" spans="1:9">
      <c r="A43" s="13"/>
      <c r="B43" s="14"/>
      <c r="C43" s="14"/>
      <c r="D43" s="14"/>
      <c r="E43" s="14"/>
      <c r="F43" s="15"/>
      <c r="G43" s="16"/>
      <c r="H43" s="16"/>
      <c r="I43" s="19"/>
    </row>
    <row r="44" s="1" customFormat="1" ht="25" customHeight="1" spans="1:9">
      <c r="A44" s="13"/>
      <c r="B44" s="14"/>
      <c r="C44" s="14"/>
      <c r="D44" s="14"/>
      <c r="E44" s="14"/>
      <c r="F44" s="15"/>
      <c r="G44" s="16"/>
      <c r="H44" s="16"/>
      <c r="I44" s="19"/>
    </row>
    <row r="45" s="1" customFormat="1" ht="25" customHeight="1" spans="1:9">
      <c r="A45" s="13"/>
      <c r="B45" s="14"/>
      <c r="C45" s="14"/>
      <c r="D45" s="14"/>
      <c r="E45" s="14"/>
      <c r="F45" s="15"/>
      <c r="G45" s="16"/>
      <c r="H45" s="16"/>
      <c r="I45" s="19"/>
    </row>
    <row r="46" s="1" customFormat="1" ht="25" customHeight="1" spans="1:9">
      <c r="A46" s="13"/>
      <c r="B46" s="14"/>
      <c r="C46" s="14"/>
      <c r="D46" s="14"/>
      <c r="E46" s="14"/>
      <c r="F46" s="15"/>
      <c r="G46" s="16"/>
      <c r="H46" s="16"/>
      <c r="I46" s="19"/>
    </row>
    <row r="47" s="1" customFormat="1" ht="25" customHeight="1" spans="1:9">
      <c r="A47" s="13"/>
      <c r="B47" s="14"/>
      <c r="C47" s="14"/>
      <c r="D47" s="14"/>
      <c r="E47" s="14"/>
      <c r="F47" s="15"/>
      <c r="G47" s="16"/>
      <c r="H47" s="16"/>
      <c r="I47" s="19"/>
    </row>
    <row r="48" s="1" customFormat="1" ht="25" customHeight="1" spans="1:9">
      <c r="A48" s="13"/>
      <c r="B48" s="14"/>
      <c r="C48" s="14"/>
      <c r="D48" s="14"/>
      <c r="E48" s="14"/>
      <c r="F48" s="15"/>
      <c r="G48" s="16"/>
      <c r="H48" s="16"/>
      <c r="I48" s="19"/>
    </row>
    <row r="49" s="1" customFormat="1" ht="25" customHeight="1" spans="1:9">
      <c r="A49" s="13"/>
      <c r="B49" s="14"/>
      <c r="C49" s="14"/>
      <c r="D49" s="14"/>
      <c r="E49" s="14"/>
      <c r="F49" s="15"/>
      <c r="G49" s="16"/>
      <c r="H49" s="16"/>
      <c r="I49" s="19"/>
    </row>
    <row r="50" s="1" customFormat="1" ht="25" customHeight="1" spans="1:9">
      <c r="A50" s="13"/>
      <c r="B50" s="14"/>
      <c r="C50" s="14"/>
      <c r="D50" s="14"/>
      <c r="E50" s="14"/>
      <c r="F50" s="15"/>
      <c r="G50" s="16"/>
      <c r="H50" s="16"/>
      <c r="I50" s="19"/>
    </row>
    <row r="51" s="1" customFormat="1" ht="25" customHeight="1" spans="1:9">
      <c r="A51" s="13"/>
      <c r="B51" s="14"/>
      <c r="C51" s="14"/>
      <c r="D51" s="14"/>
      <c r="E51" s="14"/>
      <c r="F51" s="15"/>
      <c r="G51" s="16"/>
      <c r="H51" s="16"/>
      <c r="I51" s="19"/>
    </row>
    <row r="52" s="1" customFormat="1" ht="25" customHeight="1" spans="1:9">
      <c r="A52" s="13"/>
      <c r="B52" s="14"/>
      <c r="C52" s="14"/>
      <c r="D52" s="14"/>
      <c r="E52" s="14"/>
      <c r="F52" s="15"/>
      <c r="G52" s="16"/>
      <c r="H52" s="16"/>
      <c r="I52" s="19"/>
    </row>
    <row r="53" s="1" customFormat="1" ht="25" customHeight="1" spans="1:9">
      <c r="A53" s="13"/>
      <c r="B53" s="14"/>
      <c r="C53" s="14"/>
      <c r="D53" s="14"/>
      <c r="E53" s="14"/>
      <c r="F53" s="15"/>
      <c r="G53" s="16"/>
      <c r="H53" s="16"/>
      <c r="I53" s="19"/>
    </row>
    <row r="54" s="1" customFormat="1" ht="25" customHeight="1" spans="1:9">
      <c r="A54" s="13"/>
      <c r="B54" s="14"/>
      <c r="C54" s="14"/>
      <c r="D54" s="14"/>
      <c r="E54" s="14"/>
      <c r="F54" s="15"/>
      <c r="G54" s="16"/>
      <c r="H54" s="16"/>
      <c r="I54" s="19"/>
    </row>
    <row r="55" s="1" customFormat="1" ht="25" customHeight="1" spans="1:9">
      <c r="A55" s="13"/>
      <c r="B55" s="14"/>
      <c r="C55" s="14"/>
      <c r="D55" s="14"/>
      <c r="E55" s="14"/>
      <c r="F55" s="15"/>
      <c r="G55" s="16"/>
      <c r="H55" s="16"/>
      <c r="I55" s="19"/>
    </row>
    <row r="56" s="1" customFormat="1" ht="25" customHeight="1" spans="1:9">
      <c r="A56" s="13"/>
      <c r="B56" s="14"/>
      <c r="C56" s="14"/>
      <c r="D56" s="14"/>
      <c r="E56" s="14"/>
      <c r="F56" s="15"/>
      <c r="G56" s="16"/>
      <c r="H56" s="16"/>
      <c r="I56" s="19"/>
    </row>
    <row r="57" s="1" customFormat="1" ht="25" customHeight="1" spans="1:9">
      <c r="A57" s="13"/>
      <c r="B57" s="14"/>
      <c r="C57" s="14"/>
      <c r="D57" s="14"/>
      <c r="E57" s="14"/>
      <c r="F57" s="15"/>
      <c r="G57" s="16"/>
      <c r="H57" s="16"/>
      <c r="I57" s="19"/>
    </row>
    <row r="58" s="1" customFormat="1" ht="25" customHeight="1" spans="1:9">
      <c r="A58" s="13"/>
      <c r="B58" s="14"/>
      <c r="C58" s="14"/>
      <c r="D58" s="14"/>
      <c r="E58" s="14"/>
      <c r="F58" s="15"/>
      <c r="G58" s="16"/>
      <c r="H58" s="16"/>
      <c r="I58" s="19"/>
    </row>
    <row r="59" s="1" customFormat="1" ht="25" customHeight="1" spans="1:9">
      <c r="A59" s="13"/>
      <c r="B59" s="14"/>
      <c r="C59" s="14"/>
      <c r="D59" s="14"/>
      <c r="E59" s="14"/>
      <c r="F59" s="15"/>
      <c r="G59" s="16"/>
      <c r="H59" s="16"/>
      <c r="I59" s="19"/>
    </row>
    <row r="60" s="1" customFormat="1" ht="25" customHeight="1" spans="1:9">
      <c r="A60" s="13"/>
      <c r="B60" s="14"/>
      <c r="C60" s="14"/>
      <c r="D60" s="14"/>
      <c r="E60" s="14"/>
      <c r="F60" s="15"/>
      <c r="G60" s="16"/>
      <c r="H60" s="16"/>
      <c r="I60" s="19"/>
    </row>
    <row r="61" s="1" customFormat="1" ht="25" customHeight="1" spans="1:9">
      <c r="A61" s="13"/>
      <c r="B61" s="14"/>
      <c r="C61" s="14"/>
      <c r="D61" s="14"/>
      <c r="E61" s="14"/>
      <c r="F61" s="15"/>
      <c r="G61" s="16"/>
      <c r="H61" s="16"/>
      <c r="I61" s="19"/>
    </row>
    <row r="62" s="1" customFormat="1" ht="25" customHeight="1" spans="1:9">
      <c r="A62" s="13"/>
      <c r="B62" s="14"/>
      <c r="C62" s="14"/>
      <c r="D62" s="14"/>
      <c r="E62" s="14"/>
      <c r="F62" s="15"/>
      <c r="G62" s="16"/>
      <c r="H62" s="16"/>
      <c r="I62" s="19"/>
    </row>
    <row r="63" s="1" customFormat="1" ht="25" customHeight="1" spans="1:9">
      <c r="A63" s="13"/>
      <c r="B63" s="14"/>
      <c r="C63" s="14"/>
      <c r="D63" s="14"/>
      <c r="E63" s="14"/>
      <c r="F63" s="15"/>
      <c r="G63" s="16"/>
      <c r="H63" s="16"/>
      <c r="I63" s="19"/>
    </row>
    <row r="64" s="1" customFormat="1" ht="25" customHeight="1" spans="1:9">
      <c r="A64" s="13"/>
      <c r="B64" s="14"/>
      <c r="C64" s="14"/>
      <c r="D64" s="14"/>
      <c r="E64" s="14"/>
      <c r="F64" s="15"/>
      <c r="G64" s="16"/>
      <c r="H64" s="16"/>
      <c r="I64" s="19"/>
    </row>
    <row r="65" s="1" customFormat="1" ht="25" customHeight="1" spans="1:9">
      <c r="A65" s="13"/>
      <c r="B65" s="14"/>
      <c r="C65" s="14"/>
      <c r="D65" s="14"/>
      <c r="E65" s="14"/>
      <c r="F65" s="15"/>
      <c r="G65" s="16"/>
      <c r="H65" s="16"/>
      <c r="I65" s="19"/>
    </row>
    <row r="66" s="1" customFormat="1" ht="25" customHeight="1" spans="1:9">
      <c r="A66" s="13"/>
      <c r="B66" s="14"/>
      <c r="C66" s="14"/>
      <c r="D66" s="14"/>
      <c r="E66" s="14"/>
      <c r="F66" s="15"/>
      <c r="G66" s="16"/>
      <c r="H66" s="16"/>
      <c r="I66" s="19"/>
    </row>
    <row r="67" s="1" customFormat="1" ht="25" customHeight="1" spans="1:9">
      <c r="A67" s="13"/>
      <c r="B67" s="14"/>
      <c r="C67" s="14"/>
      <c r="D67" s="14"/>
      <c r="E67" s="14"/>
      <c r="F67" s="15"/>
      <c r="G67" s="16"/>
      <c r="H67" s="16"/>
      <c r="I67" s="19"/>
    </row>
    <row r="68" s="1" customFormat="1" ht="25" customHeight="1" spans="1:9">
      <c r="A68" s="13"/>
      <c r="B68" s="14"/>
      <c r="C68" s="14"/>
      <c r="D68" s="14"/>
      <c r="E68" s="14"/>
      <c r="F68" s="15"/>
      <c r="G68" s="16"/>
      <c r="H68" s="16"/>
      <c r="I68" s="19"/>
    </row>
    <row r="69" s="1" customFormat="1" ht="25" customHeight="1" spans="1:9">
      <c r="A69" s="13"/>
      <c r="B69" s="14"/>
      <c r="C69" s="14"/>
      <c r="D69" s="14"/>
      <c r="E69" s="14"/>
      <c r="F69" s="15"/>
      <c r="G69" s="16"/>
      <c r="H69" s="16"/>
      <c r="I69" s="19"/>
    </row>
    <row r="70" s="1" customFormat="1" ht="25" customHeight="1" spans="1:9">
      <c r="A70" s="13"/>
      <c r="B70" s="14"/>
      <c r="C70" s="14"/>
      <c r="D70" s="14"/>
      <c r="E70" s="14"/>
      <c r="F70" s="15"/>
      <c r="G70" s="16"/>
      <c r="H70" s="16"/>
      <c r="I70" s="19"/>
    </row>
    <row r="71" s="1" customFormat="1" ht="25" customHeight="1" spans="1:9">
      <c r="A71" s="13"/>
      <c r="B71" s="14"/>
      <c r="C71" s="14"/>
      <c r="D71" s="14"/>
      <c r="E71" s="14"/>
      <c r="F71" s="15"/>
      <c r="G71" s="16"/>
      <c r="H71" s="16"/>
      <c r="I71" s="19"/>
    </row>
    <row r="72" s="1" customFormat="1" ht="25" customHeight="1" spans="1:9">
      <c r="A72" s="13"/>
      <c r="B72" s="14"/>
      <c r="C72" s="14"/>
      <c r="D72" s="14"/>
      <c r="E72" s="14"/>
      <c r="F72" s="15"/>
      <c r="G72" s="16"/>
      <c r="H72" s="16"/>
      <c r="I72" s="19"/>
    </row>
    <row r="73" s="1" customFormat="1" ht="25" customHeight="1" spans="1:9">
      <c r="A73" s="13"/>
      <c r="B73" s="14"/>
      <c r="C73" s="14"/>
      <c r="D73" s="14"/>
      <c r="E73" s="14"/>
      <c r="F73" s="15"/>
      <c r="G73" s="16"/>
      <c r="H73" s="16"/>
      <c r="I73" s="19"/>
    </row>
    <row r="74" s="1" customFormat="1" ht="25" customHeight="1" spans="1:9">
      <c r="A74" s="13"/>
      <c r="B74" s="14"/>
      <c r="C74" s="14"/>
      <c r="D74" s="14"/>
      <c r="E74" s="14"/>
      <c r="F74" s="15"/>
      <c r="G74" s="16"/>
      <c r="H74" s="16"/>
      <c r="I74" s="19"/>
    </row>
    <row r="75" s="1" customFormat="1" ht="25" customHeight="1" spans="1:9">
      <c r="A75" s="13"/>
      <c r="B75" s="14"/>
      <c r="C75" s="14"/>
      <c r="D75" s="14"/>
      <c r="E75" s="14"/>
      <c r="F75" s="15"/>
      <c r="G75" s="16"/>
      <c r="H75" s="16"/>
      <c r="I75" s="19"/>
    </row>
    <row r="76" s="1" customFormat="1" ht="25" customHeight="1" spans="1:9">
      <c r="A76" s="13"/>
      <c r="B76" s="14"/>
      <c r="C76" s="14"/>
      <c r="D76" s="14"/>
      <c r="E76" s="14"/>
      <c r="F76" s="15"/>
      <c r="G76" s="16"/>
      <c r="H76" s="16"/>
      <c r="I76" s="19"/>
    </row>
    <row r="77" s="1" customFormat="1" ht="25" customHeight="1" spans="1:9">
      <c r="A77" s="13"/>
      <c r="B77" s="14"/>
      <c r="C77" s="14"/>
      <c r="D77" s="14"/>
      <c r="E77" s="14"/>
      <c r="F77" s="15"/>
      <c r="G77" s="16"/>
      <c r="H77" s="16"/>
      <c r="I77" s="19"/>
    </row>
    <row r="78" s="1" customFormat="1" ht="25" customHeight="1" spans="1:9">
      <c r="A78" s="13"/>
      <c r="B78" s="14"/>
      <c r="C78" s="14"/>
      <c r="D78" s="14"/>
      <c r="E78" s="14"/>
      <c r="F78" s="15"/>
      <c r="G78" s="16"/>
      <c r="H78" s="16"/>
      <c r="I78" s="19"/>
    </row>
    <row r="79" s="1" customFormat="1" ht="25" customHeight="1" spans="1:9">
      <c r="A79" s="13"/>
      <c r="B79" s="14"/>
      <c r="C79" s="14"/>
      <c r="D79" s="14"/>
      <c r="E79" s="14"/>
      <c r="F79" s="15"/>
      <c r="G79" s="16"/>
      <c r="H79" s="16"/>
      <c r="I79" s="19"/>
    </row>
    <row r="80" s="1" customFormat="1" ht="25" customHeight="1" spans="1:9">
      <c r="A80" s="13"/>
      <c r="B80" s="14"/>
      <c r="C80" s="14"/>
      <c r="D80" s="14"/>
      <c r="E80" s="14"/>
      <c r="F80" s="15"/>
      <c r="G80" s="16"/>
      <c r="H80" s="16"/>
      <c r="I80" s="19"/>
    </row>
    <row r="81" s="1" customFormat="1" ht="25" customHeight="1" spans="1:9">
      <c r="A81" s="13"/>
      <c r="B81" s="14"/>
      <c r="C81" s="14"/>
      <c r="D81" s="14"/>
      <c r="E81" s="14"/>
      <c r="F81" s="15"/>
      <c r="G81" s="16"/>
      <c r="H81" s="16"/>
      <c r="I81" s="19"/>
    </row>
    <row r="82" s="1" customFormat="1" ht="25" customHeight="1" spans="1:9">
      <c r="A82" s="13"/>
      <c r="B82" s="14"/>
      <c r="C82" s="14"/>
      <c r="D82" s="14"/>
      <c r="E82" s="14"/>
      <c r="F82" s="15"/>
      <c r="G82" s="16"/>
      <c r="H82" s="16"/>
      <c r="I82" s="19"/>
    </row>
    <row r="83" s="1" customFormat="1" ht="25" customHeight="1" spans="1:9">
      <c r="A83" s="13"/>
      <c r="B83" s="14"/>
      <c r="C83" s="14"/>
      <c r="D83" s="14"/>
      <c r="E83" s="14"/>
      <c r="F83" s="15"/>
      <c r="G83" s="16"/>
      <c r="H83" s="16"/>
      <c r="I83" s="19"/>
    </row>
    <row r="84" s="1" customFormat="1" ht="25" customHeight="1" spans="1:9">
      <c r="A84" s="13"/>
      <c r="B84" s="14"/>
      <c r="C84" s="14"/>
      <c r="D84" s="14"/>
      <c r="E84" s="14"/>
      <c r="F84" s="15"/>
      <c r="G84" s="16"/>
      <c r="H84" s="16"/>
      <c r="I84" s="19"/>
    </row>
    <row r="85" s="1" customFormat="1" ht="25" customHeight="1" spans="1:9">
      <c r="A85" s="13"/>
      <c r="B85" s="14"/>
      <c r="C85" s="14"/>
      <c r="D85" s="14"/>
      <c r="E85" s="14"/>
      <c r="F85" s="15"/>
      <c r="G85" s="16"/>
      <c r="H85" s="16"/>
      <c r="I85" s="19"/>
    </row>
    <row r="86" s="1" customFormat="1" ht="25" customHeight="1" spans="1:9">
      <c r="A86" s="13"/>
      <c r="B86" s="14"/>
      <c r="C86" s="14"/>
      <c r="D86" s="14"/>
      <c r="E86" s="14"/>
      <c r="F86" s="15"/>
      <c r="G86" s="16"/>
      <c r="H86" s="16"/>
      <c r="I86" s="19"/>
    </row>
    <row r="87" s="1" customFormat="1" ht="25" customHeight="1" spans="1:9">
      <c r="A87" s="13"/>
      <c r="B87" s="14"/>
      <c r="C87" s="14"/>
      <c r="D87" s="14"/>
      <c r="E87" s="14"/>
      <c r="F87" s="15"/>
      <c r="G87" s="16"/>
      <c r="H87" s="16"/>
      <c r="I87" s="19"/>
    </row>
    <row r="88" s="1" customFormat="1" ht="25" customHeight="1" spans="1:9">
      <c r="A88" s="13"/>
      <c r="B88" s="14"/>
      <c r="C88" s="14"/>
      <c r="D88" s="14"/>
      <c r="E88" s="14"/>
      <c r="F88" s="15"/>
      <c r="G88" s="16"/>
      <c r="H88" s="16"/>
      <c r="I88" s="19"/>
    </row>
    <row r="89" s="1" customFormat="1" ht="25" customHeight="1" spans="1:9">
      <c r="A89" s="13"/>
      <c r="B89" s="14"/>
      <c r="C89" s="14"/>
      <c r="D89" s="14"/>
      <c r="E89" s="14"/>
      <c r="F89" s="15"/>
      <c r="G89" s="16"/>
      <c r="H89" s="16"/>
      <c r="I89" s="19"/>
    </row>
    <row r="90" s="1" customFormat="1" ht="25" customHeight="1" spans="1:9">
      <c r="A90" s="13"/>
      <c r="B90" s="14"/>
      <c r="C90" s="14"/>
      <c r="D90" s="14"/>
      <c r="E90" s="14"/>
      <c r="F90" s="15"/>
      <c r="G90" s="16"/>
      <c r="H90" s="16"/>
      <c r="I90" s="19"/>
    </row>
    <row r="91" s="1" customFormat="1" ht="25" customHeight="1" spans="1:9">
      <c r="A91" s="13"/>
      <c r="B91" s="14"/>
      <c r="C91" s="14"/>
      <c r="D91" s="14"/>
      <c r="E91" s="14"/>
      <c r="F91" s="15"/>
      <c r="G91" s="16"/>
      <c r="H91" s="16"/>
      <c r="I91" s="19"/>
    </row>
    <row r="92" s="1" customFormat="1" ht="25" customHeight="1" spans="1:9">
      <c r="A92" s="13"/>
      <c r="B92" s="14"/>
      <c r="C92" s="14"/>
      <c r="D92" s="14"/>
      <c r="E92" s="14"/>
      <c r="F92" s="15"/>
      <c r="G92" s="16"/>
      <c r="H92" s="16"/>
      <c r="I92" s="19"/>
    </row>
    <row r="93" s="1" customFormat="1" ht="25" customHeight="1" spans="1:9">
      <c r="A93" s="13"/>
      <c r="B93" s="14"/>
      <c r="C93" s="14"/>
      <c r="D93" s="14"/>
      <c r="E93" s="14"/>
      <c r="F93" s="15"/>
      <c r="G93" s="20"/>
      <c r="H93" s="20"/>
      <c r="I93" s="19"/>
    </row>
    <row r="94" s="1" customFormat="1" ht="25" customHeight="1" spans="1:9">
      <c r="A94" s="13"/>
      <c r="B94" s="14"/>
      <c r="C94" s="14"/>
      <c r="D94" s="14"/>
      <c r="E94" s="14"/>
      <c r="F94" s="15"/>
      <c r="G94" s="20"/>
      <c r="H94" s="20"/>
      <c r="I94" s="19"/>
    </row>
    <row r="95" s="1" customFormat="1" ht="25" customHeight="1" spans="1:9">
      <c r="A95" s="13"/>
      <c r="B95" s="14"/>
      <c r="C95" s="14"/>
      <c r="D95" s="14"/>
      <c r="E95" s="14"/>
      <c r="F95" s="15"/>
      <c r="G95" s="16"/>
      <c r="H95" s="16"/>
      <c r="I95" s="19"/>
    </row>
    <row r="96" s="1" customFormat="1" ht="25" customHeight="1" spans="1:9">
      <c r="A96" s="13"/>
      <c r="B96" s="14"/>
      <c r="C96" s="14"/>
      <c r="D96" s="14"/>
      <c r="E96" s="14"/>
      <c r="F96" s="15"/>
      <c r="G96" s="16"/>
      <c r="H96" s="16"/>
      <c r="I96" s="19"/>
    </row>
    <row r="97" s="1" customFormat="1" ht="25" customHeight="1" spans="1:9">
      <c r="A97" s="13"/>
      <c r="B97" s="14"/>
      <c r="C97" s="14"/>
      <c r="D97" s="14"/>
      <c r="E97" s="14"/>
      <c r="F97" s="15"/>
      <c r="G97" s="16"/>
      <c r="H97" s="16"/>
      <c r="I97" s="19"/>
    </row>
    <row r="98" s="1" customFormat="1" ht="25" customHeight="1" spans="1:9">
      <c r="A98" s="13"/>
      <c r="B98" s="14"/>
      <c r="C98" s="14"/>
      <c r="D98" s="14"/>
      <c r="E98" s="14"/>
      <c r="F98" s="15"/>
      <c r="G98" s="16"/>
      <c r="H98" s="16"/>
      <c r="I98" s="19"/>
    </row>
    <row r="99" s="1" customFormat="1" ht="25" customHeight="1" spans="1:9">
      <c r="A99" s="13"/>
      <c r="B99" s="14"/>
      <c r="C99" s="14"/>
      <c r="D99" s="14"/>
      <c r="E99" s="14"/>
      <c r="F99" s="15"/>
      <c r="G99" s="16"/>
      <c r="H99" s="16"/>
      <c r="I99" s="19"/>
    </row>
    <row r="100" s="1" customFormat="1" ht="25" customHeight="1" spans="1:9">
      <c r="A100" s="13"/>
      <c r="B100" s="14"/>
      <c r="C100" s="14"/>
      <c r="D100" s="14"/>
      <c r="E100" s="14"/>
      <c r="F100" s="15"/>
      <c r="G100" s="16"/>
      <c r="H100" s="16"/>
      <c r="I100" s="19"/>
    </row>
    <row r="101" s="1" customFormat="1" ht="25" customHeight="1" spans="1:9">
      <c r="A101" s="13"/>
      <c r="B101" s="14"/>
      <c r="C101" s="14"/>
      <c r="D101" s="14"/>
      <c r="E101" s="14"/>
      <c r="F101" s="15"/>
      <c r="G101" s="16"/>
      <c r="H101" s="16"/>
      <c r="I101" s="19"/>
    </row>
    <row r="102" s="1" customFormat="1" ht="25" customHeight="1" spans="1:9">
      <c r="A102" s="13"/>
      <c r="B102" s="14"/>
      <c r="C102" s="14"/>
      <c r="D102" s="14"/>
      <c r="E102" s="14"/>
      <c r="F102" s="15"/>
      <c r="G102" s="16"/>
      <c r="H102" s="16"/>
      <c r="I102" s="19"/>
    </row>
    <row r="103" s="1" customFormat="1" ht="25" customHeight="1" spans="1:9">
      <c r="A103" s="13"/>
      <c r="B103" s="14"/>
      <c r="C103" s="14"/>
      <c r="D103" s="14"/>
      <c r="E103" s="14"/>
      <c r="F103" s="15"/>
      <c r="G103" s="16"/>
      <c r="H103" s="16"/>
      <c r="I103" s="19"/>
    </row>
    <row r="104" s="1" customFormat="1" ht="25" customHeight="1" spans="1:9">
      <c r="A104" s="13"/>
      <c r="B104" s="14"/>
      <c r="C104" s="14"/>
      <c r="D104" s="14"/>
      <c r="E104" s="14"/>
      <c r="F104" s="15"/>
      <c r="G104" s="16"/>
      <c r="H104" s="16"/>
      <c r="I104" s="19"/>
    </row>
    <row r="105" s="1" customFormat="1" ht="25" customHeight="1" spans="1:9">
      <c r="A105" s="13"/>
      <c r="B105" s="14"/>
      <c r="C105" s="14"/>
      <c r="D105" s="14"/>
      <c r="E105" s="14"/>
      <c r="F105" s="15"/>
      <c r="G105" s="21"/>
      <c r="H105" s="21"/>
      <c r="I105" s="19"/>
    </row>
    <row r="106" s="1" customFormat="1" ht="25" customHeight="1" spans="1:9">
      <c r="A106" s="13"/>
      <c r="B106" s="14"/>
      <c r="C106" s="14"/>
      <c r="D106" s="14"/>
      <c r="E106" s="14"/>
      <c r="F106" s="15"/>
      <c r="G106" s="21"/>
      <c r="H106" s="21"/>
      <c r="I106" s="19"/>
    </row>
    <row r="107" s="1" customFormat="1" ht="25" customHeight="1" spans="1:9">
      <c r="A107" s="13"/>
      <c r="B107" s="22"/>
      <c r="C107" s="22"/>
      <c r="D107" s="22"/>
      <c r="E107" s="22"/>
      <c r="F107" s="15"/>
      <c r="G107" s="21"/>
      <c r="H107" s="21"/>
      <c r="I107" s="19"/>
    </row>
    <row r="108" s="1" customFormat="1" ht="25" customHeight="1" spans="1:9">
      <c r="A108" s="13"/>
      <c r="B108" s="22"/>
      <c r="C108" s="22"/>
      <c r="D108" s="22"/>
      <c r="E108" s="22"/>
      <c r="F108" s="15"/>
      <c r="G108" s="21"/>
      <c r="H108" s="21"/>
      <c r="I108" s="19"/>
    </row>
    <row r="109" s="1" customFormat="1" ht="25" customHeight="1" spans="1:9">
      <c r="A109" s="13"/>
      <c r="B109" s="22"/>
      <c r="C109" s="22"/>
      <c r="D109" s="22"/>
      <c r="E109" s="22"/>
      <c r="F109" s="15"/>
      <c r="G109" s="21"/>
      <c r="H109" s="21"/>
      <c r="I109" s="19"/>
    </row>
    <row r="110" s="1" customFormat="1" ht="25" customHeight="1" spans="1:9">
      <c r="A110" s="13"/>
      <c r="B110" s="22"/>
      <c r="C110" s="22"/>
      <c r="D110" s="22"/>
      <c r="E110" s="22"/>
      <c r="F110" s="15"/>
      <c r="G110" s="21"/>
      <c r="H110" s="21"/>
      <c r="I110" s="19"/>
    </row>
    <row r="111" s="1" customFormat="1" ht="25" customHeight="1" spans="1:9">
      <c r="A111" s="13"/>
      <c r="B111" s="22"/>
      <c r="C111" s="22"/>
      <c r="D111" s="22"/>
      <c r="E111" s="22"/>
      <c r="F111" s="15"/>
      <c r="G111" s="21"/>
      <c r="H111" s="21"/>
      <c r="I111" s="19"/>
    </row>
    <row r="112" s="1" customFormat="1" ht="25" customHeight="1" spans="1:9">
      <c r="A112" s="13"/>
      <c r="B112" s="22"/>
      <c r="C112" s="22"/>
      <c r="D112" s="22"/>
      <c r="E112" s="22"/>
      <c r="F112" s="15"/>
      <c r="G112" s="21"/>
      <c r="H112" s="21"/>
      <c r="I112" s="19"/>
    </row>
    <row r="113" s="1" customFormat="1" ht="25" customHeight="1" spans="1:9">
      <c r="A113" s="13"/>
      <c r="B113" s="22"/>
      <c r="C113" s="22"/>
      <c r="D113" s="22"/>
      <c r="E113" s="22"/>
      <c r="F113" s="15"/>
      <c r="G113" s="21"/>
      <c r="H113" s="21"/>
      <c r="I113" s="19"/>
    </row>
    <row r="114" s="1" customFormat="1" ht="25" customHeight="1" spans="1:9">
      <c r="A114" s="13"/>
      <c r="B114" s="22"/>
      <c r="C114" s="22"/>
      <c r="D114" s="22"/>
      <c r="E114" s="22"/>
      <c r="F114" s="15"/>
      <c r="G114" s="21"/>
      <c r="H114" s="21"/>
      <c r="I114" s="19"/>
    </row>
    <row r="115" s="1" customFormat="1" ht="25" customHeight="1" spans="1:9">
      <c r="A115" s="13"/>
      <c r="B115" s="22"/>
      <c r="C115" s="22"/>
      <c r="D115" s="22"/>
      <c r="E115" s="22"/>
      <c r="F115" s="15"/>
      <c r="G115" s="21"/>
      <c r="H115" s="21"/>
      <c r="I115" s="19"/>
    </row>
    <row r="116" s="1" customFormat="1" ht="25" customHeight="1" spans="1:9">
      <c r="A116" s="13"/>
      <c r="B116" s="22"/>
      <c r="C116" s="22"/>
      <c r="D116" s="22"/>
      <c r="E116" s="22"/>
      <c r="F116" s="15"/>
      <c r="G116" s="21"/>
      <c r="H116" s="21"/>
      <c r="I116" s="19"/>
    </row>
    <row r="117" s="1" customFormat="1" ht="25" customHeight="1" spans="1:9">
      <c r="A117" s="13"/>
      <c r="B117" s="22"/>
      <c r="C117" s="22"/>
      <c r="D117" s="22"/>
      <c r="E117" s="22"/>
      <c r="F117" s="15"/>
      <c r="G117" s="16"/>
      <c r="H117" s="16"/>
      <c r="I117" s="19"/>
    </row>
    <row r="118" s="1" customFormat="1" ht="25" customHeight="1" spans="1:9">
      <c r="A118" s="13"/>
      <c r="B118" s="22"/>
      <c r="C118" s="22"/>
      <c r="D118" s="22"/>
      <c r="E118" s="22"/>
      <c r="F118" s="15"/>
      <c r="G118" s="16"/>
      <c r="H118" s="16"/>
      <c r="I118" s="19"/>
    </row>
    <row r="119" s="1" customFormat="1" ht="25" customHeight="1" spans="1:9">
      <c r="A119" s="13"/>
      <c r="B119" s="22"/>
      <c r="C119" s="22"/>
      <c r="D119" s="22"/>
      <c r="E119" s="22"/>
      <c r="F119" s="15"/>
      <c r="G119" s="16"/>
      <c r="H119" s="16"/>
      <c r="I119" s="19"/>
    </row>
    <row r="120" s="1" customFormat="1" ht="25" customHeight="1" spans="1:9">
      <c r="A120" s="13"/>
      <c r="B120" s="22"/>
      <c r="C120" s="22"/>
      <c r="D120" s="22"/>
      <c r="E120" s="22"/>
      <c r="F120" s="15"/>
      <c r="G120" s="16"/>
      <c r="H120" s="16"/>
      <c r="I120" s="19"/>
    </row>
    <row r="121" s="1" customFormat="1" ht="25" customHeight="1" spans="1:9">
      <c r="A121" s="13"/>
      <c r="B121" s="22"/>
      <c r="C121" s="22"/>
      <c r="D121" s="22"/>
      <c r="E121" s="22"/>
      <c r="F121" s="15"/>
      <c r="G121" s="16"/>
      <c r="H121" s="16"/>
      <c r="I121" s="19"/>
    </row>
    <row r="122" s="1" customFormat="1" ht="25" customHeight="1" spans="1:9">
      <c r="A122" s="13"/>
      <c r="B122" s="22"/>
      <c r="C122" s="22"/>
      <c r="D122" s="22"/>
      <c r="E122" s="22"/>
      <c r="F122" s="15"/>
      <c r="G122" s="16"/>
      <c r="H122" s="16"/>
      <c r="I122" s="19"/>
    </row>
    <row r="123" s="1" customFormat="1" ht="25" customHeight="1" spans="1:9">
      <c r="A123" s="13"/>
      <c r="B123" s="22"/>
      <c r="C123" s="22"/>
      <c r="D123" s="22"/>
      <c r="E123" s="22"/>
      <c r="F123" s="15"/>
      <c r="G123" s="16"/>
      <c r="H123" s="16"/>
      <c r="I123" s="19"/>
    </row>
    <row r="124" s="1" customFormat="1" ht="25" customHeight="1" spans="1:9">
      <c r="A124" s="13"/>
      <c r="B124" s="22"/>
      <c r="C124" s="22"/>
      <c r="D124" s="22"/>
      <c r="E124" s="22"/>
      <c r="F124" s="15"/>
      <c r="G124" s="16"/>
      <c r="H124" s="16"/>
      <c r="I124" s="19"/>
    </row>
    <row r="125" s="1" customFormat="1" ht="25" customHeight="1" spans="1:9">
      <c r="A125" s="13"/>
      <c r="B125" s="22"/>
      <c r="C125" s="22"/>
      <c r="D125" s="22"/>
      <c r="E125" s="22"/>
      <c r="F125" s="15"/>
      <c r="G125" s="16"/>
      <c r="H125" s="16"/>
      <c r="I125" s="19"/>
    </row>
    <row r="126" s="1" customFormat="1" ht="25" customHeight="1" spans="1:9">
      <c r="A126" s="13"/>
      <c r="B126" s="22"/>
      <c r="C126" s="22"/>
      <c r="D126" s="22"/>
      <c r="E126" s="22"/>
      <c r="F126" s="15"/>
      <c r="G126" s="16"/>
      <c r="H126" s="16"/>
      <c r="I126" s="19"/>
    </row>
    <row r="127" s="1" customFormat="1" ht="25" customHeight="1" spans="1:9">
      <c r="A127" s="13"/>
      <c r="B127" s="22"/>
      <c r="C127" s="22"/>
      <c r="D127" s="22"/>
      <c r="E127" s="22"/>
      <c r="F127" s="15"/>
      <c r="G127" s="16"/>
      <c r="H127" s="16"/>
      <c r="I127" s="19"/>
    </row>
    <row r="128" s="1" customFormat="1" ht="25" customHeight="1" spans="1:9">
      <c r="A128" s="13"/>
      <c r="B128" s="22"/>
      <c r="C128" s="22"/>
      <c r="D128" s="22"/>
      <c r="E128" s="22"/>
      <c r="F128" s="15"/>
      <c r="G128" s="16"/>
      <c r="H128" s="16"/>
      <c r="I128" s="19"/>
    </row>
    <row r="129" s="1" customFormat="1" ht="25" customHeight="1" spans="1:9">
      <c r="A129" s="13"/>
      <c r="B129" s="22"/>
      <c r="C129" s="22"/>
      <c r="D129" s="22"/>
      <c r="E129" s="22"/>
      <c r="F129" s="15"/>
      <c r="G129" s="23"/>
      <c r="H129" s="23"/>
      <c r="I129" s="19"/>
    </row>
    <row r="130" s="1" customFormat="1" ht="25" customHeight="1" spans="1:9">
      <c r="A130" s="13"/>
      <c r="B130" s="22"/>
      <c r="C130" s="22"/>
      <c r="D130" s="22"/>
      <c r="E130" s="22"/>
      <c r="F130" s="15"/>
      <c r="G130" s="16"/>
      <c r="H130" s="16"/>
      <c r="I130" s="19"/>
    </row>
    <row r="131" s="1" customFormat="1" ht="25" customHeight="1" spans="1:9">
      <c r="A131" s="13"/>
      <c r="B131" s="22"/>
      <c r="C131" s="22"/>
      <c r="D131" s="22"/>
      <c r="E131" s="22"/>
      <c r="F131" s="15"/>
      <c r="G131" s="16"/>
      <c r="H131" s="16"/>
      <c r="I131" s="19"/>
    </row>
    <row r="132" s="1" customFormat="1" ht="25" customHeight="1" spans="1:9">
      <c r="A132" s="13"/>
      <c r="B132" s="22"/>
      <c r="C132" s="22"/>
      <c r="D132" s="22"/>
      <c r="E132" s="22"/>
      <c r="F132" s="15"/>
      <c r="G132" s="16"/>
      <c r="H132" s="16"/>
      <c r="I132" s="19"/>
    </row>
    <row r="133" s="1" customFormat="1" ht="25" customHeight="1" spans="1:9">
      <c r="A133" s="13"/>
      <c r="B133" s="22"/>
      <c r="C133" s="22"/>
      <c r="D133" s="22"/>
      <c r="E133" s="22"/>
      <c r="F133" s="15"/>
      <c r="G133" s="16"/>
      <c r="H133" s="16"/>
      <c r="I133" s="19"/>
    </row>
    <row r="134" s="1" customFormat="1" ht="25" customHeight="1" spans="1:9">
      <c r="A134" s="13"/>
      <c r="B134" s="22"/>
      <c r="C134" s="22"/>
      <c r="D134" s="22"/>
      <c r="E134" s="22"/>
      <c r="F134" s="15"/>
      <c r="G134" s="16"/>
      <c r="H134" s="16"/>
      <c r="I134" s="19"/>
    </row>
    <row r="135" s="1" customFormat="1" ht="25" customHeight="1" spans="1:9">
      <c r="A135" s="13"/>
      <c r="B135" s="22"/>
      <c r="C135" s="22"/>
      <c r="D135" s="22"/>
      <c r="E135" s="22"/>
      <c r="F135" s="15"/>
      <c r="G135" s="16"/>
      <c r="H135" s="16"/>
      <c r="I135" s="19"/>
    </row>
    <row r="136" s="1" customFormat="1" ht="25" customHeight="1" spans="1:9">
      <c r="A136" s="13"/>
      <c r="B136" s="22"/>
      <c r="C136" s="22"/>
      <c r="D136" s="22"/>
      <c r="E136" s="22"/>
      <c r="F136" s="15"/>
      <c r="G136" s="16"/>
      <c r="H136" s="16"/>
      <c r="I136" s="19"/>
    </row>
    <row r="137" s="1" customFormat="1" ht="25" customHeight="1" spans="1:9">
      <c r="A137" s="13"/>
      <c r="B137" s="22"/>
      <c r="C137" s="22"/>
      <c r="D137" s="22"/>
      <c r="E137" s="22"/>
      <c r="F137" s="15"/>
      <c r="G137" s="16"/>
      <c r="H137" s="16"/>
      <c r="I137" s="19"/>
    </row>
    <row r="138" s="1" customFormat="1" ht="25" customHeight="1" spans="1:9">
      <c r="A138" s="13"/>
      <c r="B138" s="22"/>
      <c r="C138" s="22"/>
      <c r="D138" s="22"/>
      <c r="E138" s="22"/>
      <c r="F138" s="15"/>
      <c r="G138" s="16"/>
      <c r="H138" s="16"/>
      <c r="I138" s="19"/>
    </row>
    <row r="139" s="1" customFormat="1" ht="25" customHeight="1" spans="1:9">
      <c r="A139" s="13"/>
      <c r="B139" s="22"/>
      <c r="C139" s="22"/>
      <c r="D139" s="22"/>
      <c r="E139" s="22"/>
      <c r="F139" s="15"/>
      <c r="G139" s="16"/>
      <c r="H139" s="16"/>
      <c r="I139" s="19"/>
    </row>
    <row r="140" s="1" customFormat="1" ht="25" customHeight="1" spans="1:9">
      <c r="A140" s="13"/>
      <c r="B140" s="22"/>
      <c r="C140" s="22"/>
      <c r="D140" s="22"/>
      <c r="E140" s="22"/>
      <c r="F140" s="15"/>
      <c r="G140" s="16"/>
      <c r="H140" s="16"/>
      <c r="I140" s="19"/>
    </row>
    <row r="141" s="1" customFormat="1" ht="25" customHeight="1" spans="1:9">
      <c r="A141" s="13"/>
      <c r="B141" s="22"/>
      <c r="C141" s="22"/>
      <c r="D141" s="22"/>
      <c r="E141" s="22"/>
      <c r="F141" s="15"/>
      <c r="G141" s="16"/>
      <c r="H141" s="16"/>
      <c r="I141" s="19"/>
    </row>
    <row r="142" s="1" customFormat="1" ht="25" customHeight="1" spans="1:9">
      <c r="A142" s="13"/>
      <c r="B142" s="22"/>
      <c r="C142" s="22"/>
      <c r="D142" s="22"/>
      <c r="E142" s="22"/>
      <c r="F142" s="15"/>
      <c r="G142" s="16"/>
      <c r="H142" s="16"/>
      <c r="I142" s="19"/>
    </row>
    <row r="143" s="1" customFormat="1" ht="25" customHeight="1" spans="1:9">
      <c r="A143" s="13"/>
      <c r="B143" s="22"/>
      <c r="C143" s="22"/>
      <c r="D143" s="22"/>
      <c r="E143" s="22"/>
      <c r="F143" s="15"/>
      <c r="G143" s="16"/>
      <c r="H143" s="16"/>
      <c r="I143" s="19"/>
    </row>
    <row r="144" s="1" customFormat="1" ht="25" customHeight="1" spans="1:9">
      <c r="A144" s="13"/>
      <c r="B144" s="22"/>
      <c r="C144" s="22"/>
      <c r="D144" s="22"/>
      <c r="E144" s="22"/>
      <c r="F144" s="15"/>
      <c r="G144" s="16"/>
      <c r="H144" s="16"/>
      <c r="I144" s="19"/>
    </row>
    <row r="145" s="1" customFormat="1" ht="25" customHeight="1" spans="1:9">
      <c r="A145" s="13"/>
      <c r="B145" s="22"/>
      <c r="C145" s="22"/>
      <c r="D145" s="22"/>
      <c r="E145" s="22"/>
      <c r="F145" s="15"/>
      <c r="G145" s="16"/>
      <c r="H145" s="16"/>
      <c r="I145" s="19"/>
    </row>
    <row r="146" s="1" customFormat="1" ht="25" customHeight="1" spans="1:9">
      <c r="A146" s="13"/>
      <c r="B146" s="22"/>
      <c r="C146" s="22"/>
      <c r="D146" s="22"/>
      <c r="E146" s="22"/>
      <c r="F146" s="15"/>
      <c r="G146" s="16"/>
      <c r="H146" s="16"/>
      <c r="I146" s="19"/>
    </row>
    <row r="147" s="1" customFormat="1" ht="25" customHeight="1" spans="1:9">
      <c r="A147" s="13"/>
      <c r="B147" s="22"/>
      <c r="C147" s="22"/>
      <c r="D147" s="22"/>
      <c r="E147" s="22"/>
      <c r="F147" s="15"/>
      <c r="G147" s="16"/>
      <c r="H147" s="16"/>
      <c r="I147" s="19"/>
    </row>
    <row r="148" s="1" customFormat="1" ht="25" customHeight="1" spans="1:9">
      <c r="A148" s="13"/>
      <c r="B148" s="22"/>
      <c r="C148" s="22"/>
      <c r="D148" s="22"/>
      <c r="E148" s="22"/>
      <c r="F148" s="15"/>
      <c r="G148" s="20"/>
      <c r="H148" s="20"/>
      <c r="I148" s="19"/>
    </row>
    <row r="149" s="1" customFormat="1" ht="25" customHeight="1" spans="1:9">
      <c r="A149" s="13"/>
      <c r="B149" s="22"/>
      <c r="C149" s="22"/>
      <c r="D149" s="22"/>
      <c r="E149" s="22"/>
      <c r="F149" s="15"/>
      <c r="G149" s="20"/>
      <c r="H149" s="20"/>
      <c r="I149" s="19"/>
    </row>
    <row r="150" s="1" customFormat="1" ht="25" customHeight="1" spans="1:9">
      <c r="A150" s="13"/>
      <c r="B150" s="22"/>
      <c r="C150" s="22"/>
      <c r="D150" s="22"/>
      <c r="E150" s="22"/>
      <c r="F150" s="15"/>
      <c r="G150" s="20"/>
      <c r="H150" s="20"/>
      <c r="I150" s="19"/>
    </row>
    <row r="151" s="1" customFormat="1" ht="25" customHeight="1" spans="1:9">
      <c r="A151" s="13"/>
      <c r="B151" s="22"/>
      <c r="C151" s="22"/>
      <c r="D151" s="22"/>
      <c r="E151" s="22"/>
      <c r="F151" s="15"/>
      <c r="G151" s="20"/>
      <c r="H151" s="20"/>
      <c r="I151" s="19"/>
    </row>
    <row r="152" s="1" customFormat="1" ht="25" customHeight="1" spans="1:9">
      <c r="A152" s="13"/>
      <c r="B152" s="22"/>
      <c r="C152" s="22"/>
      <c r="D152" s="22"/>
      <c r="E152" s="22"/>
      <c r="F152" s="15"/>
      <c r="G152" s="20"/>
      <c r="H152" s="20"/>
      <c r="I152" s="19"/>
    </row>
    <row r="153" s="1" customFormat="1" ht="25" customHeight="1" spans="1:9">
      <c r="A153" s="13"/>
      <c r="B153" s="22"/>
      <c r="C153" s="22"/>
      <c r="D153" s="22"/>
      <c r="E153" s="22"/>
      <c r="F153" s="15"/>
      <c r="G153" s="20"/>
      <c r="H153" s="20"/>
      <c r="I153" s="19"/>
    </row>
    <row r="154" s="1" customFormat="1" ht="25" customHeight="1" spans="1:9">
      <c r="A154" s="13"/>
      <c r="B154" s="22"/>
      <c r="C154" s="22"/>
      <c r="D154" s="22"/>
      <c r="E154" s="22"/>
      <c r="F154" s="15"/>
      <c r="G154" s="20"/>
      <c r="H154" s="20"/>
      <c r="I154" s="19"/>
    </row>
    <row r="155" s="1" customFormat="1" ht="25" customHeight="1" spans="1:9">
      <c r="A155" s="13"/>
      <c r="B155" s="22"/>
      <c r="C155" s="22"/>
      <c r="D155" s="22"/>
      <c r="E155" s="22"/>
      <c r="F155" s="15"/>
      <c r="G155" s="20"/>
      <c r="H155" s="20"/>
      <c r="I155" s="19"/>
    </row>
    <row r="156" s="1" customFormat="1" ht="25" customHeight="1" spans="1:9">
      <c r="A156" s="13"/>
      <c r="B156" s="22"/>
      <c r="C156" s="22"/>
      <c r="D156" s="22"/>
      <c r="E156" s="22"/>
      <c r="F156" s="15"/>
      <c r="G156" s="20"/>
      <c r="H156" s="20"/>
      <c r="I156" s="19"/>
    </row>
    <row r="157" s="1" customFormat="1" ht="25" customHeight="1" spans="1:9">
      <c r="A157" s="13"/>
      <c r="B157" s="22"/>
      <c r="C157" s="22"/>
      <c r="D157" s="22"/>
      <c r="E157" s="22"/>
      <c r="F157" s="15"/>
      <c r="G157" s="20"/>
      <c r="H157" s="20"/>
      <c r="I157" s="19"/>
    </row>
    <row r="158" s="1" customFormat="1" ht="25" customHeight="1" spans="1:9">
      <c r="A158" s="13"/>
      <c r="B158" s="22"/>
      <c r="C158" s="22"/>
      <c r="D158" s="22"/>
      <c r="E158" s="22"/>
      <c r="F158" s="15"/>
      <c r="G158" s="20"/>
      <c r="H158" s="20"/>
      <c r="I158" s="19"/>
    </row>
    <row r="159" s="1" customFormat="1" ht="25" customHeight="1" spans="1:9">
      <c r="A159" s="13"/>
      <c r="B159" s="22"/>
      <c r="C159" s="22"/>
      <c r="D159" s="22"/>
      <c r="E159" s="22"/>
      <c r="F159" s="15"/>
      <c r="G159" s="20"/>
      <c r="H159" s="20"/>
      <c r="I159" s="19"/>
    </row>
    <row r="160" s="1" customFormat="1" ht="25" customHeight="1" spans="1:9">
      <c r="A160" s="13"/>
      <c r="B160" s="22"/>
      <c r="C160" s="22"/>
      <c r="D160" s="22"/>
      <c r="E160" s="22"/>
      <c r="F160" s="15"/>
      <c r="G160" s="20"/>
      <c r="H160" s="20"/>
      <c r="I160" s="19"/>
    </row>
    <row r="161" s="1" customFormat="1" ht="25" customHeight="1" spans="1:9">
      <c r="A161" s="13"/>
      <c r="B161" s="22"/>
      <c r="C161" s="22"/>
      <c r="D161" s="22"/>
      <c r="E161" s="22"/>
      <c r="F161" s="15"/>
      <c r="G161" s="20"/>
      <c r="H161" s="20"/>
      <c r="I161" s="19"/>
    </row>
    <row r="162" s="1" customFormat="1" ht="25" customHeight="1" spans="1:9">
      <c r="A162" s="13"/>
      <c r="B162" s="22"/>
      <c r="C162" s="22"/>
      <c r="D162" s="22"/>
      <c r="E162" s="22"/>
      <c r="F162" s="15"/>
      <c r="G162" s="16"/>
      <c r="H162" s="16"/>
      <c r="I162" s="19"/>
    </row>
    <row r="163" s="1" customFormat="1" ht="25" customHeight="1" spans="1:9">
      <c r="A163" s="13"/>
      <c r="B163" s="22"/>
      <c r="C163" s="22"/>
      <c r="D163" s="22"/>
      <c r="E163" s="22"/>
      <c r="F163" s="15"/>
      <c r="G163" s="16"/>
      <c r="H163" s="16"/>
      <c r="I163" s="19"/>
    </row>
    <row r="164" s="1" customFormat="1" ht="25" customHeight="1" spans="1:9">
      <c r="A164" s="13"/>
      <c r="B164" s="22"/>
      <c r="C164" s="22"/>
      <c r="D164" s="22"/>
      <c r="E164" s="22"/>
      <c r="F164" s="15"/>
      <c r="G164" s="21"/>
      <c r="H164" s="21"/>
      <c r="I164" s="19"/>
    </row>
    <row r="165" s="1" customFormat="1" ht="25" customHeight="1" spans="1:9">
      <c r="A165" s="13"/>
      <c r="B165" s="22"/>
      <c r="C165" s="22"/>
      <c r="D165" s="22"/>
      <c r="E165" s="22"/>
      <c r="F165" s="15"/>
      <c r="G165" s="16"/>
      <c r="H165" s="16"/>
      <c r="I165" s="19"/>
    </row>
    <row r="166" s="1" customFormat="1" ht="25" customHeight="1" spans="1:9">
      <c r="A166" s="13"/>
      <c r="B166" s="22"/>
      <c r="C166" s="22"/>
      <c r="D166" s="22"/>
      <c r="E166" s="22"/>
      <c r="F166" s="15"/>
      <c r="G166" s="16"/>
      <c r="H166" s="16"/>
      <c r="I166" s="19"/>
    </row>
    <row r="167" s="1" customFormat="1" ht="25" customHeight="1" spans="1:9">
      <c r="A167" s="13"/>
      <c r="B167" s="22"/>
      <c r="C167" s="22"/>
      <c r="D167" s="22"/>
      <c r="E167" s="22"/>
      <c r="F167" s="15"/>
      <c r="G167" s="16"/>
      <c r="H167" s="16"/>
      <c r="I167" s="19"/>
    </row>
    <row r="168" s="1" customFormat="1" ht="25" customHeight="1" spans="1:9">
      <c r="A168" s="13"/>
      <c r="B168" s="22"/>
      <c r="C168" s="22"/>
      <c r="D168" s="22"/>
      <c r="E168" s="22"/>
      <c r="F168" s="15"/>
      <c r="G168" s="16"/>
      <c r="H168" s="16"/>
      <c r="I168" s="19"/>
    </row>
    <row r="169" s="1" customFormat="1" ht="25" customHeight="1" spans="1:9">
      <c r="A169" s="13"/>
      <c r="B169" s="22"/>
      <c r="C169" s="22"/>
      <c r="D169" s="22"/>
      <c r="E169" s="22"/>
      <c r="F169" s="15"/>
      <c r="G169" s="16"/>
      <c r="H169" s="16"/>
      <c r="I169" s="19"/>
    </row>
    <row r="170" s="1" customFormat="1" ht="25" customHeight="1" spans="1:9">
      <c r="A170" s="13"/>
      <c r="B170" s="22"/>
      <c r="C170" s="22"/>
      <c r="D170" s="22"/>
      <c r="E170" s="22"/>
      <c r="F170" s="15"/>
      <c r="G170" s="16"/>
      <c r="H170" s="16"/>
      <c r="I170" s="19"/>
    </row>
    <row r="171" s="1" customFormat="1" ht="25" customHeight="1" spans="1:9">
      <c r="A171" s="13"/>
      <c r="B171" s="22"/>
      <c r="C171" s="22"/>
      <c r="D171" s="22"/>
      <c r="E171" s="22"/>
      <c r="F171" s="15"/>
      <c r="G171" s="16"/>
      <c r="H171" s="16"/>
      <c r="I171" s="19"/>
    </row>
    <row r="172" s="1" customFormat="1" ht="25" customHeight="1" spans="1:9">
      <c r="A172" s="13"/>
      <c r="B172" s="22"/>
      <c r="C172" s="22"/>
      <c r="D172" s="22"/>
      <c r="E172" s="22"/>
      <c r="F172" s="15"/>
      <c r="G172" s="16"/>
      <c r="H172" s="16"/>
      <c r="I172" s="19"/>
    </row>
    <row r="173" s="1" customFormat="1" ht="25" customHeight="1" spans="1:9">
      <c r="A173" s="13"/>
      <c r="B173" s="22"/>
      <c r="C173" s="22"/>
      <c r="D173" s="22"/>
      <c r="E173" s="22"/>
      <c r="F173" s="15"/>
      <c r="G173" s="16"/>
      <c r="H173" s="16"/>
      <c r="I173" s="19"/>
    </row>
    <row r="174" s="1" customFormat="1" ht="25" customHeight="1" spans="1:9">
      <c r="A174" s="13"/>
      <c r="B174" s="22"/>
      <c r="C174" s="22"/>
      <c r="D174" s="22"/>
      <c r="E174" s="22"/>
      <c r="F174" s="15"/>
      <c r="G174" s="21"/>
      <c r="H174" s="21"/>
      <c r="I174" s="19"/>
    </row>
    <row r="175" s="1" customFormat="1" ht="25" customHeight="1" spans="1:9">
      <c r="A175" s="13"/>
      <c r="B175" s="22"/>
      <c r="C175" s="22"/>
      <c r="D175" s="22"/>
      <c r="E175" s="22"/>
      <c r="F175" s="15"/>
      <c r="G175" s="16"/>
      <c r="H175" s="16"/>
      <c r="I175" s="19"/>
    </row>
    <row r="176" s="1" customFormat="1" ht="25" customHeight="1" spans="1:9">
      <c r="A176" s="13"/>
      <c r="B176" s="22"/>
      <c r="C176" s="22"/>
      <c r="D176" s="22"/>
      <c r="E176" s="22"/>
      <c r="F176" s="15"/>
      <c r="G176" s="16"/>
      <c r="H176" s="16"/>
      <c r="I176" s="19"/>
    </row>
    <row r="177" s="1" customFormat="1" ht="25" customHeight="1" spans="1:9">
      <c r="A177" s="13"/>
      <c r="B177" s="22"/>
      <c r="C177" s="22"/>
      <c r="D177" s="22"/>
      <c r="E177" s="22"/>
      <c r="F177" s="15"/>
      <c r="G177" s="16"/>
      <c r="H177" s="16"/>
      <c r="I177" s="19"/>
    </row>
    <row r="178" s="1" customFormat="1" ht="25" customHeight="1" spans="1:9">
      <c r="A178" s="13"/>
      <c r="B178" s="22"/>
      <c r="C178" s="22"/>
      <c r="D178" s="22"/>
      <c r="E178" s="22"/>
      <c r="F178" s="15"/>
      <c r="G178" s="16"/>
      <c r="H178" s="16"/>
      <c r="I178" s="19"/>
    </row>
    <row r="179" s="1" customFormat="1" ht="25" customHeight="1" spans="1:9">
      <c r="A179" s="13"/>
      <c r="B179" s="22"/>
      <c r="C179" s="22"/>
      <c r="D179" s="22"/>
      <c r="E179" s="22"/>
      <c r="F179" s="15"/>
      <c r="G179" s="16"/>
      <c r="H179" s="16"/>
      <c r="I179" s="19"/>
    </row>
    <row r="180" s="1" customFormat="1" ht="25" customHeight="1" spans="1:9">
      <c r="A180" s="13"/>
      <c r="B180" s="22"/>
      <c r="C180" s="22"/>
      <c r="D180" s="22"/>
      <c r="E180" s="22"/>
      <c r="F180" s="15"/>
      <c r="G180" s="16"/>
      <c r="H180" s="16"/>
      <c r="I180" s="19"/>
    </row>
    <row r="181" s="1" customFormat="1" ht="25" customHeight="1" spans="1:9">
      <c r="A181" s="13"/>
      <c r="B181" s="22"/>
      <c r="C181" s="22"/>
      <c r="D181" s="22"/>
      <c r="E181" s="22"/>
      <c r="F181" s="15"/>
      <c r="G181" s="16"/>
      <c r="H181" s="16"/>
      <c r="I181" s="19"/>
    </row>
    <row r="182" s="1" customFormat="1" ht="25" customHeight="1" spans="1:9">
      <c r="A182" s="13"/>
      <c r="B182" s="22"/>
      <c r="C182" s="22"/>
      <c r="D182" s="22"/>
      <c r="E182" s="22"/>
      <c r="F182" s="15"/>
      <c r="G182" s="16"/>
      <c r="H182" s="16"/>
      <c r="I182" s="19"/>
    </row>
    <row r="183" s="1" customFormat="1" ht="25" customHeight="1" spans="1:9">
      <c r="A183" s="13"/>
      <c r="B183" s="22"/>
      <c r="C183" s="22"/>
      <c r="D183" s="22"/>
      <c r="E183" s="22"/>
      <c r="F183" s="15"/>
      <c r="G183" s="16"/>
      <c r="H183" s="16"/>
      <c r="I183" s="19"/>
    </row>
    <row r="184" s="1" customFormat="1" ht="25" customHeight="1" spans="1:9">
      <c r="A184" s="13"/>
      <c r="B184" s="22"/>
      <c r="C184" s="22"/>
      <c r="D184" s="22"/>
      <c r="E184" s="22"/>
      <c r="F184" s="15"/>
      <c r="G184" s="16"/>
      <c r="H184" s="16"/>
      <c r="I184" s="19"/>
    </row>
    <row r="185" s="1" customFormat="1" ht="25" customHeight="1" spans="1:9">
      <c r="A185" s="13"/>
      <c r="B185" s="22"/>
      <c r="C185" s="22"/>
      <c r="D185" s="22"/>
      <c r="E185" s="22"/>
      <c r="F185" s="15"/>
      <c r="G185" s="16"/>
      <c r="H185" s="16"/>
      <c r="I185" s="19"/>
    </row>
    <row r="186" s="1" customFormat="1" ht="25" customHeight="1" spans="1:9">
      <c r="A186" s="13"/>
      <c r="B186" s="22"/>
      <c r="C186" s="22"/>
      <c r="D186" s="22"/>
      <c r="E186" s="22"/>
      <c r="F186" s="15"/>
      <c r="G186" s="16"/>
      <c r="H186" s="16"/>
      <c r="I186" s="19"/>
    </row>
    <row r="187" s="1" customFormat="1" ht="25" customHeight="1" spans="1:9">
      <c r="A187" s="13"/>
      <c r="B187" s="22"/>
      <c r="C187" s="22"/>
      <c r="D187" s="22"/>
      <c r="E187" s="22"/>
      <c r="F187" s="15"/>
      <c r="G187" s="16"/>
      <c r="H187" s="16"/>
      <c r="I187" s="19"/>
    </row>
    <row r="188" s="1" customFormat="1" ht="25" customHeight="1" spans="1:9">
      <c r="A188" s="13"/>
      <c r="B188" s="22"/>
      <c r="C188" s="22"/>
      <c r="D188" s="22"/>
      <c r="E188" s="22"/>
      <c r="F188" s="15"/>
      <c r="G188" s="16"/>
      <c r="H188" s="16"/>
      <c r="I188" s="19"/>
    </row>
    <row r="189" s="1" customFormat="1" ht="25" customHeight="1" spans="1:9">
      <c r="A189" s="13"/>
      <c r="B189" s="22"/>
      <c r="C189" s="22"/>
      <c r="D189" s="22"/>
      <c r="E189" s="22"/>
      <c r="F189" s="15"/>
      <c r="G189" s="16"/>
      <c r="H189" s="16"/>
      <c r="I189" s="19"/>
    </row>
    <row r="190" s="1" customFormat="1" ht="25" customHeight="1" spans="1:9">
      <c r="A190" s="13"/>
      <c r="B190" s="22"/>
      <c r="C190" s="22"/>
      <c r="D190" s="22"/>
      <c r="E190" s="22"/>
      <c r="F190" s="15"/>
      <c r="G190" s="16"/>
      <c r="H190" s="16"/>
      <c r="I190" s="19"/>
    </row>
    <row r="191" s="1" customFormat="1" ht="25" customHeight="1" spans="1:9">
      <c r="A191" s="13"/>
      <c r="B191" s="22"/>
      <c r="C191" s="22"/>
      <c r="D191" s="22"/>
      <c r="E191" s="22"/>
      <c r="F191" s="15"/>
      <c r="G191" s="16"/>
      <c r="H191" s="16"/>
      <c r="I191" s="19"/>
    </row>
    <row r="192" s="1" customFormat="1" ht="25" customHeight="1" spans="1:9">
      <c r="A192" s="13"/>
      <c r="B192" s="22"/>
      <c r="C192" s="22"/>
      <c r="D192" s="22"/>
      <c r="E192" s="22"/>
      <c r="F192" s="15"/>
      <c r="G192" s="16"/>
      <c r="H192" s="16"/>
      <c r="I192" s="19"/>
    </row>
    <row r="193" s="1" customFormat="1" ht="25" customHeight="1" spans="1:9">
      <c r="A193" s="13"/>
      <c r="B193" s="22"/>
      <c r="C193" s="22"/>
      <c r="D193" s="22"/>
      <c r="E193" s="22"/>
      <c r="F193" s="15"/>
      <c r="G193" s="16"/>
      <c r="H193" s="16"/>
      <c r="I193" s="19"/>
    </row>
    <row r="194" s="1" customFormat="1" ht="25" customHeight="1" spans="1:9">
      <c r="A194" s="13"/>
      <c r="B194" s="22"/>
      <c r="C194" s="22"/>
      <c r="D194" s="22"/>
      <c r="E194" s="22"/>
      <c r="F194" s="15"/>
      <c r="G194" s="16"/>
      <c r="H194" s="16"/>
      <c r="I194" s="19"/>
    </row>
    <row r="195" s="1" customFormat="1" ht="25" customHeight="1" spans="1:9">
      <c r="A195" s="13"/>
      <c r="B195" s="22"/>
      <c r="C195" s="22"/>
      <c r="D195" s="22"/>
      <c r="E195" s="22"/>
      <c r="F195" s="15"/>
      <c r="G195" s="16"/>
      <c r="H195" s="16"/>
      <c r="I195" s="19"/>
    </row>
    <row r="196" s="1" customFormat="1" ht="25" customHeight="1" spans="1:9">
      <c r="A196" s="13"/>
      <c r="B196" s="22"/>
      <c r="C196" s="22"/>
      <c r="D196" s="22"/>
      <c r="E196" s="22"/>
      <c r="F196" s="15"/>
      <c r="G196" s="16"/>
      <c r="H196" s="16"/>
      <c r="I196" s="19"/>
    </row>
    <row r="197" s="1" customFormat="1" ht="25" customHeight="1" spans="1:9">
      <c r="A197" s="13"/>
      <c r="B197" s="22"/>
      <c r="C197" s="22"/>
      <c r="D197" s="22"/>
      <c r="E197" s="22"/>
      <c r="F197" s="15"/>
      <c r="G197" s="16"/>
      <c r="H197" s="16"/>
      <c r="I197" s="19"/>
    </row>
    <row r="198" s="1" customFormat="1" ht="25" customHeight="1" spans="1:9">
      <c r="A198" s="13"/>
      <c r="B198" s="22"/>
      <c r="C198" s="22"/>
      <c r="D198" s="22"/>
      <c r="E198" s="22"/>
      <c r="F198" s="15"/>
      <c r="G198" s="16"/>
      <c r="H198" s="16"/>
      <c r="I198" s="19"/>
    </row>
    <row r="199" s="1" customFormat="1" ht="25" customHeight="1" spans="1:9">
      <c r="A199" s="13"/>
      <c r="B199" s="22"/>
      <c r="C199" s="22"/>
      <c r="D199" s="22"/>
      <c r="E199" s="22"/>
      <c r="F199" s="15"/>
      <c r="G199" s="16"/>
      <c r="H199" s="16"/>
      <c r="I199" s="19"/>
    </row>
    <row r="200" s="1" customFormat="1" ht="25" customHeight="1" spans="1:9">
      <c r="A200" s="13"/>
      <c r="B200" s="22"/>
      <c r="C200" s="22"/>
      <c r="D200" s="22"/>
      <c r="E200" s="22"/>
      <c r="F200" s="15"/>
      <c r="G200" s="16"/>
      <c r="H200" s="16"/>
      <c r="I200" s="19"/>
    </row>
    <row r="201" s="1" customFormat="1" ht="25" customHeight="1" spans="1:9">
      <c r="A201" s="13"/>
      <c r="B201" s="22"/>
      <c r="C201" s="22"/>
      <c r="D201" s="22"/>
      <c r="E201" s="22"/>
      <c r="F201" s="15"/>
      <c r="G201" s="16"/>
      <c r="H201" s="16"/>
      <c r="I201" s="19"/>
    </row>
    <row r="202" s="1" customFormat="1" ht="25" customHeight="1" spans="1:9">
      <c r="A202" s="13"/>
      <c r="B202" s="22"/>
      <c r="C202" s="22"/>
      <c r="D202" s="22"/>
      <c r="E202" s="22"/>
      <c r="F202" s="15"/>
      <c r="G202" s="16"/>
      <c r="H202" s="16"/>
      <c r="I202" s="19"/>
    </row>
    <row r="203" s="1" customFormat="1" ht="25" customHeight="1" spans="1:9">
      <c r="A203" s="13"/>
      <c r="B203" s="22"/>
      <c r="C203" s="22"/>
      <c r="D203" s="22"/>
      <c r="E203" s="22"/>
      <c r="F203" s="15"/>
      <c r="G203" s="16"/>
      <c r="H203" s="16"/>
      <c r="I203" s="19"/>
    </row>
    <row r="204" s="1" customFormat="1" ht="25" customHeight="1" spans="1:9">
      <c r="A204" s="13"/>
      <c r="B204" s="22"/>
      <c r="C204" s="22"/>
      <c r="D204" s="22"/>
      <c r="E204" s="22"/>
      <c r="F204" s="15"/>
      <c r="G204" s="16"/>
      <c r="H204" s="16"/>
      <c r="I204" s="19"/>
    </row>
    <row r="205" s="1" customFormat="1" ht="25" customHeight="1" spans="1:9">
      <c r="A205" s="13"/>
      <c r="B205" s="22"/>
      <c r="C205" s="22"/>
      <c r="D205" s="22"/>
      <c r="E205" s="22"/>
      <c r="F205" s="15"/>
      <c r="G205" s="16"/>
      <c r="H205" s="16"/>
      <c r="I205" s="19"/>
    </row>
    <row r="206" s="1" customFormat="1" ht="25" customHeight="1" spans="1:9">
      <c r="A206" s="13"/>
      <c r="B206" s="22"/>
      <c r="C206" s="22"/>
      <c r="D206" s="22"/>
      <c r="E206" s="22"/>
      <c r="F206" s="15"/>
      <c r="G206" s="16"/>
      <c r="H206" s="16"/>
      <c r="I206" s="19"/>
    </row>
    <row r="207" s="1" customFormat="1" ht="25" customHeight="1" spans="1:9">
      <c r="A207" s="13"/>
      <c r="B207" s="22"/>
      <c r="C207" s="22"/>
      <c r="D207" s="22"/>
      <c r="E207" s="22"/>
      <c r="F207" s="15"/>
      <c r="G207" s="16"/>
      <c r="H207" s="16"/>
      <c r="I207" s="19"/>
    </row>
    <row r="208" s="1" customFormat="1" ht="25" customHeight="1" spans="1:9">
      <c r="A208" s="13"/>
      <c r="B208" s="22"/>
      <c r="C208" s="22"/>
      <c r="D208" s="22"/>
      <c r="E208" s="22"/>
      <c r="F208" s="15"/>
      <c r="G208" s="16"/>
      <c r="H208" s="16"/>
      <c r="I208" s="19"/>
    </row>
    <row r="209" s="1" customFormat="1" ht="25" customHeight="1" spans="1:9">
      <c r="A209" s="13"/>
      <c r="B209" s="22"/>
      <c r="C209" s="22"/>
      <c r="D209" s="22"/>
      <c r="E209" s="22"/>
      <c r="F209" s="15"/>
      <c r="G209" s="16"/>
      <c r="H209" s="16"/>
      <c r="I209" s="19"/>
    </row>
    <row r="210" s="1" customFormat="1" ht="25" customHeight="1" spans="1:9">
      <c r="A210" s="13"/>
      <c r="B210" s="22"/>
      <c r="C210" s="22"/>
      <c r="D210" s="22"/>
      <c r="E210" s="22"/>
      <c r="F210" s="15"/>
      <c r="G210" s="16"/>
      <c r="H210" s="16"/>
      <c r="I210" s="19"/>
    </row>
    <row r="211" s="1" customFormat="1" ht="25" customHeight="1" spans="1:9">
      <c r="A211" s="13"/>
      <c r="B211" s="22"/>
      <c r="C211" s="22"/>
      <c r="D211" s="22"/>
      <c r="E211" s="22"/>
      <c r="F211" s="15"/>
      <c r="G211" s="16"/>
      <c r="H211" s="16"/>
      <c r="I211" s="19"/>
    </row>
    <row r="212" s="1" customFormat="1" ht="25" customHeight="1" spans="1:9">
      <c r="A212" s="13"/>
      <c r="B212" s="22"/>
      <c r="C212" s="22"/>
      <c r="D212" s="22"/>
      <c r="E212" s="22"/>
      <c r="F212" s="15"/>
      <c r="G212" s="16"/>
      <c r="H212" s="16"/>
      <c r="I212" s="19"/>
    </row>
    <row r="213" s="1" customFormat="1" ht="25" customHeight="1" spans="1:9">
      <c r="A213" s="13"/>
      <c r="B213" s="22"/>
      <c r="C213" s="22"/>
      <c r="D213" s="22"/>
      <c r="E213" s="22"/>
      <c r="F213" s="15"/>
      <c r="G213" s="16"/>
      <c r="H213" s="16"/>
      <c r="I213" s="19"/>
    </row>
    <row r="214" s="1" customFormat="1" ht="25" customHeight="1" spans="1:9">
      <c r="A214" s="13"/>
      <c r="B214" s="22"/>
      <c r="C214" s="22"/>
      <c r="D214" s="22"/>
      <c r="E214" s="22"/>
      <c r="F214" s="15"/>
      <c r="G214" s="16"/>
      <c r="H214" s="16"/>
      <c r="I214" s="19"/>
    </row>
    <row r="215" s="1" customFormat="1" ht="25" customHeight="1" spans="1:9">
      <c r="A215" s="13"/>
      <c r="B215" s="22"/>
      <c r="C215" s="22"/>
      <c r="D215" s="22"/>
      <c r="E215" s="22"/>
      <c r="F215" s="15"/>
      <c r="G215" s="16"/>
      <c r="H215" s="16"/>
      <c r="I215" s="19"/>
    </row>
    <row r="216" s="1" customFormat="1" ht="25" customHeight="1" spans="1:9">
      <c r="A216" s="13"/>
      <c r="B216" s="22"/>
      <c r="C216" s="22"/>
      <c r="D216" s="22"/>
      <c r="E216" s="22"/>
      <c r="F216" s="15"/>
      <c r="G216" s="16"/>
      <c r="H216" s="16"/>
      <c r="I216" s="19"/>
    </row>
    <row r="217" s="1" customFormat="1" ht="25" customHeight="1" spans="1:9">
      <c r="A217" s="13"/>
      <c r="B217" s="22"/>
      <c r="C217" s="22"/>
      <c r="D217" s="22"/>
      <c r="E217" s="22"/>
      <c r="F217" s="15"/>
      <c r="G217" s="16"/>
      <c r="H217" s="16"/>
      <c r="I217" s="19"/>
    </row>
    <row r="218" s="1" customFormat="1" ht="25" customHeight="1" spans="1:9">
      <c r="A218" s="13"/>
      <c r="B218" s="22"/>
      <c r="C218" s="22"/>
      <c r="D218" s="22"/>
      <c r="E218" s="22"/>
      <c r="F218" s="15"/>
      <c r="G218" s="16"/>
      <c r="H218" s="16"/>
      <c r="I218" s="19"/>
    </row>
    <row r="219" s="1" customFormat="1" ht="25" customHeight="1" spans="1:9">
      <c r="A219" s="13"/>
      <c r="B219" s="22"/>
      <c r="C219" s="22"/>
      <c r="D219" s="22"/>
      <c r="E219" s="22"/>
      <c r="F219" s="15"/>
      <c r="G219" s="16"/>
      <c r="H219" s="16"/>
      <c r="I219" s="19"/>
    </row>
    <row r="220" s="1" customFormat="1" ht="25" customHeight="1" spans="1:9">
      <c r="A220" s="13"/>
      <c r="B220" s="22"/>
      <c r="C220" s="22"/>
      <c r="D220" s="22"/>
      <c r="E220" s="22"/>
      <c r="F220" s="15"/>
      <c r="G220" s="16"/>
      <c r="H220" s="16"/>
      <c r="I220" s="19"/>
    </row>
    <row r="221" s="1" customFormat="1" ht="25" customHeight="1" spans="1:9">
      <c r="A221" s="13"/>
      <c r="B221" s="22"/>
      <c r="C221" s="22"/>
      <c r="D221" s="22"/>
      <c r="E221" s="22"/>
      <c r="F221" s="15"/>
      <c r="G221" s="16"/>
      <c r="H221" s="16"/>
      <c r="I221" s="19"/>
    </row>
    <row r="222" s="1" customFormat="1" ht="25" customHeight="1" spans="1:9">
      <c r="A222" s="13"/>
      <c r="B222" s="22"/>
      <c r="C222" s="22"/>
      <c r="D222" s="22"/>
      <c r="E222" s="22"/>
      <c r="F222" s="15"/>
      <c r="G222" s="16"/>
      <c r="H222" s="16"/>
      <c r="I222" s="19"/>
    </row>
    <row r="223" s="1" customFormat="1" ht="25" customHeight="1" spans="1:9">
      <c r="A223" s="13"/>
      <c r="B223" s="22"/>
      <c r="C223" s="22"/>
      <c r="D223" s="22"/>
      <c r="E223" s="22"/>
      <c r="F223" s="15"/>
      <c r="G223" s="16"/>
      <c r="H223" s="16"/>
      <c r="I223" s="19"/>
    </row>
    <row r="224" s="1" customFormat="1" ht="25" customHeight="1" spans="1:9">
      <c r="A224" s="13"/>
      <c r="B224" s="22"/>
      <c r="C224" s="22"/>
      <c r="D224" s="22"/>
      <c r="E224" s="22"/>
      <c r="F224" s="15"/>
      <c r="G224" s="16"/>
      <c r="H224" s="16"/>
      <c r="I224" s="19"/>
    </row>
    <row r="225" s="1" customFormat="1" ht="25" customHeight="1" spans="1:9">
      <c r="A225" s="13"/>
      <c r="B225" s="22"/>
      <c r="C225" s="22"/>
      <c r="D225" s="22"/>
      <c r="E225" s="22"/>
      <c r="F225" s="15"/>
      <c r="G225" s="16"/>
      <c r="H225" s="16"/>
      <c r="I225" s="19"/>
    </row>
    <row r="226" s="1" customFormat="1" ht="25" customHeight="1" spans="1:9">
      <c r="A226" s="13"/>
      <c r="B226" s="22"/>
      <c r="C226" s="22"/>
      <c r="D226" s="22"/>
      <c r="E226" s="22"/>
      <c r="F226" s="15"/>
      <c r="G226" s="16"/>
      <c r="H226" s="16"/>
      <c r="I226" s="19"/>
    </row>
    <row r="227" s="1" customFormat="1" ht="25" customHeight="1" spans="1:9">
      <c r="A227" s="13"/>
      <c r="B227" s="22"/>
      <c r="C227" s="22"/>
      <c r="D227" s="22"/>
      <c r="E227" s="22"/>
      <c r="F227" s="15"/>
      <c r="G227" s="16"/>
      <c r="H227" s="16"/>
      <c r="I227" s="19"/>
    </row>
    <row r="228" s="1" customFormat="1" ht="25" customHeight="1" spans="1:9">
      <c r="A228" s="13"/>
      <c r="B228" s="22"/>
      <c r="C228" s="22"/>
      <c r="D228" s="22"/>
      <c r="E228" s="22"/>
      <c r="F228" s="15"/>
      <c r="G228" s="16"/>
      <c r="H228" s="16"/>
      <c r="I228" s="19"/>
    </row>
    <row r="229" s="1" customFormat="1" ht="25" customHeight="1" spans="1:9">
      <c r="A229" s="13"/>
      <c r="B229" s="22"/>
      <c r="C229" s="22"/>
      <c r="D229" s="22"/>
      <c r="E229" s="22"/>
      <c r="F229" s="15"/>
      <c r="G229" s="16"/>
      <c r="H229" s="16"/>
      <c r="I229" s="19"/>
    </row>
    <row r="230" s="1" customFormat="1" ht="25" customHeight="1" spans="1:9">
      <c r="A230" s="13"/>
      <c r="B230" s="22"/>
      <c r="C230" s="22"/>
      <c r="D230" s="22"/>
      <c r="E230" s="22"/>
      <c r="F230" s="15"/>
      <c r="G230" s="16"/>
      <c r="H230" s="16"/>
      <c r="I230" s="19"/>
    </row>
    <row r="231" s="1" customFormat="1" ht="25" customHeight="1" spans="1:9">
      <c r="A231" s="13"/>
      <c r="B231" s="22"/>
      <c r="C231" s="22"/>
      <c r="D231" s="22"/>
      <c r="E231" s="22"/>
      <c r="F231" s="15"/>
      <c r="G231" s="16"/>
      <c r="H231" s="16"/>
      <c r="I231" s="19"/>
    </row>
    <row r="232" s="1" customFormat="1" ht="25" customHeight="1" spans="1:9">
      <c r="A232" s="13"/>
      <c r="B232" s="19"/>
      <c r="C232" s="19"/>
      <c r="D232" s="19"/>
      <c r="E232" s="19"/>
      <c r="F232" s="15"/>
      <c r="G232" s="19"/>
      <c r="H232" s="19"/>
      <c r="I232" s="19"/>
    </row>
  </sheetData>
  <mergeCells count="1">
    <mergeCell ref="A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空表</vt:lpstr>
      <vt:lpstr>5.1</vt:lpstr>
      <vt:lpstr>5.2</vt:lpstr>
      <vt:lpstr>麓城累计</vt:lpstr>
      <vt:lpstr>MDT挂号费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ZhuanZ（无密码）</cp:lastModifiedBy>
  <dcterms:created xsi:type="dcterms:W3CDTF">2023-04-01T03:32:00Z</dcterms:created>
  <dcterms:modified xsi:type="dcterms:W3CDTF">2025-05-03T12:11:36Z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5CBCDBD2877C4A9798C45B7BC7C04A83_13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