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PittFSAE\GitHub\FSAE-Automated-Regression-Tester\Hardware\Wire Harness\"/>
    </mc:Choice>
  </mc:AlternateContent>
  <xr:revisionPtr revIDLastSave="0" documentId="13_ncr:1_{ABAE41A7-ABDE-4DE1-AA61-9BDF9256F57C}" xr6:coauthVersionLast="47" xr6:coauthVersionMax="47" xr10:uidLastSave="{00000000-0000-0000-0000-000000000000}"/>
  <bookViews>
    <workbookView xWindow="-120" yWindow="-120" windowWidth="29040" windowHeight="15840" activeTab="2" xr2:uid="{A78C0BCC-76EB-4C3D-93D0-0A7F0B8F0EFE}"/>
  </bookViews>
  <sheets>
    <sheet name="How To Use" sheetId="7" r:id="rId1"/>
    <sheet name="Induvidual Connector Template" sheetId="8" r:id="rId2"/>
    <sheet name="M150 ECU" sheetId="1" r:id="rId3"/>
    <sheet name="PDM 30" sheetId="6" r:id="rId4"/>
    <sheet name="Induvidual Connectors" sheetId="5" r:id="rId5"/>
    <sheet name="Wire Colour(Dont Use)" sheetId="2" r:id="rId6"/>
    <sheet name="Subframe Disconnect(Dont Use)" sheetId="3"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8" l="1"/>
  <c r="F11" i="8"/>
  <c r="G11" i="8"/>
  <c r="I11" i="8"/>
  <c r="J11" i="8"/>
  <c r="E12" i="8"/>
  <c r="F12" i="8"/>
  <c r="G12" i="8"/>
  <c r="I12" i="8"/>
  <c r="J12" i="8"/>
  <c r="E13" i="8"/>
  <c r="F13" i="8"/>
  <c r="G13" i="8"/>
  <c r="I13" i="8"/>
  <c r="J13" i="8"/>
  <c r="E14" i="8"/>
  <c r="F14" i="8"/>
  <c r="G14" i="8"/>
  <c r="I14" i="8"/>
  <c r="J14" i="8"/>
  <c r="E15" i="8"/>
  <c r="F15" i="8"/>
  <c r="G15" i="8"/>
  <c r="I15" i="8"/>
  <c r="J15" i="8"/>
  <c r="E16" i="8"/>
  <c r="F16" i="8"/>
  <c r="G16" i="8"/>
  <c r="I16" i="8"/>
  <c r="J16" i="8"/>
  <c r="E17" i="8"/>
  <c r="F17" i="8"/>
  <c r="G17" i="8"/>
  <c r="I17" i="8"/>
  <c r="J17" i="8"/>
  <c r="E18" i="8"/>
  <c r="F18" i="8"/>
  <c r="G18" i="8"/>
  <c r="I18" i="8"/>
  <c r="J18" i="8"/>
  <c r="E19" i="8"/>
  <c r="F19" i="8"/>
  <c r="G19" i="8"/>
  <c r="I19" i="8"/>
  <c r="J19" i="8"/>
  <c r="E20" i="8"/>
  <c r="F20" i="8"/>
  <c r="G20" i="8"/>
  <c r="I20" i="8"/>
  <c r="J20" i="8"/>
  <c r="E21" i="8"/>
  <c r="F21" i="8"/>
  <c r="G21" i="8"/>
  <c r="I21" i="8"/>
  <c r="J21" i="8"/>
  <c r="E22" i="8"/>
  <c r="F22" i="8"/>
  <c r="G22" i="8"/>
  <c r="I22" i="8"/>
  <c r="J22" i="8"/>
  <c r="E23" i="8"/>
  <c r="F23" i="8"/>
  <c r="G23" i="8"/>
  <c r="I23" i="8"/>
  <c r="J23" i="8"/>
  <c r="E24" i="8"/>
  <c r="F24" i="8"/>
  <c r="G24" i="8"/>
  <c r="I24" i="8"/>
  <c r="J24" i="8"/>
  <c r="E25" i="8"/>
  <c r="F25" i="8"/>
  <c r="G25" i="8"/>
  <c r="I25" i="8"/>
  <c r="J25" i="8"/>
  <c r="E26" i="8"/>
  <c r="F26" i="8"/>
  <c r="G26" i="8"/>
  <c r="I26" i="8"/>
  <c r="J26" i="8"/>
  <c r="E27" i="8"/>
  <c r="F27" i="8"/>
  <c r="G27" i="8"/>
  <c r="I27" i="8"/>
  <c r="J27" i="8"/>
  <c r="E10" i="5"/>
  <c r="F10" i="5"/>
  <c r="G10" i="5"/>
  <c r="I10" i="5"/>
  <c r="J10" i="5"/>
  <c r="E11" i="5"/>
  <c r="F11" i="5"/>
  <c r="G11" i="5"/>
  <c r="I11" i="5"/>
  <c r="J11" i="5"/>
  <c r="E12" i="5"/>
  <c r="F12" i="5"/>
  <c r="G12" i="5"/>
  <c r="I12" i="5"/>
  <c r="J12" i="5"/>
  <c r="E13" i="5"/>
  <c r="F13" i="5"/>
  <c r="G13" i="5"/>
  <c r="I13" i="5"/>
  <c r="J13" i="5"/>
  <c r="E14" i="5"/>
  <c r="F14" i="5"/>
  <c r="G14" i="5"/>
  <c r="I14" i="5"/>
  <c r="J14" i="5"/>
  <c r="E15" i="5"/>
  <c r="F15" i="5"/>
  <c r="G15" i="5"/>
  <c r="I15" i="5"/>
  <c r="J15" i="5"/>
  <c r="E16" i="5"/>
  <c r="F16" i="5"/>
  <c r="G16" i="5"/>
  <c r="I16" i="5"/>
  <c r="J16" i="5"/>
  <c r="E17" i="5"/>
  <c r="F17" i="5"/>
  <c r="G17" i="5"/>
  <c r="I17" i="5"/>
  <c r="J17" i="5"/>
  <c r="E18" i="5"/>
  <c r="F18" i="5"/>
  <c r="G18" i="5"/>
  <c r="I18" i="5"/>
  <c r="J18" i="5"/>
  <c r="E19" i="5"/>
  <c r="F19" i="5"/>
  <c r="G19" i="5"/>
  <c r="I19" i="5"/>
  <c r="J19" i="5"/>
  <c r="E20" i="5"/>
  <c r="F20" i="5"/>
  <c r="G20" i="5"/>
  <c r="I20" i="5"/>
  <c r="J20" i="5"/>
  <c r="E21" i="5"/>
  <c r="F21" i="5"/>
  <c r="G21" i="5"/>
  <c r="I21" i="5"/>
  <c r="J21" i="5"/>
  <c r="E22" i="5"/>
  <c r="F22" i="5"/>
  <c r="G22" i="5"/>
  <c r="I22" i="5"/>
  <c r="J22" i="5"/>
  <c r="E23" i="5"/>
  <c r="F23" i="5"/>
  <c r="G23" i="5"/>
  <c r="I23" i="5"/>
  <c r="J23" i="5"/>
  <c r="E24" i="5"/>
  <c r="F24" i="5"/>
  <c r="G24" i="5"/>
  <c r="I24" i="5"/>
  <c r="J24" i="5"/>
  <c r="E25" i="5"/>
  <c r="F25" i="5"/>
  <c r="G25" i="5"/>
  <c r="I25" i="5"/>
  <c r="J25" i="5"/>
  <c r="E26" i="5"/>
  <c r="F26" i="5"/>
  <c r="G26" i="5"/>
  <c r="I26" i="5"/>
  <c r="J26" i="5"/>
  <c r="J9" i="5"/>
  <c r="I9" i="5"/>
  <c r="G9" i="5"/>
  <c r="F9" i="5"/>
  <c r="E9" i="5"/>
  <c r="J10" i="8"/>
  <c r="I10" i="8"/>
  <c r="G10" i="8"/>
  <c r="F10" i="8"/>
  <c r="E10" i="8"/>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N10" i="8"/>
  <c r="U44" i="3"/>
  <c r="U45" i="3"/>
  <c r="U43" i="3"/>
  <c r="H11" i="8" l="1"/>
  <c r="H21" i="8"/>
  <c r="H14" i="5"/>
  <c r="H20" i="8"/>
  <c r="H18" i="5"/>
  <c r="H23" i="8"/>
  <c r="H16" i="5"/>
  <c r="H13" i="5"/>
  <c r="H19" i="5"/>
  <c r="H17" i="5"/>
  <c r="H20" i="5"/>
  <c r="H22" i="8"/>
  <c r="H26" i="8"/>
  <c r="H17" i="8"/>
  <c r="H11" i="5"/>
  <c r="H25" i="8"/>
  <c r="H25" i="5"/>
  <c r="H19" i="8"/>
  <c r="H22" i="5"/>
  <c r="H12" i="8"/>
  <c r="H15" i="8"/>
  <c r="H27" i="8"/>
  <c r="H18" i="8"/>
  <c r="H24" i="5"/>
  <c r="H12" i="5"/>
  <c r="H14" i="8"/>
  <c r="H13" i="8"/>
  <c r="H16" i="8"/>
  <c r="H24" i="8"/>
  <c r="H9" i="5"/>
  <c r="H21" i="5"/>
  <c r="H23" i="5"/>
  <c r="H15" i="5"/>
  <c r="H26" i="5"/>
  <c r="H10" i="5"/>
  <c r="H10" i="8"/>
  <c r="K68" i="3"/>
  <c r="K67" i="3"/>
  <c r="K66" i="3"/>
  <c r="O47" i="3"/>
  <c r="O48" i="3" l="1"/>
  <c r="O49"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I50" i="3"/>
  <c r="I56" i="3"/>
  <c r="I48" i="3"/>
  <c r="I57" i="3"/>
  <c r="I23" i="3"/>
  <c r="I22" i="3"/>
  <c r="I49" i="3"/>
  <c r="I24" i="3"/>
  <c r="I15" i="3"/>
  <c r="I47" i="3"/>
  <c r="I55" i="3"/>
  <c r="I34" i="3"/>
  <c r="I25" i="3"/>
  <c r="I29" i="3"/>
  <c r="I42" i="3"/>
  <c r="I41" i="3"/>
  <c r="I32" i="3"/>
  <c r="I33" i="3"/>
  <c r="I35" i="3"/>
  <c r="I36" i="3"/>
  <c r="I17" i="3"/>
  <c r="I13" i="3"/>
  <c r="I9" i="3"/>
  <c r="I51" i="3"/>
  <c r="I53" i="3"/>
  <c r="I52" i="3"/>
  <c r="I21" i="3"/>
  <c r="I19" i="3"/>
  <c r="I11" i="3"/>
  <c r="I54" i="3"/>
  <c r="I16" i="3"/>
  <c r="I10" i="3"/>
  <c r="I14" i="3"/>
  <c r="I12" i="3"/>
  <c r="I26" i="3"/>
  <c r="I40" i="3"/>
  <c r="I39" i="3"/>
  <c r="I38" i="3"/>
  <c r="I37" i="3"/>
  <c r="I45" i="3"/>
  <c r="I44" i="3"/>
  <c r="I43" i="3"/>
  <c r="I46" i="3"/>
  <c r="I20" i="3"/>
  <c r="I18" i="3"/>
  <c r="I27" i="3"/>
  <c r="I28" i="3"/>
  <c r="I31" i="3"/>
  <c r="I30" i="3"/>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8" i="1"/>
  <c r="E1" i="2"/>
</calcChain>
</file>

<file path=xl/sharedStrings.xml><?xml version="1.0" encoding="utf-8"?>
<sst xmlns="http://schemas.openxmlformats.org/spreadsheetml/2006/main" count="2209" uniqueCount="601">
  <si>
    <t>Name:</t>
  </si>
  <si>
    <t>M150 ECU</t>
  </si>
  <si>
    <t>Pin</t>
  </si>
  <si>
    <t>ECU Pin Name</t>
  </si>
  <si>
    <t>Wire Color</t>
  </si>
  <si>
    <t>AWG</t>
  </si>
  <si>
    <t>A01</t>
  </si>
  <si>
    <t>Air Intake Temp</t>
  </si>
  <si>
    <t>White/Blue</t>
  </si>
  <si>
    <t>22</t>
  </si>
  <si>
    <t>A02</t>
  </si>
  <si>
    <t>Fuel Temp</t>
  </si>
  <si>
    <t>White/Brown</t>
  </si>
  <si>
    <t>A03</t>
  </si>
  <si>
    <t>Fuel Pressure</t>
  </si>
  <si>
    <t>Green/Yellow</t>
  </si>
  <si>
    <t>A04</t>
  </si>
  <si>
    <t>Brake Temp RR</t>
  </si>
  <si>
    <t>White/Red</t>
  </si>
  <si>
    <t>A05</t>
  </si>
  <si>
    <t>MAP</t>
  </si>
  <si>
    <t>Blue/Green</t>
  </si>
  <si>
    <t>A06</t>
  </si>
  <si>
    <t>A07</t>
  </si>
  <si>
    <t>IGN_LS10-LS IGN 10</t>
  </si>
  <si>
    <t>A08</t>
  </si>
  <si>
    <t>IGN_LS11-LS IGN 11</t>
  </si>
  <si>
    <t>A09</t>
  </si>
  <si>
    <t>IGN_LS12-LS IGN 12</t>
  </si>
  <si>
    <t>NC</t>
  </si>
  <si>
    <t>A10</t>
  </si>
  <si>
    <t>SEN_5V_C1 - Sensor 5V C</t>
  </si>
  <si>
    <t>5V throttle sensor</t>
  </si>
  <si>
    <t>Orange</t>
  </si>
  <si>
    <t>A11</t>
  </si>
  <si>
    <t>wind angle sensor</t>
  </si>
  <si>
    <t>A12</t>
  </si>
  <si>
    <t>Clutch piston length</t>
  </si>
  <si>
    <t>A13</t>
  </si>
  <si>
    <t>KNOCK3</t>
  </si>
  <si>
    <t>Brake temp FL</t>
  </si>
  <si>
    <t>A14</t>
  </si>
  <si>
    <t>KNOCK4</t>
  </si>
  <si>
    <t>Brake Temp RL</t>
  </si>
  <si>
    <t>A15</t>
  </si>
  <si>
    <t>DIG2-Digital Input 2</t>
  </si>
  <si>
    <t>A16</t>
  </si>
  <si>
    <t>DIG3-Digital Input 3</t>
  </si>
  <si>
    <t>A17</t>
  </si>
  <si>
    <t>DIG4-Digital Input 4</t>
  </si>
  <si>
    <t>A18</t>
  </si>
  <si>
    <t>SEN_5V0_C2-Sensor 5V C</t>
  </si>
  <si>
    <t>5V Engine Harness</t>
  </si>
  <si>
    <t>A19</t>
  </si>
  <si>
    <t>SEN_5V0_B2-Sensor 5V B</t>
  </si>
  <si>
    <t>5V Subframe left wheel</t>
  </si>
  <si>
    <t>A20</t>
  </si>
  <si>
    <t>LIN - LIN bus</t>
  </si>
  <si>
    <t>A21</t>
  </si>
  <si>
    <t>RS232_RX- RS232 Recieve</t>
  </si>
  <si>
    <t>GPS</t>
  </si>
  <si>
    <t>Ugly Yellow/Grey</t>
  </si>
  <si>
    <t>A22</t>
  </si>
  <si>
    <t>RS232_RX- RS232 Transmit</t>
  </si>
  <si>
    <t>A23</t>
  </si>
  <si>
    <t>DIG1</t>
  </si>
  <si>
    <t>A24</t>
  </si>
  <si>
    <t>BAT_NEG3</t>
  </si>
  <si>
    <t>Batt Neg</t>
  </si>
  <si>
    <t>Black</t>
  </si>
  <si>
    <t>A25</t>
  </si>
  <si>
    <t>BAT_NEG4</t>
  </si>
  <si>
    <t>A26</t>
  </si>
  <si>
    <t>SEN_0V_C1</t>
  </si>
  <si>
    <t>0V Throttle Sensor</t>
  </si>
  <si>
    <t>Brown</t>
  </si>
  <si>
    <t>A27</t>
  </si>
  <si>
    <t>SEN_0V_C2</t>
  </si>
  <si>
    <t>0V Engine Sensor</t>
  </si>
  <si>
    <t>A28</t>
  </si>
  <si>
    <t>CAN3_HI</t>
  </si>
  <si>
    <t>A29</t>
  </si>
  <si>
    <t>CAN3_LOW</t>
  </si>
  <si>
    <t>A30</t>
  </si>
  <si>
    <t>CAN2_HI</t>
  </si>
  <si>
    <t>A31</t>
  </si>
  <si>
    <t>CAN2_LOW</t>
  </si>
  <si>
    <t>A32</t>
  </si>
  <si>
    <t>BAT_NEG5</t>
  </si>
  <si>
    <t>Batt neg</t>
  </si>
  <si>
    <t>A33</t>
  </si>
  <si>
    <t>SEN_0V_B1</t>
  </si>
  <si>
    <t>0v subframe left wheel</t>
  </si>
  <si>
    <t>brown</t>
  </si>
  <si>
    <t>A34</t>
  </si>
  <si>
    <t>SEN_0V_A1</t>
  </si>
  <si>
    <t>FR Wheel 0v</t>
  </si>
  <si>
    <t>B1</t>
  </si>
  <si>
    <t>OUT_HB9 - Half Bridge Out 9</t>
  </si>
  <si>
    <t>Up Shift Solenoid</t>
  </si>
  <si>
    <t>White</t>
  </si>
  <si>
    <t>B2</t>
  </si>
  <si>
    <t>OUT_HB10 - Half Bridge Out 10</t>
  </si>
  <si>
    <t>Down Shift Solenoid</t>
  </si>
  <si>
    <t>Gray</t>
  </si>
  <si>
    <t>B3</t>
  </si>
  <si>
    <t>UDIG8 - Universal Digital Input 8</t>
  </si>
  <si>
    <t>B4</t>
  </si>
  <si>
    <t>UDIG9 - Universal Digital Input 9</t>
  </si>
  <si>
    <t>WS - FR</t>
  </si>
  <si>
    <t>Yellow/Black</t>
  </si>
  <si>
    <t>B5</t>
  </si>
  <si>
    <t>UDIG10 - Universal Digital Input 10</t>
  </si>
  <si>
    <t>WS - FL</t>
  </si>
  <si>
    <t>Yellow/Blue</t>
  </si>
  <si>
    <t>B6</t>
  </si>
  <si>
    <t>UDIG11 - Universal Digital Input 11</t>
  </si>
  <si>
    <t>WS - RR</t>
  </si>
  <si>
    <t>Yellow/Red</t>
  </si>
  <si>
    <t>B7</t>
  </si>
  <si>
    <t>UDIG12 - Universal Digital Input 12</t>
  </si>
  <si>
    <t>WS - RL</t>
  </si>
  <si>
    <t>Yellow/Green</t>
  </si>
  <si>
    <t>B8</t>
  </si>
  <si>
    <t>INJ_LS5 - Low Side Injector 5</t>
  </si>
  <si>
    <t>B9</t>
  </si>
  <si>
    <t>INJ_LS3 - Low Side Injector 3</t>
  </si>
  <si>
    <t>B10</t>
  </si>
  <si>
    <t>AV9 - Analogue Voltage Input 9</t>
  </si>
  <si>
    <t>Oil Pressure</t>
  </si>
  <si>
    <t>Green/Red</t>
  </si>
  <si>
    <t>B11</t>
  </si>
  <si>
    <t>AV10 - Analogue Voltage Input 10</t>
  </si>
  <si>
    <t>Brake Temp - FR</t>
  </si>
  <si>
    <t>White/Black</t>
  </si>
  <si>
    <t>B12</t>
  </si>
  <si>
    <t>AV11 - Analogue Voltage Input 11</t>
  </si>
  <si>
    <t>APPS</t>
  </si>
  <si>
    <t>B13</t>
  </si>
  <si>
    <t>BAT_POS</t>
  </si>
  <si>
    <t>Red</t>
  </si>
  <si>
    <t>18</t>
  </si>
  <si>
    <t>B14</t>
  </si>
  <si>
    <t>INJ_LS6</t>
  </si>
  <si>
    <t>B15</t>
  </si>
  <si>
    <t>INJ_LS4</t>
  </si>
  <si>
    <t>B16</t>
  </si>
  <si>
    <t>AV12</t>
  </si>
  <si>
    <t>B17</t>
  </si>
  <si>
    <t>AV13</t>
  </si>
  <si>
    <t>E Throttle Signal pin 6 main</t>
  </si>
  <si>
    <t>Brown/Green</t>
  </si>
  <si>
    <t>B18</t>
  </si>
  <si>
    <t>AV14</t>
  </si>
  <si>
    <t>E Throttle Signal pin 5 tracking</t>
  </si>
  <si>
    <t>Brown/Purple</t>
  </si>
  <si>
    <t>B19</t>
  </si>
  <si>
    <t>B20</t>
  </si>
  <si>
    <t>OUT_HB7 - (Half Bridge )</t>
  </si>
  <si>
    <t>Ethrottle -</t>
  </si>
  <si>
    <t>black</t>
  </si>
  <si>
    <t>B21</t>
  </si>
  <si>
    <t>OUT_HB8 - (Half Bridge )</t>
  </si>
  <si>
    <t>Ethrottle +</t>
  </si>
  <si>
    <t>red</t>
  </si>
  <si>
    <t>B22</t>
  </si>
  <si>
    <t>INJ_PH9 (PeakHold)</t>
  </si>
  <si>
    <t>B23</t>
  </si>
  <si>
    <t>INJ_PH10</t>
  </si>
  <si>
    <t>B24</t>
  </si>
  <si>
    <t>INJ_PH11</t>
  </si>
  <si>
    <t>B25</t>
  </si>
  <si>
    <t>INJ_PH12</t>
  </si>
  <si>
    <t>B26</t>
  </si>
  <si>
    <t>SEN_5V_A1</t>
  </si>
  <si>
    <t>5V Front Right</t>
  </si>
  <si>
    <t>C1</t>
  </si>
  <si>
    <t xml:space="preserve">OUT_HB2 </t>
  </si>
  <si>
    <t>Air Tank Switch</t>
  </si>
  <si>
    <t>C2</t>
  </si>
  <si>
    <t>SEN_5V_A2</t>
  </si>
  <si>
    <t xml:space="preserve">5V Front Left </t>
  </si>
  <si>
    <t>C3</t>
  </si>
  <si>
    <t>IGN_LS1</t>
  </si>
  <si>
    <t>Ignitor 1</t>
  </si>
  <si>
    <t>Blue/White</t>
  </si>
  <si>
    <t>C4</t>
  </si>
  <si>
    <t>IGN_LS2</t>
  </si>
  <si>
    <t>Ignitor 2</t>
  </si>
  <si>
    <t>Blue/Gray</t>
  </si>
  <si>
    <t>C5</t>
  </si>
  <si>
    <t>IGN_LS3</t>
  </si>
  <si>
    <t>Ignitor 3</t>
  </si>
  <si>
    <t>Blue/Yellow</t>
  </si>
  <si>
    <t>C6</t>
  </si>
  <si>
    <t>IGN_LS4</t>
  </si>
  <si>
    <t>Ignitor 4</t>
  </si>
  <si>
    <t>Blue</t>
  </si>
  <si>
    <t>C7</t>
  </si>
  <si>
    <t>IGN_LS5</t>
  </si>
  <si>
    <t>Relays low side drive</t>
  </si>
  <si>
    <t>Yellow</t>
  </si>
  <si>
    <t>C8</t>
  </si>
  <si>
    <t>IGN_LS6</t>
  </si>
  <si>
    <t>C9</t>
  </si>
  <si>
    <t>SEN_5V0_B1</t>
  </si>
  <si>
    <t>5v Subframe right wheel</t>
  </si>
  <si>
    <t>C10</t>
  </si>
  <si>
    <t>BAT_NEG1</t>
  </si>
  <si>
    <t>Battery Neg</t>
  </si>
  <si>
    <t>C11</t>
  </si>
  <si>
    <t>BAT_NEG2</t>
  </si>
  <si>
    <t>C12</t>
  </si>
  <si>
    <t>IGN_LS7</t>
  </si>
  <si>
    <t>C13</t>
  </si>
  <si>
    <t>IGN_LS8</t>
  </si>
  <si>
    <t>C14</t>
  </si>
  <si>
    <t>AV1</t>
  </si>
  <si>
    <t>DPOS-FR</t>
  </si>
  <si>
    <t>C15</t>
  </si>
  <si>
    <t xml:space="preserve">AV2 </t>
  </si>
  <si>
    <t>DPOS-FL</t>
  </si>
  <si>
    <t>C16</t>
  </si>
  <si>
    <t xml:space="preserve">AV3 </t>
  </si>
  <si>
    <t>DPOS-RR</t>
  </si>
  <si>
    <t>C17</t>
  </si>
  <si>
    <t xml:space="preserve">AV4 </t>
  </si>
  <si>
    <t>DPOS-RL</t>
  </si>
  <si>
    <t>Orange/Green</t>
  </si>
  <si>
    <t>C18</t>
  </si>
  <si>
    <t>OUT_HB1</t>
  </si>
  <si>
    <t>Oil Cooler Fan</t>
  </si>
  <si>
    <t>C19</t>
  </si>
  <si>
    <t>INJ_PH1</t>
  </si>
  <si>
    <t>Injector 1</t>
  </si>
  <si>
    <t>C20</t>
  </si>
  <si>
    <t>INJ_PH2</t>
  </si>
  <si>
    <t>Injector 2</t>
  </si>
  <si>
    <t>C21</t>
  </si>
  <si>
    <t>INJ_PH3</t>
  </si>
  <si>
    <t>Injector 3</t>
  </si>
  <si>
    <t>C22</t>
  </si>
  <si>
    <t>INJ_PH4</t>
  </si>
  <si>
    <t>Injector 4</t>
  </si>
  <si>
    <t>Ugly Yellow/Orange</t>
  </si>
  <si>
    <t>C23</t>
  </si>
  <si>
    <t xml:space="preserve">AV5 </t>
  </si>
  <si>
    <t>STR-POS</t>
  </si>
  <si>
    <t>C24</t>
  </si>
  <si>
    <t>Battery Pos</t>
  </si>
  <si>
    <t>C25</t>
  </si>
  <si>
    <t>INJ_PH5</t>
  </si>
  <si>
    <t>C26</t>
  </si>
  <si>
    <t>C27</t>
  </si>
  <si>
    <t>C28</t>
  </si>
  <si>
    <t>INJ_PH6</t>
  </si>
  <si>
    <t>C29</t>
  </si>
  <si>
    <t>INJ_PH7</t>
  </si>
  <si>
    <t>C30</t>
  </si>
  <si>
    <t>INJ_PH8</t>
  </si>
  <si>
    <t>C31</t>
  </si>
  <si>
    <t>OUT_HB3</t>
  </si>
  <si>
    <t>Rad Fan 1</t>
  </si>
  <si>
    <t>C32</t>
  </si>
  <si>
    <t>OUT_HB4</t>
  </si>
  <si>
    <t>Rad Fan 2</t>
  </si>
  <si>
    <t>C33</t>
  </si>
  <si>
    <t>OUT_HB5</t>
  </si>
  <si>
    <t>Clutch negative</t>
  </si>
  <si>
    <t>C34</t>
  </si>
  <si>
    <t>OUT_HB6</t>
  </si>
  <si>
    <t>Clutch Positive</t>
  </si>
  <si>
    <t>D1</t>
  </si>
  <si>
    <t>UDIG1</t>
  </si>
  <si>
    <t>SYNC (MAG Sensors)</t>
  </si>
  <si>
    <t>Coax</t>
  </si>
  <si>
    <t>D2</t>
  </si>
  <si>
    <t>UDIG2</t>
  </si>
  <si>
    <t>REF (MAG Sensor) GND Sig</t>
  </si>
  <si>
    <t>D3</t>
  </si>
  <si>
    <t>AT1</t>
  </si>
  <si>
    <t>Engine Temp Hot</t>
  </si>
  <si>
    <t>D4</t>
  </si>
  <si>
    <t>AT2</t>
  </si>
  <si>
    <t>Engine Temp Cold</t>
  </si>
  <si>
    <t>White/Yellow</t>
  </si>
  <si>
    <t>D5</t>
  </si>
  <si>
    <t>AT3</t>
  </si>
  <si>
    <t>Oil Temp Hot</t>
  </si>
  <si>
    <t>D6</t>
  </si>
  <si>
    <t>AT4</t>
  </si>
  <si>
    <t>Oil Temp Cold</t>
  </si>
  <si>
    <t>D7</t>
  </si>
  <si>
    <t>KNOCK1</t>
  </si>
  <si>
    <t>Knock</t>
  </si>
  <si>
    <t>Brown/Blue</t>
  </si>
  <si>
    <t>D8</t>
  </si>
  <si>
    <t>UDIG3</t>
  </si>
  <si>
    <t>D9</t>
  </si>
  <si>
    <t>UDIG4</t>
  </si>
  <si>
    <t>UP SHIFT Paddle</t>
  </si>
  <si>
    <t>D10</t>
  </si>
  <si>
    <t>UDIG5</t>
  </si>
  <si>
    <t>DOWN SHIFT Paddle</t>
  </si>
  <si>
    <t>D11</t>
  </si>
  <si>
    <t>UDIG6</t>
  </si>
  <si>
    <t>UP SHIFT Button</t>
  </si>
  <si>
    <t>D12</t>
  </si>
  <si>
    <t>BAT_BAK</t>
  </si>
  <si>
    <t>D13</t>
  </si>
  <si>
    <t>KNOCK2</t>
  </si>
  <si>
    <t>gear position</t>
  </si>
  <si>
    <t>blue/red</t>
  </si>
  <si>
    <t>D14</t>
  </si>
  <si>
    <t>UDIG7</t>
  </si>
  <si>
    <t>DOWN SHIFT Button</t>
  </si>
  <si>
    <t>Green</t>
  </si>
  <si>
    <t>D15</t>
  </si>
  <si>
    <t>SEN_0V_A</t>
  </si>
  <si>
    <t>0v front left wheel</t>
  </si>
  <si>
    <t>D16</t>
  </si>
  <si>
    <t>SEN_0V_B2</t>
  </si>
  <si>
    <t>0v rear left wheel</t>
  </si>
  <si>
    <t>D17</t>
  </si>
  <si>
    <t>CAN1_HI</t>
  </si>
  <si>
    <t>PDM,D153,SLM,imu</t>
  </si>
  <si>
    <t>D18</t>
  </si>
  <si>
    <t>CAN1_LO</t>
  </si>
  <si>
    <t>D19</t>
  </si>
  <si>
    <t>SEN_6V3</t>
  </si>
  <si>
    <t>D20</t>
  </si>
  <si>
    <t>BRKPRES-F</t>
  </si>
  <si>
    <t>D21</t>
  </si>
  <si>
    <t>BRKPRES-R</t>
  </si>
  <si>
    <t>D22</t>
  </si>
  <si>
    <t>egt</t>
  </si>
  <si>
    <t>D23</t>
  </si>
  <si>
    <t>Ethernet Tx +</t>
  </si>
  <si>
    <t>Ethernet Port</t>
  </si>
  <si>
    <t>D24</t>
  </si>
  <si>
    <t>Ethernet Tx -</t>
  </si>
  <si>
    <t>D25</t>
  </si>
  <si>
    <t>Ethernet Rx +</t>
  </si>
  <si>
    <t>D26</t>
  </si>
  <si>
    <t>Ethernet Rx -</t>
  </si>
  <si>
    <t>Note:</t>
  </si>
  <si>
    <t>Function</t>
  </si>
  <si>
    <t>Destination</t>
  </si>
  <si>
    <t>A2</t>
  </si>
  <si>
    <t>A4</t>
  </si>
  <si>
    <t>A6</t>
  </si>
  <si>
    <t>Water Pump</t>
  </si>
  <si>
    <t>A8</t>
  </si>
  <si>
    <t>LTC</t>
  </si>
  <si>
    <t>Brake Light</t>
  </si>
  <si>
    <t>yellow</t>
  </si>
  <si>
    <t>Conn</t>
  </si>
  <si>
    <t>Wire Colour</t>
  </si>
  <si>
    <t>REPEAT?</t>
  </si>
  <si>
    <t>Purple</t>
  </si>
  <si>
    <t>orange</t>
  </si>
  <si>
    <t>white</t>
  </si>
  <si>
    <t>AT5</t>
  </si>
  <si>
    <t>AT6</t>
  </si>
  <si>
    <t>AV15</t>
  </si>
  <si>
    <t xml:space="preserve">AV16 </t>
  </si>
  <si>
    <t xml:space="preserve">AV17 </t>
  </si>
  <si>
    <t>IGN_LS9</t>
  </si>
  <si>
    <t>LA_NB1</t>
  </si>
  <si>
    <t>LA_NB2</t>
  </si>
  <si>
    <t>Dark Yellow</t>
  </si>
  <si>
    <t>x</t>
  </si>
  <si>
    <t>55Pin</t>
  </si>
  <si>
    <t>Size</t>
  </si>
  <si>
    <t>Color</t>
  </si>
  <si>
    <t>Source</t>
  </si>
  <si>
    <t>Source Pin</t>
  </si>
  <si>
    <t>Destination Pin</t>
  </si>
  <si>
    <t>Notes</t>
  </si>
  <si>
    <t>A</t>
  </si>
  <si>
    <t>ECU</t>
  </si>
  <si>
    <t>Engine Harness</t>
  </si>
  <si>
    <t>i</t>
  </si>
  <si>
    <t>B</t>
  </si>
  <si>
    <t>j</t>
  </si>
  <si>
    <t>C</t>
  </si>
  <si>
    <t>n</t>
  </si>
  <si>
    <t>D</t>
  </si>
  <si>
    <t>k</t>
  </si>
  <si>
    <t>E</t>
  </si>
  <si>
    <t>5v C2 Sensors</t>
  </si>
  <si>
    <t>L</t>
  </si>
  <si>
    <t>F</t>
  </si>
  <si>
    <t>0V C1 Throttle</t>
  </si>
  <si>
    <t>p</t>
  </si>
  <si>
    <t>G</t>
  </si>
  <si>
    <t>COIL 1</t>
  </si>
  <si>
    <t>A06 (IGN 09)</t>
  </si>
  <si>
    <t>H</t>
  </si>
  <si>
    <t>COIL 2</t>
  </si>
  <si>
    <t>A07 (IGN10)</t>
  </si>
  <si>
    <t>J</t>
  </si>
  <si>
    <t>COIL 3</t>
  </si>
  <si>
    <t>A08 (IGN11)</t>
  </si>
  <si>
    <t>K</t>
  </si>
  <si>
    <t>COIL 4</t>
  </si>
  <si>
    <t>A09 (IGN12)</t>
  </si>
  <si>
    <t>INJ 1</t>
  </si>
  <si>
    <t>d</t>
  </si>
  <si>
    <t>M</t>
  </si>
  <si>
    <t>INJ 2</t>
  </si>
  <si>
    <t>c</t>
  </si>
  <si>
    <t>N</t>
  </si>
  <si>
    <t>INJ 3</t>
  </si>
  <si>
    <t>b</t>
  </si>
  <si>
    <t>P</t>
  </si>
  <si>
    <t>INJ 4</t>
  </si>
  <si>
    <t>a</t>
  </si>
  <si>
    <t>R</t>
  </si>
  <si>
    <t>Oil Pres</t>
  </si>
  <si>
    <t>X</t>
  </si>
  <si>
    <t>S</t>
  </si>
  <si>
    <t>Fuel Pres</t>
  </si>
  <si>
    <t>W</t>
  </si>
  <si>
    <t>T</t>
  </si>
  <si>
    <t>Y</t>
  </si>
  <si>
    <t>U</t>
  </si>
  <si>
    <t>Air Temp</t>
  </si>
  <si>
    <t>Z</t>
  </si>
  <si>
    <t>V</t>
  </si>
  <si>
    <t>Black/White</t>
  </si>
  <si>
    <t>Clutch Length</t>
  </si>
  <si>
    <t>SingleCon</t>
  </si>
  <si>
    <t>Ref</t>
  </si>
  <si>
    <t>D2 (udig 2)</t>
  </si>
  <si>
    <t>Shield</t>
  </si>
  <si>
    <t>Shield - Ref</t>
  </si>
  <si>
    <t>Chassis Ground</t>
  </si>
  <si>
    <t>Ground tab at ecu</t>
  </si>
  <si>
    <t>Sync</t>
  </si>
  <si>
    <t>D1 (udig 1)</t>
  </si>
  <si>
    <t>Shield - Sync</t>
  </si>
  <si>
    <t>5v B2 left wheel</t>
  </si>
  <si>
    <t>DamperPos, Brake Temp</t>
  </si>
  <si>
    <t>splice 2-22awg</t>
  </si>
  <si>
    <t>0V C2 engine Sensors</t>
  </si>
  <si>
    <t>e</t>
  </si>
  <si>
    <t>Coolant H</t>
  </si>
  <si>
    <t>Right Radiator (Long) (To right wheel)</t>
  </si>
  <si>
    <t>f</t>
  </si>
  <si>
    <t>Coolant L</t>
  </si>
  <si>
    <t>Left Radiator (To Left Wheel)</t>
  </si>
  <si>
    <t>50"</t>
  </si>
  <si>
    <t>g</t>
  </si>
  <si>
    <t>Green/black</t>
  </si>
  <si>
    <t>EGT</t>
  </si>
  <si>
    <t>h</t>
  </si>
  <si>
    <t>--</t>
  </si>
  <si>
    <t>RR Brake Temp</t>
  </si>
  <si>
    <t>Right Wheel</t>
  </si>
  <si>
    <t>White/Orange</t>
  </si>
  <si>
    <t>RL Brake Temp</t>
  </si>
  <si>
    <t>Left Wheel</t>
  </si>
  <si>
    <t>RL DPR Pos</t>
  </si>
  <si>
    <t>m</t>
  </si>
  <si>
    <t>orange/red</t>
  </si>
  <si>
    <t>RR DPR Pos</t>
  </si>
  <si>
    <t>RL WS</t>
  </si>
  <si>
    <t>RR WS</t>
  </si>
  <si>
    <t>q</t>
  </si>
  <si>
    <t>clutch negative</t>
  </si>
  <si>
    <t>r</t>
  </si>
  <si>
    <t>clutch positive</t>
  </si>
  <si>
    <t>s</t>
  </si>
  <si>
    <t>Down Shift</t>
  </si>
  <si>
    <t>t</t>
  </si>
  <si>
    <t>Up Shift Power</t>
  </si>
  <si>
    <t>u</t>
  </si>
  <si>
    <t>blue/purple</t>
  </si>
  <si>
    <t>Shifter Project (Left Wheel)</t>
  </si>
  <si>
    <t>v</t>
  </si>
  <si>
    <t>Gear Pos</t>
  </si>
  <si>
    <t>w</t>
  </si>
  <si>
    <t>5V C1 Throttle</t>
  </si>
  <si>
    <t>y</t>
  </si>
  <si>
    <t>0v B1 rear right wheel</t>
  </si>
  <si>
    <t>Wheel Speed, Damper Pos, Brake Temp,EGT</t>
  </si>
  <si>
    <t>splice 5-22awg</t>
  </si>
  <si>
    <t>28"</t>
  </si>
  <si>
    <t>z</t>
  </si>
  <si>
    <t>0v B2 rear left wheel</t>
  </si>
  <si>
    <t>Wheel Speed, Damper Pos, Brake Temp, Cool H</t>
  </si>
  <si>
    <t>61"</t>
  </si>
  <si>
    <t>AA</t>
  </si>
  <si>
    <t>CAN 1 HI</t>
  </si>
  <si>
    <t>LTC --&gt; Left Wheel --&gt; Right Wheel</t>
  </si>
  <si>
    <t>BB</t>
  </si>
  <si>
    <t>CAN 1 LO</t>
  </si>
  <si>
    <t>CC</t>
  </si>
  <si>
    <t>DD</t>
  </si>
  <si>
    <t>EE</t>
  </si>
  <si>
    <t>FF</t>
  </si>
  <si>
    <t>GG</t>
  </si>
  <si>
    <t>HH</t>
  </si>
  <si>
    <t>Location</t>
  </si>
  <si>
    <t>32Pin</t>
  </si>
  <si>
    <t>Length</t>
  </si>
  <si>
    <t>Note</t>
  </si>
  <si>
    <t>Ground LTC &amp; Brake light, TT ACC</t>
  </si>
  <si>
    <t>LTC, Brake Light</t>
  </si>
  <si>
    <t>Splice to 18, 22, 22, 22 (LTC (35in), Brake Liight Left Wheel (45in), Tire Temps (LW/RW))</t>
  </si>
  <si>
    <t>40"</t>
  </si>
  <si>
    <t>Ground water pump</t>
  </si>
  <si>
    <t>(Run Through the Left Wheel to pump)</t>
  </si>
  <si>
    <t>Black (SPLICE)</t>
  </si>
  <si>
    <t>Ground coils</t>
  </si>
  <si>
    <t>Ign4</t>
  </si>
  <si>
    <t>5&amp;6</t>
  </si>
  <si>
    <t>Spice to 2-18awg (To IGN4 through the engine harness)</t>
  </si>
  <si>
    <t>Ground Rad Fan (Left)</t>
  </si>
  <si>
    <t>Rad Fan (Left)</t>
  </si>
  <si>
    <t>(Comes out of the Left Wheel)</t>
  </si>
  <si>
    <t>75"</t>
  </si>
  <si>
    <t>Ground Rad Fan (Right)</t>
  </si>
  <si>
    <t>Rad Fan (Right)</t>
  </si>
  <si>
    <t>(Comes out of the Right Wheel)</t>
  </si>
  <si>
    <t>Rad Fan left</t>
  </si>
  <si>
    <t>(Through Left Wheel Node)</t>
  </si>
  <si>
    <t>2@28" 2@61"</t>
  </si>
  <si>
    <t>WS, TT, ACCL, Rear Sensors</t>
  </si>
  <si>
    <t>PDM</t>
  </si>
  <si>
    <t>12V Sensor Splice</t>
  </si>
  <si>
    <t>(2 to the Left Wheel, 2 to the Right Wheel) Splice to 4- 22awg</t>
  </si>
  <si>
    <t>Rad Fan right</t>
  </si>
  <si>
    <t>(Through Right Wheel Node)</t>
  </si>
  <si>
    <t>35"</t>
  </si>
  <si>
    <t>(Through left Wheel Node)</t>
  </si>
  <si>
    <t>(Run with Engine node and come out separate line)</t>
  </si>
  <si>
    <t>Shift Actuator 12V</t>
  </si>
  <si>
    <t>Shift solenoid</t>
  </si>
  <si>
    <t>Goes to Mech project, powered anytime the car is on for Cap charging</t>
  </si>
  <si>
    <t>45"</t>
  </si>
  <si>
    <t>39"</t>
  </si>
  <si>
    <t>Injectors</t>
  </si>
  <si>
    <t>(Through Engine Node)</t>
  </si>
  <si>
    <t>Coils (relay 1)</t>
  </si>
  <si>
    <t>From Coil relay to Engine harness, spliced in engine harness to each</t>
  </si>
  <si>
    <t>Shift Project (Power)</t>
  </si>
  <si>
    <t>Goes to the Upshift and Downshift positive of solenoid (left wheel)</t>
  </si>
  <si>
    <t>Ground Shift Project</t>
  </si>
  <si>
    <t>Shift Project</t>
  </si>
  <si>
    <t>Ground for micro, and solenoid.</t>
  </si>
  <si>
    <t>Length(30% +3in)</t>
  </si>
  <si>
    <t xml:space="preserve">M150 - </t>
  </si>
  <si>
    <t>ENGINE(EC1)</t>
  </si>
  <si>
    <t>ENGINE (EC3)</t>
  </si>
  <si>
    <t>Length(30% + 3in + 12in)</t>
  </si>
  <si>
    <t>Secondary Colour</t>
  </si>
  <si>
    <t>Primary Colour</t>
  </si>
  <si>
    <t>EC1</t>
  </si>
  <si>
    <t>ECU A01</t>
  </si>
  <si>
    <t>ECU A02</t>
  </si>
  <si>
    <t>ECU A03</t>
  </si>
  <si>
    <t>ECU A04</t>
  </si>
  <si>
    <t>ECU A05</t>
  </si>
  <si>
    <t>ECU A06</t>
  </si>
  <si>
    <t>ECU A07</t>
  </si>
  <si>
    <t>ECU A08</t>
  </si>
  <si>
    <t>ECU A09</t>
  </si>
  <si>
    <t>ECU A10</t>
  </si>
  <si>
    <t>ECU A11</t>
  </si>
  <si>
    <t>ECU A12</t>
  </si>
  <si>
    <t>ECU A13</t>
  </si>
  <si>
    <t>ECU A14</t>
  </si>
  <si>
    <t>ECU A15</t>
  </si>
  <si>
    <t>ECU A16</t>
  </si>
  <si>
    <t>ECU A17</t>
  </si>
  <si>
    <t>ECU A18</t>
  </si>
  <si>
    <t>PDM 30</t>
  </si>
  <si>
    <t xml:space="preserve">You will only need to fill out the main ecu and pdm sheets (M150 ECU and PDM 30)
For any other devices that you want pinouts for such as GPS, Engine harness, sensors, etc you will copy from the induvidual connector template and paste it in another sheet. </t>
  </si>
  <si>
    <r>
      <rPr>
        <b/>
        <u/>
        <sz val="11"/>
        <color theme="1"/>
        <rFont val="Calibri"/>
        <family val="2"/>
        <scheme val="minor"/>
      </rPr>
      <t>For after you copy the template(Image shown above)</t>
    </r>
    <r>
      <rPr>
        <sz val="11"/>
        <color theme="1"/>
        <rFont val="Calibri"/>
        <family val="2"/>
        <scheme val="minor"/>
      </rPr>
      <t xml:space="preserve">
You only need to fill out the Pin column, which is the pin muber of the connector and the Destination Column which will have either "ECU" or "PDM" in the beginning so that the sheet can determine where to get the vales from. ALL OTHER CELLS AUTOPOPULATE based on the main sheet </t>
    </r>
  </si>
  <si>
    <t xml:space="preserve">Created By: Raheel Farouk
Contact raheelfarouk@pitt.edu / raheelfarouk@gmail.com for queries </t>
  </si>
  <si>
    <t>*In progress version</t>
  </si>
  <si>
    <t>HFI_Out_01</t>
  </si>
  <si>
    <t>HFI_Out_02</t>
  </si>
  <si>
    <t>HFI_Out_03</t>
  </si>
  <si>
    <t>HFI_Out_04</t>
  </si>
  <si>
    <t>HFI_Out_05</t>
  </si>
  <si>
    <t>AV6</t>
  </si>
  <si>
    <t>AV7</t>
  </si>
  <si>
    <t>AV8</t>
  </si>
  <si>
    <t>HFI_Out_06</t>
  </si>
  <si>
    <t>HFI_Out_07</t>
  </si>
  <si>
    <t>HFI_Out_08</t>
  </si>
  <si>
    <t>HFI_Out_09</t>
  </si>
  <si>
    <t>HFI_Out_10</t>
  </si>
  <si>
    <t>HFI_Out_11</t>
  </si>
  <si>
    <t>HFI_Out_12</t>
  </si>
  <si>
    <t>HFI_Out_13</t>
  </si>
  <si>
    <t>HFI_Out_14</t>
  </si>
  <si>
    <t>HFI_Out_15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</si>
</sst>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0"/>
      <name val="Lato"/>
    </font>
    <font>
      <b/>
      <sz val="24"/>
      <name val="Lato"/>
    </font>
    <font>
      <sz val="10"/>
      <name val="Arial"/>
      <family val="2"/>
    </font>
    <font>
      <sz val="10"/>
      <name val="Lato"/>
    </font>
    <font>
      <sz val="10"/>
      <color rgb="FF000000"/>
      <name val="Arial"/>
      <family val="2"/>
    </font>
    <font>
      <sz val="10"/>
      <color theme="1"/>
      <name val="Arial"/>
      <family val="2"/>
    </font>
    <font>
      <sz val="10"/>
      <color theme="1"/>
      <name val="Lato"/>
    </font>
    <font>
      <b/>
      <sz val="10"/>
      <color theme="1"/>
      <name val="Lato"/>
    </font>
    <font>
      <sz val="8"/>
      <name val="Calibri"/>
      <family val="2"/>
      <scheme val="minor"/>
    </font>
    <font>
      <sz val="10"/>
      <name val="Lato"/>
      <family val="2"/>
    </font>
    <font>
      <b/>
      <sz val="24"/>
      <name val="Lato"/>
      <family val="2"/>
    </font>
    <font>
      <b/>
      <u/>
      <sz val="11"/>
      <color theme="1"/>
      <name val="Calibri"/>
      <family val="2"/>
      <scheme val="minor"/>
    </font>
  </fonts>
  <fills count="13">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FF00FF"/>
        <bgColor indexed="64"/>
      </patternFill>
    </fill>
    <fill>
      <patternFill patternType="solid">
        <fgColor rgb="FF00FF00"/>
        <bgColor indexed="64"/>
      </patternFill>
    </fill>
    <fill>
      <patternFill patternType="solid">
        <fgColor rgb="FF00FFFF"/>
        <bgColor indexed="64"/>
      </patternFill>
    </fill>
    <fill>
      <patternFill patternType="solid">
        <fgColor rgb="FFFFFFFF"/>
        <bgColor indexed="64"/>
      </patternFill>
    </fill>
    <fill>
      <patternFill patternType="solid">
        <fgColor rgb="FFCCCCCC"/>
        <bgColor indexed="64"/>
      </patternFill>
    </fill>
    <fill>
      <patternFill patternType="solid">
        <fgColor rgb="FFB7B7B7"/>
        <bgColor indexed="64"/>
      </patternFill>
    </fill>
  </fills>
  <borders count="28">
    <border>
      <left/>
      <right/>
      <top/>
      <bottom/>
      <diagonal/>
    </border>
    <border>
      <left/>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diagonal/>
    </border>
    <border>
      <left style="medium">
        <color rgb="FFCCCCCC"/>
      </left>
      <right style="medium">
        <color rgb="FFCCCCCC"/>
      </right>
      <top style="medium">
        <color rgb="FFCCCCCC"/>
      </top>
      <bottom style="medium">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0">
    <xf numFmtId="0" fontId="0" fillId="0" borderId="0" xfId="0"/>
    <xf numFmtId="49" fontId="5" fillId="0" borderId="0" xfId="0" applyNumberFormat="1" applyFont="1"/>
    <xf numFmtId="49" fontId="5" fillId="3" borderId="0" xfId="0" applyNumberFormat="1" applyFont="1" applyFill="1"/>
    <xf numFmtId="0" fontId="4" fillId="0" borderId="0" xfId="0" applyFont="1"/>
    <xf numFmtId="49" fontId="2" fillId="0" borderId="0" xfId="0" applyNumberFormat="1" applyFont="1"/>
    <xf numFmtId="0" fontId="5" fillId="0" borderId="0" xfId="0" applyFont="1"/>
    <xf numFmtId="0" fontId="5" fillId="0" borderId="1" xfId="0" applyFont="1" applyBorder="1"/>
    <xf numFmtId="0" fontId="0" fillId="4" borderId="2" xfId="0" applyFill="1" applyBorder="1"/>
    <xf numFmtId="0" fontId="0" fillId="4" borderId="3" xfId="0" applyFill="1" applyBorder="1"/>
    <xf numFmtId="49" fontId="2" fillId="4" borderId="3" xfId="0" applyNumberFormat="1" applyFont="1" applyFill="1" applyBorder="1" applyAlignment="1">
      <alignment horizontal="right"/>
    </xf>
    <xf numFmtId="0" fontId="0" fillId="4" borderId="5" xfId="0" applyFill="1" applyBorder="1"/>
    <xf numFmtId="0" fontId="4" fillId="4" borderId="0" xfId="0" applyFont="1" applyFill="1"/>
    <xf numFmtId="49" fontId="5" fillId="4" borderId="7" xfId="0" applyNumberFormat="1" applyFont="1" applyFill="1" applyBorder="1"/>
    <xf numFmtId="0" fontId="4" fillId="4" borderId="8" xfId="0" applyFont="1" applyFill="1" applyBorder="1"/>
    <xf numFmtId="49" fontId="5" fillId="0" borderId="1" xfId="0" applyNumberFormat="1" applyFont="1" applyBorder="1"/>
    <xf numFmtId="0" fontId="0" fillId="4" borderId="0" xfId="0" applyFill="1"/>
    <xf numFmtId="49" fontId="5" fillId="4" borderId="5" xfId="0" applyNumberFormat="1" applyFont="1" applyFill="1" applyBorder="1"/>
    <xf numFmtId="49" fontId="5" fillId="0" borderId="10" xfId="0" applyNumberFormat="1" applyFont="1" applyBorder="1"/>
    <xf numFmtId="0" fontId="0" fillId="0" borderId="10" xfId="0" applyBorder="1"/>
    <xf numFmtId="49" fontId="4" fillId="0" borderId="10" xfId="0" applyNumberFormat="1" applyFont="1" applyBorder="1"/>
    <xf numFmtId="49" fontId="6" fillId="0" borderId="10" xfId="0" applyNumberFormat="1" applyFont="1" applyBorder="1"/>
    <xf numFmtId="49" fontId="2" fillId="0" borderId="10" xfId="0" applyNumberFormat="1" applyFont="1" applyBorder="1"/>
    <xf numFmtId="49" fontId="5" fillId="0" borderId="11" xfId="0" applyNumberFormat="1" applyFont="1" applyBorder="1"/>
    <xf numFmtId="0" fontId="0" fillId="0" borderId="11" xfId="0" applyBorder="1"/>
    <xf numFmtId="0" fontId="4" fillId="0" borderId="10" xfId="0" applyFont="1" applyBorder="1"/>
    <xf numFmtId="0" fontId="7" fillId="0" borderId="13" xfId="0" applyFont="1" applyBorder="1" applyAlignment="1">
      <alignment wrapText="1"/>
    </xf>
    <xf numFmtId="0" fontId="7" fillId="0" borderId="14" xfId="0" applyFont="1" applyBorder="1" applyAlignment="1">
      <alignment wrapText="1"/>
    </xf>
    <xf numFmtId="0" fontId="7" fillId="0" borderId="15" xfId="0" applyFont="1" applyBorder="1" applyAlignment="1">
      <alignment wrapText="1"/>
    </xf>
    <xf numFmtId="0" fontId="7" fillId="0" borderId="16" xfId="0" applyFont="1" applyBorder="1" applyAlignment="1">
      <alignment wrapText="1"/>
    </xf>
    <xf numFmtId="0" fontId="7" fillId="0" borderId="17" xfId="0" applyFont="1" applyBorder="1" applyAlignment="1">
      <alignment horizontal="right" wrapText="1"/>
    </xf>
    <xf numFmtId="0" fontId="7" fillId="8" borderId="17" xfId="0" applyFont="1" applyFill="1" applyBorder="1" applyAlignment="1">
      <alignment wrapText="1"/>
    </xf>
    <xf numFmtId="0" fontId="7" fillId="0" borderId="17" xfId="0" applyFont="1" applyBorder="1" applyAlignment="1">
      <alignment wrapText="1"/>
    </xf>
    <xf numFmtId="0" fontId="7" fillId="7" borderId="17" xfId="0" applyFont="1" applyFill="1" applyBorder="1" applyAlignment="1">
      <alignment wrapText="1"/>
    </xf>
    <xf numFmtId="0" fontId="7" fillId="9" borderId="17" xfId="0" applyFont="1" applyFill="1" applyBorder="1" applyAlignment="1">
      <alignment wrapText="1"/>
    </xf>
    <xf numFmtId="0" fontId="7" fillId="10" borderId="15" xfId="0" applyFont="1" applyFill="1" applyBorder="1" applyAlignment="1">
      <alignment wrapText="1"/>
    </xf>
    <xf numFmtId="0" fontId="7" fillId="6" borderId="17" xfId="0" applyFont="1" applyFill="1" applyBorder="1" applyAlignment="1">
      <alignment wrapText="1"/>
    </xf>
    <xf numFmtId="49" fontId="4" fillId="0" borderId="0" xfId="0" applyNumberFormat="1" applyFont="1"/>
    <xf numFmtId="0" fontId="7" fillId="7" borderId="10" xfId="0" applyFont="1" applyFill="1" applyBorder="1" applyAlignment="1">
      <alignment wrapText="1"/>
    </xf>
    <xf numFmtId="0" fontId="7" fillId="0" borderId="10" xfId="0" applyFont="1" applyBorder="1" applyAlignment="1">
      <alignment wrapText="1"/>
    </xf>
    <xf numFmtId="0" fontId="7" fillId="8" borderId="10" xfId="0" applyFont="1" applyFill="1" applyBorder="1" applyAlignment="1">
      <alignment wrapText="1"/>
    </xf>
    <xf numFmtId="0" fontId="7" fillId="9" borderId="10" xfId="0" applyFont="1" applyFill="1" applyBorder="1" applyAlignment="1">
      <alignment wrapText="1"/>
    </xf>
    <xf numFmtId="0" fontId="7" fillId="0" borderId="19" xfId="0" applyFont="1" applyBorder="1" applyAlignment="1">
      <alignment vertical="center"/>
    </xf>
    <xf numFmtId="0" fontId="7" fillId="6" borderId="16" xfId="0" applyFont="1" applyFill="1" applyBorder="1" applyAlignment="1">
      <alignment wrapText="1"/>
    </xf>
    <xf numFmtId="0" fontId="7" fillId="11" borderId="16" xfId="0" applyFont="1" applyFill="1" applyBorder="1" applyAlignment="1">
      <alignment wrapText="1"/>
    </xf>
    <xf numFmtId="0" fontId="7" fillId="11" borderId="17" xfId="0" applyFont="1" applyFill="1" applyBorder="1" applyAlignment="1">
      <alignment horizontal="right" wrapText="1"/>
    </xf>
    <xf numFmtId="0" fontId="7" fillId="11" borderId="17" xfId="0" applyFont="1" applyFill="1" applyBorder="1" applyAlignment="1">
      <alignment wrapText="1"/>
    </xf>
    <xf numFmtId="0" fontId="7" fillId="5" borderId="16" xfId="0" applyFont="1" applyFill="1" applyBorder="1" applyAlignment="1">
      <alignment wrapText="1"/>
    </xf>
    <xf numFmtId="0" fontId="7" fillId="5" borderId="17" xfId="0" applyFont="1" applyFill="1" applyBorder="1" applyAlignment="1">
      <alignment horizontal="right" wrapText="1"/>
    </xf>
    <xf numFmtId="0" fontId="7" fillId="5" borderId="17" xfId="0" applyFont="1" applyFill="1" applyBorder="1" applyAlignment="1">
      <alignment wrapText="1"/>
    </xf>
    <xf numFmtId="0" fontId="7" fillId="12" borderId="16" xfId="0" applyFont="1" applyFill="1" applyBorder="1" applyAlignment="1">
      <alignment wrapText="1"/>
    </xf>
    <xf numFmtId="0" fontId="7" fillId="12" borderId="17" xfId="0" applyFont="1" applyFill="1" applyBorder="1" applyAlignment="1">
      <alignment horizontal="right" wrapText="1"/>
    </xf>
    <xf numFmtId="0" fontId="7" fillId="12" borderId="17" xfId="0" applyFont="1" applyFill="1" applyBorder="1" applyAlignment="1">
      <alignment wrapText="1"/>
    </xf>
    <xf numFmtId="0" fontId="7" fillId="0" borderId="0" xfId="0" applyFont="1" applyAlignment="1">
      <alignment wrapText="1"/>
    </xf>
    <xf numFmtId="49" fontId="6" fillId="0" borderId="0" xfId="0" applyNumberFormat="1" applyFont="1"/>
    <xf numFmtId="0" fontId="1" fillId="0" borderId="10" xfId="0" applyFont="1" applyBorder="1"/>
    <xf numFmtId="49" fontId="5" fillId="0" borderId="12" xfId="0" applyNumberFormat="1" applyFont="1" applyBorder="1"/>
    <xf numFmtId="49" fontId="2" fillId="0" borderId="18" xfId="0" applyNumberFormat="1" applyFont="1" applyBorder="1"/>
    <xf numFmtId="0" fontId="7" fillId="11" borderId="10" xfId="0" applyFont="1" applyFill="1" applyBorder="1" applyAlignment="1">
      <alignment wrapText="1"/>
    </xf>
    <xf numFmtId="0" fontId="7" fillId="5" borderId="10" xfId="0" applyFont="1" applyFill="1" applyBorder="1" applyAlignment="1">
      <alignment wrapText="1"/>
    </xf>
    <xf numFmtId="0" fontId="7" fillId="12" borderId="10" xfId="0" applyFont="1" applyFill="1" applyBorder="1" applyAlignment="1">
      <alignment wrapText="1"/>
    </xf>
    <xf numFmtId="0" fontId="8" fillId="0" borderId="10" xfId="0" applyFont="1" applyBorder="1"/>
    <xf numFmtId="0" fontId="9" fillId="0" borderId="10" xfId="0" applyFont="1" applyBorder="1"/>
    <xf numFmtId="0" fontId="1" fillId="0" borderId="0" xfId="0" applyFont="1"/>
    <xf numFmtId="49" fontId="3" fillId="4" borderId="0" xfId="0" applyNumberFormat="1" applyFont="1" applyFill="1" applyAlignment="1">
      <alignment horizontal="center" vertical="center"/>
    </xf>
    <xf numFmtId="49" fontId="5" fillId="4" borderId="0" xfId="0" applyNumberFormat="1" applyFont="1" applyFill="1"/>
    <xf numFmtId="49" fontId="5" fillId="2" borderId="10" xfId="0" applyNumberFormat="1" applyFont="1" applyFill="1" applyBorder="1"/>
    <xf numFmtId="49" fontId="5" fillId="3" borderId="10" xfId="0" applyNumberFormat="1" applyFont="1" applyFill="1" applyBorder="1"/>
    <xf numFmtId="0" fontId="5" fillId="0" borderId="10" xfId="0" applyFont="1" applyBorder="1"/>
    <xf numFmtId="0" fontId="11" fillId="0" borderId="10" xfId="0" applyFont="1" applyBorder="1"/>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6" borderId="2"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49" fontId="3" fillId="4" borderId="3" xfId="0" applyNumberFormat="1" applyFont="1" applyFill="1" applyBorder="1" applyAlignment="1">
      <alignment horizontal="center" vertical="center"/>
    </xf>
    <xf numFmtId="49" fontId="3" fillId="4" borderId="4" xfId="0" applyNumberFormat="1" applyFont="1" applyFill="1" applyBorder="1" applyAlignment="1">
      <alignment horizontal="center" vertical="center"/>
    </xf>
    <xf numFmtId="49" fontId="3" fillId="4" borderId="0" xfId="0" applyNumberFormat="1" applyFont="1" applyFill="1" applyAlignment="1">
      <alignment horizontal="center" vertical="center"/>
    </xf>
    <xf numFmtId="49" fontId="3" fillId="4" borderId="6" xfId="0" applyNumberFormat="1" applyFont="1" applyFill="1" applyBorder="1" applyAlignment="1">
      <alignment horizontal="center" vertical="center"/>
    </xf>
    <xf numFmtId="49" fontId="3" fillId="4" borderId="8" xfId="0" applyNumberFormat="1" applyFont="1" applyFill="1" applyBorder="1" applyAlignment="1">
      <alignment horizontal="center" vertical="center"/>
    </xf>
    <xf numFmtId="49" fontId="3" fillId="4" borderId="9" xfId="0" applyNumberFormat="1" applyFont="1" applyFill="1" applyBorder="1" applyAlignment="1">
      <alignment horizontal="center" vertical="center"/>
    </xf>
    <xf numFmtId="49" fontId="12" fillId="4" borderId="3" xfId="0" applyNumberFormat="1" applyFont="1" applyFill="1" applyBorder="1" applyAlignment="1">
      <alignment horizontal="center" vertical="center"/>
    </xf>
  </cellXfs>
  <cellStyles count="1">
    <cellStyle name="Normal" xfId="0" builtinId="0"/>
  </cellStyles>
  <dxfs count="90">
    <dxf>
      <fill>
        <patternFill>
          <bgColor theme="7"/>
        </patternFill>
      </fill>
    </dxf>
    <dxf>
      <fill>
        <patternFill>
          <bgColor theme="7" tint="-0.24994659260841701"/>
        </patternFill>
      </fill>
    </dxf>
    <dxf>
      <fill>
        <patternFill>
          <bgColor rgb="FF00B0F0"/>
        </patternFill>
      </fill>
    </dxf>
    <dxf>
      <fill>
        <patternFill>
          <bgColor theme="0"/>
        </patternFill>
      </fill>
    </dxf>
    <dxf>
      <font>
        <color theme="0"/>
      </font>
      <fill>
        <patternFill>
          <bgColor theme="1"/>
        </patternFill>
      </fill>
    </dxf>
    <dxf>
      <fill>
        <patternFill>
          <bgColor rgb="FFFF0000"/>
        </patternFill>
      </fill>
    </dxf>
    <dxf>
      <fill>
        <patternFill>
          <bgColor theme="5"/>
        </patternFill>
      </fill>
    </dxf>
    <dxf>
      <fill>
        <patternFill>
          <bgColor rgb="FF92D050"/>
        </patternFill>
      </fill>
    </dxf>
    <dxf>
      <fill>
        <patternFill>
          <bgColor rgb="FFFFFF00"/>
        </patternFill>
      </fill>
    </dxf>
    <dxf>
      <fill>
        <patternFill>
          <bgColor rgb="FF7030A0"/>
        </patternFill>
      </fill>
    </dxf>
    <dxf>
      <fill>
        <patternFill>
          <bgColor theme="6"/>
        </patternFill>
      </fill>
    </dxf>
    <dxf>
      <font>
        <color rgb="FF9C0006"/>
      </font>
      <fill>
        <patternFill>
          <bgColor rgb="FFFFC7CE"/>
        </patternFill>
      </fill>
    </dxf>
    <dxf>
      <fill>
        <patternFill>
          <bgColor theme="0"/>
        </patternFill>
      </fill>
    </dxf>
    <dxf>
      <fill>
        <patternFill>
          <bgColor rgb="FF00B0F0"/>
        </patternFill>
      </fill>
    </dxf>
    <dxf>
      <fill>
        <patternFill>
          <bgColor theme="7" tint="-0.24994659260841701"/>
        </patternFill>
      </fill>
    </dxf>
    <dxf>
      <font>
        <color theme="0"/>
      </font>
      <fill>
        <patternFill>
          <bgColor theme="1"/>
        </patternFill>
      </fill>
    </dxf>
    <dxf>
      <fill>
        <patternFill>
          <bgColor rgb="FFFF0000"/>
        </patternFill>
      </fill>
    </dxf>
    <dxf>
      <fill>
        <patternFill>
          <bgColor theme="5"/>
        </patternFill>
      </fill>
    </dxf>
    <dxf>
      <fill>
        <patternFill>
          <bgColor rgb="FF92D050"/>
        </patternFill>
      </fill>
    </dxf>
    <dxf>
      <fill>
        <patternFill>
          <bgColor rgb="FFFFFF00"/>
        </patternFill>
      </fill>
    </dxf>
    <dxf>
      <fill>
        <patternFill>
          <bgColor rgb="FF7030A0"/>
        </patternFill>
      </fill>
    </dxf>
    <dxf>
      <fill>
        <patternFill>
          <bgColor theme="6"/>
        </patternFill>
      </fill>
    </dxf>
    <dxf>
      <font>
        <strike/>
      </font>
      <fill>
        <patternFill>
          <bgColor rgb="FFFF00FF"/>
        </patternFill>
      </fill>
    </dxf>
    <dxf>
      <fill>
        <patternFill>
          <bgColor rgb="FFFFFF00"/>
        </patternFill>
      </fill>
    </dxf>
    <dxf>
      <fill>
        <patternFill>
          <bgColor rgb="FF7030A0"/>
        </patternFill>
      </fill>
    </dxf>
    <dxf>
      <fill>
        <patternFill>
          <bgColor theme="6"/>
        </patternFill>
      </fill>
    </dxf>
    <dxf>
      <fill>
        <patternFill>
          <bgColor theme="7"/>
        </patternFill>
      </fill>
    </dxf>
    <dxf>
      <fill>
        <patternFill>
          <bgColor theme="0"/>
        </patternFill>
      </fill>
    </dxf>
    <dxf>
      <fill>
        <patternFill>
          <bgColor rgb="FF00B0F0"/>
        </patternFill>
      </fill>
    </dxf>
    <dxf>
      <fill>
        <patternFill>
          <bgColor theme="7" tint="-0.24994659260841701"/>
        </patternFill>
      </fill>
    </dxf>
    <dxf>
      <font>
        <color theme="0"/>
      </font>
      <fill>
        <patternFill>
          <bgColor theme="1"/>
        </patternFill>
      </fill>
    </dxf>
    <dxf>
      <fill>
        <patternFill>
          <bgColor rgb="FFFF0000"/>
        </patternFill>
      </fill>
    </dxf>
    <dxf>
      <fill>
        <patternFill>
          <bgColor theme="5"/>
        </patternFill>
      </fill>
    </dxf>
    <dxf>
      <fill>
        <patternFill>
          <bgColor rgb="FF92D050"/>
        </patternFill>
      </fill>
    </dxf>
    <dxf>
      <font>
        <color rgb="FF9C0006"/>
      </font>
      <fill>
        <patternFill>
          <bgColor rgb="FFFFC7CE"/>
        </patternFill>
      </fill>
    </dxf>
    <dxf>
      <font>
        <strike/>
      </font>
      <fill>
        <patternFill>
          <bgColor rgb="FFFF00FF"/>
        </patternFill>
      </fill>
    </dxf>
    <dxf>
      <fill>
        <patternFill>
          <bgColor theme="7"/>
        </patternFill>
      </fill>
    </dxf>
    <dxf>
      <font>
        <color rgb="FF9C0006"/>
      </font>
      <fill>
        <patternFill>
          <bgColor rgb="FFFFC7CE"/>
        </patternFill>
      </fill>
    </dxf>
    <dxf>
      <font>
        <color rgb="FF9C0006"/>
      </font>
      <fill>
        <patternFill>
          <bgColor rgb="FFFFC7CE"/>
        </patternFill>
      </fill>
    </dxf>
    <dxf>
      <fill>
        <patternFill>
          <bgColor theme="0"/>
        </patternFill>
      </fill>
    </dxf>
    <dxf>
      <fill>
        <patternFill>
          <bgColor rgb="FF00B0F0"/>
        </patternFill>
      </fill>
    </dxf>
    <dxf>
      <fill>
        <patternFill>
          <bgColor theme="7" tint="-0.24994659260841701"/>
        </patternFill>
      </fill>
    </dxf>
    <dxf>
      <font>
        <color theme="0"/>
      </font>
      <fill>
        <patternFill>
          <bgColor theme="1"/>
        </patternFill>
      </fill>
    </dxf>
    <dxf>
      <fill>
        <patternFill>
          <bgColor rgb="FFFF0000"/>
        </patternFill>
      </fill>
    </dxf>
    <dxf>
      <fill>
        <patternFill>
          <bgColor theme="5"/>
        </patternFill>
      </fill>
    </dxf>
    <dxf>
      <fill>
        <patternFill>
          <bgColor rgb="FF92D050"/>
        </patternFill>
      </fill>
    </dxf>
    <dxf>
      <fill>
        <patternFill>
          <bgColor rgb="FFFFFF00"/>
        </patternFill>
      </fill>
    </dxf>
    <dxf>
      <fill>
        <patternFill>
          <bgColor rgb="FF7030A0"/>
        </patternFill>
      </fill>
    </dxf>
    <dxf>
      <fill>
        <patternFill>
          <bgColor theme="6"/>
        </patternFill>
      </fill>
    </dxf>
    <dxf>
      <fill>
        <patternFill>
          <bgColor theme="7"/>
        </patternFill>
      </fill>
    </dxf>
    <dxf>
      <font>
        <strike/>
      </font>
      <fill>
        <patternFill>
          <bgColor rgb="FFFF00FF"/>
        </patternFill>
      </fill>
    </dxf>
    <dxf>
      <font>
        <color rgb="FF9C0006"/>
      </font>
      <fill>
        <patternFill>
          <bgColor rgb="FFFFC7CE"/>
        </patternFill>
      </fill>
    </dxf>
    <dxf>
      <fill>
        <patternFill>
          <bgColor theme="0"/>
        </patternFill>
      </fill>
    </dxf>
    <dxf>
      <fill>
        <patternFill>
          <bgColor rgb="FF00B0F0"/>
        </patternFill>
      </fill>
    </dxf>
    <dxf>
      <fill>
        <patternFill>
          <bgColor theme="7" tint="-0.24994659260841701"/>
        </patternFill>
      </fill>
    </dxf>
    <dxf>
      <font>
        <color theme="0"/>
      </font>
      <fill>
        <patternFill>
          <bgColor theme="1"/>
        </patternFill>
      </fill>
    </dxf>
    <dxf>
      <fill>
        <patternFill>
          <bgColor rgb="FFFF0000"/>
        </patternFill>
      </fill>
    </dxf>
    <dxf>
      <fill>
        <patternFill>
          <bgColor theme="5"/>
        </patternFill>
      </fill>
    </dxf>
    <dxf>
      <fill>
        <patternFill>
          <bgColor rgb="FF92D050"/>
        </patternFill>
      </fill>
    </dxf>
    <dxf>
      <fill>
        <patternFill>
          <bgColor rgb="FFFFFF00"/>
        </patternFill>
      </fill>
    </dxf>
    <dxf>
      <fill>
        <patternFill>
          <bgColor rgb="FF7030A0"/>
        </patternFill>
      </fill>
    </dxf>
    <dxf>
      <fill>
        <patternFill>
          <bgColor theme="6"/>
        </patternFill>
      </fill>
    </dxf>
    <dxf>
      <fill>
        <patternFill>
          <bgColor theme="7"/>
        </patternFill>
      </fill>
    </dxf>
    <dxf>
      <font>
        <strike/>
      </font>
      <fill>
        <patternFill>
          <bgColor rgb="FFFF00FF"/>
        </patternFill>
      </fill>
    </dxf>
    <dxf>
      <font>
        <color rgb="FF9C0006"/>
      </font>
      <fill>
        <patternFill>
          <bgColor rgb="FFFFC7CE"/>
        </patternFill>
      </fill>
    </dxf>
    <dxf>
      <fill>
        <patternFill>
          <bgColor theme="0"/>
        </patternFill>
      </fill>
    </dxf>
    <dxf>
      <fill>
        <patternFill>
          <bgColor rgb="FF00B0F0"/>
        </patternFill>
      </fill>
    </dxf>
    <dxf>
      <fill>
        <patternFill>
          <bgColor theme="7" tint="-0.24994659260841701"/>
        </patternFill>
      </fill>
    </dxf>
    <dxf>
      <font>
        <color theme="0"/>
      </font>
      <fill>
        <patternFill>
          <bgColor theme="1"/>
        </patternFill>
      </fill>
    </dxf>
    <dxf>
      <fill>
        <patternFill>
          <bgColor rgb="FFFF0000"/>
        </patternFill>
      </fill>
    </dxf>
    <dxf>
      <fill>
        <patternFill>
          <bgColor theme="5"/>
        </patternFill>
      </fill>
    </dxf>
    <dxf>
      <fill>
        <patternFill>
          <bgColor rgb="FF92D050"/>
        </patternFill>
      </fill>
    </dxf>
    <dxf>
      <fill>
        <patternFill>
          <bgColor rgb="FFFFFF00"/>
        </patternFill>
      </fill>
    </dxf>
    <dxf>
      <fill>
        <patternFill>
          <bgColor rgb="FF7030A0"/>
        </patternFill>
      </fill>
    </dxf>
    <dxf>
      <fill>
        <patternFill>
          <bgColor theme="6"/>
        </patternFill>
      </fill>
    </dxf>
    <dxf>
      <fill>
        <patternFill>
          <bgColor theme="7"/>
        </patternFill>
      </fill>
    </dxf>
    <dxf>
      <font>
        <strike/>
      </font>
      <fill>
        <patternFill>
          <bgColor rgb="FFFF00FF"/>
        </patternFill>
      </fill>
    </dxf>
    <dxf>
      <font>
        <color rgb="FF9C0006"/>
      </font>
      <fill>
        <patternFill>
          <bgColor rgb="FFFFC7CE"/>
        </patternFill>
      </fill>
    </dxf>
    <dxf>
      <fill>
        <patternFill>
          <bgColor theme="0"/>
        </patternFill>
      </fill>
    </dxf>
    <dxf>
      <fill>
        <patternFill>
          <bgColor rgb="FF00B0F0"/>
        </patternFill>
      </fill>
    </dxf>
    <dxf>
      <fill>
        <patternFill>
          <bgColor theme="7" tint="-0.24994659260841701"/>
        </patternFill>
      </fill>
    </dxf>
    <dxf>
      <font>
        <color theme="0"/>
      </font>
      <fill>
        <patternFill>
          <bgColor theme="1"/>
        </patternFill>
      </fill>
    </dxf>
    <dxf>
      <fill>
        <patternFill>
          <bgColor rgb="FFFF0000"/>
        </patternFill>
      </fill>
    </dxf>
    <dxf>
      <fill>
        <patternFill>
          <bgColor theme="5"/>
        </patternFill>
      </fill>
    </dxf>
    <dxf>
      <fill>
        <patternFill>
          <bgColor rgb="FF92D050"/>
        </patternFill>
      </fill>
    </dxf>
    <dxf>
      <fill>
        <patternFill>
          <bgColor rgb="FFFFFF00"/>
        </patternFill>
      </fill>
    </dxf>
    <dxf>
      <fill>
        <patternFill>
          <bgColor rgb="FF7030A0"/>
        </patternFill>
      </fill>
    </dxf>
    <dxf>
      <fill>
        <patternFill>
          <bgColor theme="6"/>
        </patternFill>
      </fill>
    </dxf>
    <dxf>
      <fill>
        <patternFill>
          <bgColor theme="7"/>
        </patternFill>
      </fill>
    </dxf>
    <dxf>
      <font>
        <strike/>
      </font>
      <fill>
        <patternFill>
          <bgColor rgb="FFFF00FF"/>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219075</xdr:colOff>
      <xdr:row>11</xdr:row>
      <xdr:rowOff>95249</xdr:rowOff>
    </xdr:from>
    <xdr:to>
      <xdr:col>12</xdr:col>
      <xdr:colOff>495301</xdr:colOff>
      <xdr:row>35</xdr:row>
      <xdr:rowOff>142874</xdr:rowOff>
    </xdr:to>
    <xdr:pic>
      <xdr:nvPicPr>
        <xdr:cNvPr id="2" name="Picture 1">
          <a:extLst>
            <a:ext uri="{FF2B5EF4-FFF2-40B4-BE49-F238E27FC236}">
              <a16:creationId xmlns:a16="http://schemas.microsoft.com/office/drawing/2014/main" id="{AD60A56F-E91C-3DAF-77F8-64B3F0989573}"/>
            </a:ext>
          </a:extLst>
        </xdr:cNvPr>
        <xdr:cNvPicPr>
          <a:picLocks noChangeAspect="1"/>
        </xdr:cNvPicPr>
      </xdr:nvPicPr>
      <xdr:blipFill rotWithShape="1">
        <a:blip xmlns:r="http://schemas.openxmlformats.org/officeDocument/2006/relationships" r:embed="rId1"/>
        <a:srcRect l="4457" t="7280" r="14952" b="14251"/>
        <a:stretch/>
      </xdr:blipFill>
      <xdr:spPr>
        <a:xfrm>
          <a:off x="1438275" y="2209799"/>
          <a:ext cx="6372226" cy="461962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3FB85-6270-4FCF-80D3-76F28D6C3954}">
  <sheetPr>
    <tabColor rgb="FFFFFF00"/>
  </sheetPr>
  <dimension ref="B2:AE45"/>
  <sheetViews>
    <sheetView workbookViewId="0">
      <selection activeCell="Z19" sqref="Z19"/>
    </sheetView>
  </sheetViews>
  <sheetFormatPr defaultRowHeight="15" x14ac:dyDescent="0.25"/>
  <sheetData>
    <row r="2" spans="2:31" ht="15.75" thickBot="1" x14ac:dyDescent="0.3"/>
    <row r="3" spans="2:31" x14ac:dyDescent="0.25">
      <c r="B3" s="78" t="s">
        <v>579</v>
      </c>
      <c r="C3" s="79"/>
      <c r="D3" s="79"/>
      <c r="E3" s="79"/>
      <c r="F3" s="79"/>
      <c r="G3" s="79"/>
      <c r="H3" s="79"/>
      <c r="I3" s="79"/>
      <c r="J3" s="79"/>
      <c r="K3" s="79"/>
      <c r="L3" s="79"/>
      <c r="M3" s="79"/>
      <c r="N3" s="79"/>
      <c r="O3" s="79"/>
      <c r="P3" s="79"/>
      <c r="Q3" s="79"/>
      <c r="R3" s="80"/>
      <c r="Y3" s="84" t="s">
        <v>581</v>
      </c>
      <c r="Z3" s="85"/>
      <c r="AA3" s="85"/>
      <c r="AB3" s="85"/>
      <c r="AC3" s="85"/>
      <c r="AD3" s="85"/>
      <c r="AE3" s="86"/>
    </row>
    <row r="4" spans="2:31" ht="15.75" thickBot="1" x14ac:dyDescent="0.3">
      <c r="B4" s="81"/>
      <c r="C4" s="82"/>
      <c r="D4" s="82"/>
      <c r="E4" s="82"/>
      <c r="F4" s="82"/>
      <c r="G4" s="82"/>
      <c r="H4" s="82"/>
      <c r="I4" s="82"/>
      <c r="J4" s="82"/>
      <c r="K4" s="82"/>
      <c r="L4" s="82"/>
      <c r="M4" s="82"/>
      <c r="N4" s="82"/>
      <c r="O4" s="82"/>
      <c r="P4" s="82"/>
      <c r="Q4" s="82"/>
      <c r="R4" s="83"/>
      <c r="Y4" s="87"/>
      <c r="Z4" s="88"/>
      <c r="AA4" s="88"/>
      <c r="AB4" s="88"/>
      <c r="AC4" s="88"/>
      <c r="AD4" s="88"/>
      <c r="AE4" s="89"/>
    </row>
    <row r="5" spans="2:31" x14ac:dyDescent="0.25">
      <c r="Y5" s="87"/>
      <c r="Z5" s="88"/>
      <c r="AA5" s="88"/>
      <c r="AB5" s="88"/>
      <c r="AC5" s="88"/>
      <c r="AD5" s="88"/>
      <c r="AE5" s="89"/>
    </row>
    <row r="6" spans="2:31" x14ac:dyDescent="0.25">
      <c r="Y6" s="87"/>
      <c r="Z6" s="88"/>
      <c r="AA6" s="88"/>
      <c r="AB6" s="88"/>
      <c r="AC6" s="88"/>
      <c r="AD6" s="88"/>
      <c r="AE6" s="89"/>
    </row>
    <row r="7" spans="2:31" x14ac:dyDescent="0.25">
      <c r="Y7" s="90"/>
      <c r="Z7" s="91"/>
      <c r="AA7" s="91"/>
      <c r="AB7" s="91"/>
      <c r="AC7" s="91"/>
      <c r="AD7" s="91"/>
      <c r="AE7" s="92"/>
    </row>
    <row r="8" spans="2:31" x14ac:dyDescent="0.25">
      <c r="Y8" t="s">
        <v>582</v>
      </c>
    </row>
    <row r="38" spans="2:14" ht="15.75" thickBot="1" x14ac:dyDescent="0.3"/>
    <row r="39" spans="2:14" x14ac:dyDescent="0.25">
      <c r="B39" s="69" t="s">
        <v>580</v>
      </c>
      <c r="C39" s="70"/>
      <c r="D39" s="70"/>
      <c r="E39" s="70"/>
      <c r="F39" s="70"/>
      <c r="G39" s="70"/>
      <c r="H39" s="70"/>
      <c r="I39" s="70"/>
      <c r="J39" s="70"/>
      <c r="K39" s="70"/>
      <c r="L39" s="70"/>
      <c r="M39" s="70"/>
      <c r="N39" s="71"/>
    </row>
    <row r="40" spans="2:14" x14ac:dyDescent="0.25">
      <c r="B40" s="72"/>
      <c r="C40" s="73"/>
      <c r="D40" s="73"/>
      <c r="E40" s="73"/>
      <c r="F40" s="73"/>
      <c r="G40" s="73"/>
      <c r="H40" s="73"/>
      <c r="I40" s="73"/>
      <c r="J40" s="73"/>
      <c r="K40" s="73"/>
      <c r="L40" s="73"/>
      <c r="M40" s="73"/>
      <c r="N40" s="74"/>
    </row>
    <row r="41" spans="2:14" x14ac:dyDescent="0.25">
      <c r="B41" s="72"/>
      <c r="C41" s="73"/>
      <c r="D41" s="73"/>
      <c r="E41" s="73"/>
      <c r="F41" s="73"/>
      <c r="G41" s="73"/>
      <c r="H41" s="73"/>
      <c r="I41" s="73"/>
      <c r="J41" s="73"/>
      <c r="K41" s="73"/>
      <c r="L41" s="73"/>
      <c r="M41" s="73"/>
      <c r="N41" s="74"/>
    </row>
    <row r="42" spans="2:14" x14ac:dyDescent="0.25">
      <c r="B42" s="72"/>
      <c r="C42" s="73"/>
      <c r="D42" s="73"/>
      <c r="E42" s="73"/>
      <c r="F42" s="73"/>
      <c r="G42" s="73"/>
      <c r="H42" s="73"/>
      <c r="I42" s="73"/>
      <c r="J42" s="73"/>
      <c r="K42" s="73"/>
      <c r="L42" s="73"/>
      <c r="M42" s="73"/>
      <c r="N42" s="74"/>
    </row>
    <row r="43" spans="2:14" x14ac:dyDescent="0.25">
      <c r="B43" s="72"/>
      <c r="C43" s="73"/>
      <c r="D43" s="73"/>
      <c r="E43" s="73"/>
      <c r="F43" s="73"/>
      <c r="G43" s="73"/>
      <c r="H43" s="73"/>
      <c r="I43" s="73"/>
      <c r="J43" s="73"/>
      <c r="K43" s="73"/>
      <c r="L43" s="73"/>
      <c r="M43" s="73"/>
      <c r="N43" s="74"/>
    </row>
    <row r="44" spans="2:14" x14ac:dyDescent="0.25">
      <c r="B44" s="72"/>
      <c r="C44" s="73"/>
      <c r="D44" s="73"/>
      <c r="E44" s="73"/>
      <c r="F44" s="73"/>
      <c r="G44" s="73"/>
      <c r="H44" s="73"/>
      <c r="I44" s="73"/>
      <c r="J44" s="73"/>
      <c r="K44" s="73"/>
      <c r="L44" s="73"/>
      <c r="M44" s="73"/>
      <c r="N44" s="74"/>
    </row>
    <row r="45" spans="2:14" ht="15.75" thickBot="1" x14ac:dyDescent="0.3">
      <c r="B45" s="75"/>
      <c r="C45" s="76"/>
      <c r="D45" s="76"/>
      <c r="E45" s="76"/>
      <c r="F45" s="76"/>
      <c r="G45" s="76"/>
      <c r="H45" s="76"/>
      <c r="I45" s="76"/>
      <c r="J45" s="76"/>
      <c r="K45" s="76"/>
      <c r="L45" s="76"/>
      <c r="M45" s="76"/>
      <c r="N45" s="77"/>
    </row>
  </sheetData>
  <mergeCells count="3">
    <mergeCell ref="B39:N45"/>
    <mergeCell ref="B3:R4"/>
    <mergeCell ref="Y3:AE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0E5FF-58A9-4AF8-A3DE-CDCA15082226}">
  <sheetPr>
    <tabColor theme="0" tint="-0.499984740745262"/>
  </sheetPr>
  <dimension ref="C5:N27"/>
  <sheetViews>
    <sheetView workbookViewId="0">
      <selection activeCell="F31" sqref="F31"/>
    </sheetView>
  </sheetViews>
  <sheetFormatPr defaultRowHeight="15" x14ac:dyDescent="0.25"/>
  <cols>
    <col min="3" max="3" width="5.5703125" bestFit="1" customWidth="1"/>
    <col min="4" max="4" width="11.28515625" bestFit="1" customWidth="1"/>
    <col min="5" max="5" width="5.5703125" bestFit="1" customWidth="1"/>
    <col min="6" max="6" width="13.42578125" bestFit="1" customWidth="1"/>
    <col min="7" max="7" width="15.42578125" bestFit="1" customWidth="1"/>
    <col min="8" max="8" width="14.42578125" bestFit="1" customWidth="1"/>
    <col min="9" max="9" width="23.5703125" bestFit="1" customWidth="1"/>
    <col min="10" max="10" width="6.28515625" bestFit="1" customWidth="1"/>
  </cols>
  <sheetData>
    <row r="5" spans="3:14" ht="15.75" thickBot="1" x14ac:dyDescent="0.3"/>
    <row r="6" spans="3:14" ht="16.5" x14ac:dyDescent="0.35">
      <c r="C6" s="7" t="s">
        <v>356</v>
      </c>
      <c r="D6" s="8"/>
      <c r="E6" s="8"/>
      <c r="F6" s="8"/>
      <c r="G6" s="8"/>
      <c r="H6" s="9" t="s">
        <v>0</v>
      </c>
      <c r="I6" s="93" t="s">
        <v>559</v>
      </c>
      <c r="J6" s="94"/>
    </row>
    <row r="7" spans="3:14" x14ac:dyDescent="0.25">
      <c r="C7" s="10"/>
      <c r="D7" s="15"/>
      <c r="E7" s="11"/>
      <c r="F7" s="11"/>
      <c r="G7" s="11"/>
      <c r="H7" s="11"/>
      <c r="I7" s="95"/>
      <c r="J7" s="96"/>
    </row>
    <row r="8" spans="3:14" ht="17.25" thickBot="1" x14ac:dyDescent="0.4">
      <c r="C8" s="12"/>
      <c r="D8" s="13"/>
      <c r="E8" s="13"/>
      <c r="F8" s="13"/>
      <c r="G8" s="13"/>
      <c r="H8" s="13"/>
      <c r="I8" s="97"/>
      <c r="J8" s="98"/>
    </row>
    <row r="9" spans="3:14" ht="16.5" x14ac:dyDescent="0.35">
      <c r="C9" s="22" t="s">
        <v>2</v>
      </c>
      <c r="D9" s="23" t="s">
        <v>347</v>
      </c>
      <c r="E9" s="22" t="s">
        <v>5</v>
      </c>
      <c r="F9" s="22" t="s">
        <v>558</v>
      </c>
      <c r="G9" s="22" t="s">
        <v>557</v>
      </c>
      <c r="H9" s="22" t="s">
        <v>358</v>
      </c>
      <c r="I9" s="22" t="s">
        <v>346</v>
      </c>
      <c r="J9" s="23" t="s">
        <v>378</v>
      </c>
    </row>
    <row r="10" spans="3:14" ht="16.5" x14ac:dyDescent="0.35">
      <c r="C10" s="19" t="s">
        <v>417</v>
      </c>
      <c r="D10" s="18" t="s">
        <v>560</v>
      </c>
      <c r="E10" s="67" t="str">
        <f>IF(LEFT(D10,3)="PDM",VLOOKUP(RIGHT($D10,LEN(D10)-4),'PDM 30'!$D$8:$K$128,3,FALSE),VLOOKUP(RIGHT($D10,LEN(D10)-4),'M150 ECU'!$D$8:$K$128,3,FALSE))</f>
        <v>22</v>
      </c>
      <c r="F10" s="68" t="str">
        <f>IF(LEFT(D10,3)="PDM",VLOOKUP(RIGHT($D10,LEN(D10)-4),'PDM 30'!$D$8:$K$128,4,FALSE),VLOOKUP(RIGHT($D10,LEN(D10)-4),'M150 ECU'!$D$8:$K$128,4,FALSE))</f>
        <v>White</v>
      </c>
      <c r="G10" s="67" t="str">
        <f>IF(LEFT(D10,3)="PDM",VLOOKUP(RIGHT($D10,LEN(D10)-4),'PDM 30'!$D$8:$K$128,5,FALSE),VLOOKUP(RIGHT($D10,LEN(D10)-4),'M150 ECU'!$D$8:$K$128,5,FALSE))</f>
        <v>Blue</v>
      </c>
      <c r="H10" s="18" t="str">
        <f>F10&amp;" "&amp;G10</f>
        <v>White Blue</v>
      </c>
      <c r="I10" s="67" t="str">
        <f>IF(LEFT(D10,3)="PDM",VLOOKUP(RIGHT($D10,LEN(D10)-4),'PDM 30'!$D$8:$K$128,7,FALSE),VLOOKUP(RIGHT($D10,LEN(D10)-4),'M150 ECU'!$D$8:$K$128,7,FALSE))</f>
        <v>AT5</v>
      </c>
      <c r="J10" s="18">
        <f>IF(LEFT(D10,3)="PDM",VLOOKUP(RIGHT($D10,LEN(D10)-4),'PDM 30'!$D$8:$K$128,8,FALSE),VLOOKUP(RIGHT($D10,LEN(D10)-4),'M150 ECU'!$D$8:$K$128,8,FALSE))</f>
        <v>0</v>
      </c>
      <c r="N10" t="str">
        <f>IF(LEFT(D10,3)="PDM",VLOOKUP(RIGHT($D10,LEN(D10)-4),'PDM 30'!$D$8:$K$128,3,FALSE),VLOOKUP(RIGHT($D10,LEN(D10)-4),'M150 ECU'!$D$8:$K$128,3,FALSE))</f>
        <v>22</v>
      </c>
    </row>
    <row r="11" spans="3:14" ht="16.5" x14ac:dyDescent="0.35">
      <c r="C11" s="19" t="s">
        <v>414</v>
      </c>
      <c r="D11" s="18" t="s">
        <v>561</v>
      </c>
      <c r="E11" s="67" t="str">
        <f>IF(LEFT(D11,3)="PDM",VLOOKUP(RIGHT($D11,LEN(D11)-4),'PDM 30'!$D$8:$K$128,3,FALSE),VLOOKUP(RIGHT($D11,LEN(D11)-4),'M150 ECU'!$D$8:$K$128,3,FALSE))</f>
        <v>22</v>
      </c>
      <c r="F11" s="68" t="str">
        <f>IF(LEFT(D11,3)="PDM",VLOOKUP(RIGHT($D11,LEN(D11)-4),'PDM 30'!$D$8:$K$128,4,FALSE),VLOOKUP(RIGHT($D11,LEN(D11)-4),'M150 ECU'!$D$8:$K$128,4,FALSE))</f>
        <v>White</v>
      </c>
      <c r="G11" s="67" t="str">
        <f>IF(LEFT(D11,3)="PDM",VLOOKUP(RIGHT($D11,LEN(D11)-4),'PDM 30'!$D$8:$K$128,5,FALSE),VLOOKUP(RIGHT($D11,LEN(D11)-4),'M150 ECU'!$D$8:$K$128,5,FALSE))</f>
        <v>Brown</v>
      </c>
      <c r="H11" s="18" t="str">
        <f t="shared" ref="H11:H27" si="0">F11&amp;" "&amp;G11</f>
        <v>White Brown</v>
      </c>
      <c r="I11" s="67" t="str">
        <f>IF(LEFT(D11,3)="PDM",VLOOKUP(RIGHT($D11,LEN(D11)-4),'PDM 30'!$D$8:$K$128,7,FALSE),VLOOKUP(RIGHT($D11,LEN(D11)-4),'M150 ECU'!$D$8:$K$128,7,FALSE))</f>
        <v>AT6</v>
      </c>
      <c r="J11" s="18">
        <f>IF(LEFT(D11,3)="PDM",VLOOKUP(RIGHT($D11,LEN(D11)-4),'PDM 30'!$D$8:$K$128,8,FALSE),VLOOKUP(RIGHT($D11,LEN(D11)-4),'M150 ECU'!$D$8:$K$128,8,FALSE))</f>
        <v>0</v>
      </c>
    </row>
    <row r="12" spans="3:14" ht="16.5" x14ac:dyDescent="0.35">
      <c r="C12" s="19" t="s">
        <v>411</v>
      </c>
      <c r="D12" s="18" t="s">
        <v>562</v>
      </c>
      <c r="E12" s="67" t="str">
        <f>IF(LEFT(D12,3)="PDM",VLOOKUP(RIGHT($D12,LEN(D12)-4),'PDM 30'!$D$8:$K$128,3,FALSE),VLOOKUP(RIGHT($D12,LEN(D12)-4),'M150 ECU'!$D$8:$K$128,3,FALSE))</f>
        <v>22</v>
      </c>
      <c r="F12" s="68" t="str">
        <f>IF(LEFT(D12,3)="PDM",VLOOKUP(RIGHT($D12,LEN(D12)-4),'PDM 30'!$D$8:$K$128,4,FALSE),VLOOKUP(RIGHT($D12,LEN(D12)-4),'M150 ECU'!$D$8:$K$128,4,FALSE))</f>
        <v>Green</v>
      </c>
      <c r="G12" s="67" t="str">
        <f>IF(LEFT(D12,3)="PDM",VLOOKUP(RIGHT($D12,LEN(D12)-4),'PDM 30'!$D$8:$K$128,5,FALSE),VLOOKUP(RIGHT($D12,LEN(D12)-4),'M150 ECU'!$D$8:$K$128,5,FALSE))</f>
        <v>Yellow</v>
      </c>
      <c r="H12" s="18" t="str">
        <f t="shared" si="0"/>
        <v>Green Yellow</v>
      </c>
      <c r="I12" s="67" t="str">
        <f>IF(LEFT(D12,3)="PDM",VLOOKUP(RIGHT($D12,LEN(D12)-4),'PDM 30'!$D$8:$K$128,7,FALSE),VLOOKUP(RIGHT($D12,LEN(D12)-4),'M150 ECU'!$D$8:$K$128,7,FALSE))</f>
        <v>AV15</v>
      </c>
      <c r="J12" s="18" t="str">
        <f>IF(LEFT(D12,3)="PDM",VLOOKUP(RIGHT($D12,LEN(D12)-4),'PDM 30'!$D$8:$K$128,8,FALSE),VLOOKUP(RIGHT($D12,LEN(D12)-4),'M150 ECU'!$D$8:$K$128,8,FALSE))</f>
        <v>HFI_Out_15</v>
      </c>
    </row>
    <row r="13" spans="3:14" ht="16.5" x14ac:dyDescent="0.35">
      <c r="C13" s="19" t="s">
        <v>408</v>
      </c>
      <c r="D13" s="18" t="s">
        <v>563</v>
      </c>
      <c r="E13" s="67" t="str">
        <f>IF(LEFT(D13,3)="PDM",VLOOKUP(RIGHT($D13,LEN(D13)-4),'PDM 30'!$D$8:$K$128,3,FALSE),VLOOKUP(RIGHT($D13,LEN(D13)-4),'M150 ECU'!$D$8:$K$128,3,FALSE))</f>
        <v>22</v>
      </c>
      <c r="F13" s="68" t="str">
        <f>IF(LEFT(D13,3)="PDM",VLOOKUP(RIGHT($D13,LEN(D13)-4),'PDM 30'!$D$8:$K$128,4,FALSE),VLOOKUP(RIGHT($D13,LEN(D13)-4),'M150 ECU'!$D$8:$K$128,4,FALSE))</f>
        <v>White</v>
      </c>
      <c r="G13" s="67" t="str">
        <f>IF(LEFT(D13,3)="PDM",VLOOKUP(RIGHT($D13,LEN(D13)-4),'PDM 30'!$D$8:$K$128,5,FALSE),VLOOKUP(RIGHT($D13,LEN(D13)-4),'M150 ECU'!$D$8:$K$128,5,FALSE))</f>
        <v>Red</v>
      </c>
      <c r="H13" s="18" t="str">
        <f t="shared" si="0"/>
        <v>White Red</v>
      </c>
      <c r="I13" s="67" t="str">
        <f>IF(LEFT(D13,3)="PDM",VLOOKUP(RIGHT($D13,LEN(D13)-4),'PDM 30'!$D$8:$K$128,7,FALSE),VLOOKUP(RIGHT($D13,LEN(D13)-4),'M150 ECU'!$D$8:$K$128,7,FALSE))</f>
        <v xml:space="preserve">AV16 </v>
      </c>
      <c r="J13" s="18">
        <f>IF(LEFT(D13,3)="PDM",VLOOKUP(RIGHT($D13,LEN(D13)-4),'PDM 30'!$D$8:$K$128,8,FALSE),VLOOKUP(RIGHT($D13,LEN(D13)-4),'M150 ECU'!$D$8:$K$128,8,FALSE))</f>
        <v>0</v>
      </c>
    </row>
    <row r="14" spans="3:14" ht="16.5" x14ac:dyDescent="0.35">
      <c r="C14" s="19"/>
      <c r="D14" s="18" t="s">
        <v>564</v>
      </c>
      <c r="E14" s="67" t="str">
        <f>IF(LEFT(D14,3)="PDM",VLOOKUP(RIGHT($D14,LEN(D14)-4),'PDM 30'!$D$8:$K$128,3,FALSE),VLOOKUP(RIGHT($D14,LEN(D14)-4),'M150 ECU'!$D$8:$K$128,3,FALSE))</f>
        <v>22</v>
      </c>
      <c r="F14" s="68" t="str">
        <f>IF(LEFT(D14,3)="PDM",VLOOKUP(RIGHT($D14,LEN(D14)-4),'PDM 30'!$D$8:$K$128,4,FALSE),VLOOKUP(RIGHT($D14,LEN(D14)-4),'M150 ECU'!$D$8:$K$128,4,FALSE))</f>
        <v>Blue</v>
      </c>
      <c r="G14" s="67" t="str">
        <f>IF(LEFT(D14,3)="PDM",VLOOKUP(RIGHT($D14,LEN(D14)-4),'PDM 30'!$D$8:$K$128,5,FALSE),VLOOKUP(RIGHT($D14,LEN(D14)-4),'M150 ECU'!$D$8:$K$128,5,FALSE))</f>
        <v>Green</v>
      </c>
      <c r="H14" s="18" t="str">
        <f t="shared" si="0"/>
        <v>Blue Green</v>
      </c>
      <c r="I14" s="67" t="str">
        <f>IF(LEFT(D14,3)="PDM",VLOOKUP(RIGHT($D14,LEN(D14)-4),'PDM 30'!$D$8:$K$128,7,FALSE),VLOOKUP(RIGHT($D14,LEN(D14)-4),'M150 ECU'!$D$8:$K$128,7,FALSE))</f>
        <v xml:space="preserve">AV17 </v>
      </c>
      <c r="J14" s="18">
        <f>IF(LEFT(D14,3)="PDM",VLOOKUP(RIGHT($D14,LEN(D14)-4),'PDM 30'!$D$8:$K$128,8,FALSE),VLOOKUP(RIGHT($D14,LEN(D14)-4),'M150 ECU'!$D$8:$K$128,8,FALSE))</f>
        <v>0</v>
      </c>
    </row>
    <row r="15" spans="3:14" ht="16.5" x14ac:dyDescent="0.35">
      <c r="C15" s="19"/>
      <c r="D15" s="18" t="s">
        <v>565</v>
      </c>
      <c r="E15" s="67" t="str">
        <f>IF(LEFT(D15,3)="PDM",VLOOKUP(RIGHT($D15,LEN(D15)-4),'PDM 30'!$D$8:$K$128,3,FALSE),VLOOKUP(RIGHT($D15,LEN(D15)-4),'M150 ECU'!$D$8:$K$128,3,FALSE))</f>
        <v>22</v>
      </c>
      <c r="F15" s="68" t="str">
        <f>IF(LEFT(D15,3)="PDM",VLOOKUP(RIGHT($D15,LEN(D15)-4),'PDM 30'!$D$8:$K$128,4,FALSE),VLOOKUP(RIGHT($D15,LEN(D15)-4),'M150 ECU'!$D$8:$K$128,4,FALSE))</f>
        <v>x</v>
      </c>
      <c r="G15" s="67" t="str">
        <f>IF(LEFT(D15,3)="PDM",VLOOKUP(RIGHT($D15,LEN(D15)-4),'PDM 30'!$D$8:$K$128,5,FALSE),VLOOKUP(RIGHT($D15,LEN(D15)-4),'M150 ECU'!$D$8:$K$128,5,FALSE))</f>
        <v>x</v>
      </c>
      <c r="H15" s="18" t="str">
        <f t="shared" si="0"/>
        <v>x x</v>
      </c>
      <c r="I15" s="67" t="str">
        <f>IF(LEFT(D15,3)="PDM",VLOOKUP(RIGHT($D15,LEN(D15)-4),'PDM 30'!$D$8:$K$128,7,FALSE),VLOOKUP(RIGHT($D15,LEN(D15)-4),'M150 ECU'!$D$8:$K$128,7,FALSE))</f>
        <v>IGN_LS9</v>
      </c>
      <c r="J15" s="18">
        <f>IF(LEFT(D15,3)="PDM",VLOOKUP(RIGHT($D15,LEN(D15)-4),'PDM 30'!$D$8:$K$128,8,FALSE),VLOOKUP(RIGHT($D15,LEN(D15)-4),'M150 ECU'!$D$8:$K$128,8,FALSE))</f>
        <v>0</v>
      </c>
    </row>
    <row r="16" spans="3:14" ht="16.5" x14ac:dyDescent="0.35">
      <c r="C16" s="19"/>
      <c r="D16" s="18" t="s">
        <v>566</v>
      </c>
      <c r="E16" s="67" t="str">
        <f>IF(LEFT(D16,3)="PDM",VLOOKUP(RIGHT($D16,LEN(D16)-4),'PDM 30'!$D$8:$K$128,3,FALSE),VLOOKUP(RIGHT($D16,LEN(D16)-4),'M150 ECU'!$D$8:$K$128,3,FALSE))</f>
        <v>22</v>
      </c>
      <c r="F16" s="68" t="str">
        <f>IF(LEFT(D16,3)="PDM",VLOOKUP(RIGHT($D16,LEN(D16)-4),'PDM 30'!$D$8:$K$128,4,FALSE),VLOOKUP(RIGHT($D16,LEN(D16)-4),'M150 ECU'!$D$8:$K$128,4,FALSE))</f>
        <v>x</v>
      </c>
      <c r="G16" s="67" t="str">
        <f>IF(LEFT(D16,3)="PDM",VLOOKUP(RIGHT($D16,LEN(D16)-4),'PDM 30'!$D$8:$K$128,5,FALSE),VLOOKUP(RIGHT($D16,LEN(D16)-4),'M150 ECU'!$D$8:$K$128,5,FALSE))</f>
        <v>x</v>
      </c>
      <c r="H16" s="18" t="str">
        <f t="shared" si="0"/>
        <v>x x</v>
      </c>
      <c r="I16" s="67" t="str">
        <f>IF(LEFT(D16,3)="PDM",VLOOKUP(RIGHT($D16,LEN(D16)-4),'PDM 30'!$D$8:$K$128,7,FALSE),VLOOKUP(RIGHT($D16,LEN(D16)-4),'M150 ECU'!$D$8:$K$128,7,FALSE))</f>
        <v>IGN_LS10-LS IGN 10</v>
      </c>
      <c r="J16" s="18">
        <f>IF(LEFT(D16,3)="PDM",VLOOKUP(RIGHT($D16,LEN(D16)-4),'PDM 30'!$D$8:$K$128,8,FALSE),VLOOKUP(RIGHT($D16,LEN(D16)-4),'M150 ECU'!$D$8:$K$128,8,FALSE))</f>
        <v>0</v>
      </c>
    </row>
    <row r="17" spans="3:10" ht="16.5" x14ac:dyDescent="0.35">
      <c r="C17" s="19"/>
      <c r="D17" s="18" t="s">
        <v>567</v>
      </c>
      <c r="E17" s="67" t="str">
        <f>IF(LEFT(D17,3)="PDM",VLOOKUP(RIGHT($D17,LEN(D17)-4),'PDM 30'!$D$8:$K$128,3,FALSE),VLOOKUP(RIGHT($D17,LEN(D17)-4),'M150 ECU'!$D$8:$K$128,3,FALSE))</f>
        <v>22</v>
      </c>
      <c r="F17" s="68" t="str">
        <f>IF(LEFT(D17,3)="PDM",VLOOKUP(RIGHT($D17,LEN(D17)-4),'PDM 30'!$D$8:$K$128,4,FALSE),VLOOKUP(RIGHT($D17,LEN(D17)-4),'M150 ECU'!$D$8:$K$128,4,FALSE))</f>
        <v>x</v>
      </c>
      <c r="G17" s="67" t="str">
        <f>IF(LEFT(D17,3)="PDM",VLOOKUP(RIGHT($D17,LEN(D17)-4),'PDM 30'!$D$8:$K$128,5,FALSE),VLOOKUP(RIGHT($D17,LEN(D17)-4),'M150 ECU'!$D$8:$K$128,5,FALSE))</f>
        <v>x</v>
      </c>
      <c r="H17" s="18" t="str">
        <f t="shared" si="0"/>
        <v>x x</v>
      </c>
      <c r="I17" s="67" t="str">
        <f>IF(LEFT(D17,3)="PDM",VLOOKUP(RIGHT($D17,LEN(D17)-4),'PDM 30'!$D$8:$K$128,7,FALSE),VLOOKUP(RIGHT($D17,LEN(D17)-4),'M150 ECU'!$D$8:$K$128,7,FALSE))</f>
        <v>IGN_LS11-LS IGN 11</v>
      </c>
      <c r="J17" s="18">
        <f>IF(LEFT(D17,3)="PDM",VLOOKUP(RIGHT($D17,LEN(D17)-4),'PDM 30'!$D$8:$K$128,8,FALSE),VLOOKUP(RIGHT($D17,LEN(D17)-4),'M150 ECU'!$D$8:$K$128,8,FALSE))</f>
        <v>0</v>
      </c>
    </row>
    <row r="18" spans="3:10" ht="16.5" x14ac:dyDescent="0.35">
      <c r="C18" s="19"/>
      <c r="D18" s="18" t="s">
        <v>568</v>
      </c>
      <c r="E18" s="67" t="str">
        <f>IF(LEFT(D18,3)="PDM",VLOOKUP(RIGHT($D18,LEN(D18)-4),'PDM 30'!$D$8:$K$128,3,FALSE),VLOOKUP(RIGHT($D18,LEN(D18)-4),'M150 ECU'!$D$8:$K$128,3,FALSE))</f>
        <v>22</v>
      </c>
      <c r="F18" s="68" t="str">
        <f>IF(LEFT(D18,3)="PDM",VLOOKUP(RIGHT($D18,LEN(D18)-4),'PDM 30'!$D$8:$K$128,4,FALSE),VLOOKUP(RIGHT($D18,LEN(D18)-4),'M150 ECU'!$D$8:$K$128,4,FALSE))</f>
        <v>x</v>
      </c>
      <c r="G18" s="67" t="str">
        <f>IF(LEFT(D18,3)="PDM",VLOOKUP(RIGHT($D18,LEN(D18)-4),'PDM 30'!$D$8:$K$128,5,FALSE),VLOOKUP(RIGHT($D18,LEN(D18)-4),'M150 ECU'!$D$8:$K$128,5,FALSE))</f>
        <v>x</v>
      </c>
      <c r="H18" s="18" t="str">
        <f t="shared" si="0"/>
        <v>x x</v>
      </c>
      <c r="I18" s="67" t="str">
        <f>IF(LEFT(D18,3)="PDM",VLOOKUP(RIGHT($D18,LEN(D18)-4),'PDM 30'!$D$8:$K$128,7,FALSE),VLOOKUP(RIGHT($D18,LEN(D18)-4),'M150 ECU'!$D$8:$K$128,7,FALSE))</f>
        <v>IGN_LS12-LS IGN 12</v>
      </c>
      <c r="J18" s="18">
        <f>IF(LEFT(D18,3)="PDM",VLOOKUP(RIGHT($D18,LEN(D18)-4),'PDM 30'!$D$8:$K$128,8,FALSE),VLOOKUP(RIGHT($D18,LEN(D18)-4),'M150 ECU'!$D$8:$K$128,8,FALSE))</f>
        <v>0</v>
      </c>
    </row>
    <row r="19" spans="3:10" ht="16.5" x14ac:dyDescent="0.35">
      <c r="C19" s="19"/>
      <c r="D19" s="18" t="s">
        <v>569</v>
      </c>
      <c r="E19" s="67" t="str">
        <f>IF(LEFT(D19,3)="PDM",VLOOKUP(RIGHT($D19,LEN(D19)-4),'PDM 30'!$D$8:$K$128,3,FALSE),VLOOKUP(RIGHT($D19,LEN(D19)-4),'M150 ECU'!$D$8:$K$128,3,FALSE))</f>
        <v>22</v>
      </c>
      <c r="F19" s="68" t="str">
        <f>IF(LEFT(D19,3)="PDM",VLOOKUP(RIGHT($D19,LEN(D19)-4),'PDM 30'!$D$8:$K$128,4,FALSE),VLOOKUP(RIGHT($D19,LEN(D19)-4),'M150 ECU'!$D$8:$K$128,4,FALSE))</f>
        <v>Orange</v>
      </c>
      <c r="G19" s="67" t="str">
        <f>IF(LEFT(D19,3)="PDM",VLOOKUP(RIGHT($D19,LEN(D19)-4),'PDM 30'!$D$8:$K$128,5,FALSE),VLOOKUP(RIGHT($D19,LEN(D19)-4),'M150 ECU'!$D$8:$K$128,5,FALSE))</f>
        <v>Orange</v>
      </c>
      <c r="H19" s="18" t="str">
        <f t="shared" si="0"/>
        <v>Orange Orange</v>
      </c>
      <c r="I19" s="67" t="str">
        <f>IF(LEFT(D19,3)="PDM",VLOOKUP(RIGHT($D19,LEN(D19)-4),'PDM 30'!$D$8:$K$128,7,FALSE),VLOOKUP(RIGHT($D19,LEN(D19)-4),'M150 ECU'!$D$8:$K$128,7,FALSE))</f>
        <v>SEN_5V_C1 - Sensor 5V C</v>
      </c>
      <c r="J19" s="18">
        <f>IF(LEFT(D19,3)="PDM",VLOOKUP(RIGHT($D19,LEN(D19)-4),'PDM 30'!$D$8:$K$128,8,FALSE),VLOOKUP(RIGHT($D19,LEN(D19)-4),'M150 ECU'!$D$8:$K$128,8,FALSE))</f>
        <v>0</v>
      </c>
    </row>
    <row r="20" spans="3:10" ht="16.5" x14ac:dyDescent="0.35">
      <c r="C20" s="19"/>
      <c r="D20" s="18" t="s">
        <v>570</v>
      </c>
      <c r="E20" s="67" t="str">
        <f>IF(LEFT(D20,3)="PDM",VLOOKUP(RIGHT($D20,LEN(D20)-4),'PDM 30'!$D$8:$K$128,3,FALSE),VLOOKUP(RIGHT($D20,LEN(D20)-4),'M150 ECU'!$D$8:$K$128,3,FALSE))</f>
        <v>22</v>
      </c>
      <c r="F20" s="68" t="str">
        <f>IF(LEFT(D20,3)="PDM",VLOOKUP(RIGHT($D20,LEN(D20)-4),'PDM 30'!$D$8:$K$128,4,FALSE),VLOOKUP(RIGHT($D20,LEN(D20)-4),'M150 ECU'!$D$8:$K$128,4,FALSE))</f>
        <v>Gray</v>
      </c>
      <c r="G20" s="67" t="str">
        <f>IF(LEFT(D20,3)="PDM",VLOOKUP(RIGHT($D20,LEN(D20)-4),'PDM 30'!$D$8:$K$128,5,FALSE),VLOOKUP(RIGHT($D20,LEN(D20)-4),'M150 ECU'!$D$8:$K$128,5,FALSE))</f>
        <v>Green</v>
      </c>
      <c r="H20" s="18" t="str">
        <f t="shared" si="0"/>
        <v>Gray Green</v>
      </c>
      <c r="I20" s="67" t="str">
        <f>IF(LEFT(D20,3)="PDM",VLOOKUP(RIGHT($D20,LEN(D20)-4),'PDM 30'!$D$8:$K$128,7,FALSE),VLOOKUP(RIGHT($D20,LEN(D20)-4),'M150 ECU'!$D$8:$K$128,7,FALSE))</f>
        <v>LA_NB1</v>
      </c>
      <c r="J20" s="18">
        <f>IF(LEFT(D20,3)="PDM",VLOOKUP(RIGHT($D20,LEN(D20)-4),'PDM 30'!$D$8:$K$128,8,FALSE),VLOOKUP(RIGHT($D20,LEN(D20)-4),'M150 ECU'!$D$8:$K$128,8,FALSE))</f>
        <v>0</v>
      </c>
    </row>
    <row r="21" spans="3:10" ht="16.5" x14ac:dyDescent="0.35">
      <c r="C21" s="19"/>
      <c r="D21" s="18" t="s">
        <v>571</v>
      </c>
      <c r="E21" s="67" t="str">
        <f>IF(LEFT(D21,3)="PDM",VLOOKUP(RIGHT($D21,LEN(D21)-4),'PDM 30'!$D$8:$K$128,3,FALSE),VLOOKUP(RIGHT($D21,LEN(D21)-4),'M150 ECU'!$D$8:$K$128,3,FALSE))</f>
        <v>22</v>
      </c>
      <c r="F21" s="68" t="str">
        <f>IF(LEFT(D21,3)="PDM",VLOOKUP(RIGHT($D21,LEN(D21)-4),'PDM 30'!$D$8:$K$128,4,FALSE),VLOOKUP(RIGHT($D21,LEN(D21)-4),'M150 ECU'!$D$8:$K$128,4,FALSE))</f>
        <v>Black</v>
      </c>
      <c r="G21" s="67" t="str">
        <f>IF(LEFT(D21,3)="PDM",VLOOKUP(RIGHT($D21,LEN(D21)-4),'PDM 30'!$D$8:$K$128,5,FALSE),VLOOKUP(RIGHT($D21,LEN(D21)-4),'M150 ECU'!$D$8:$K$128,5,FALSE))</f>
        <v>White</v>
      </c>
      <c r="H21" s="18" t="str">
        <f t="shared" si="0"/>
        <v>Black White</v>
      </c>
      <c r="I21" s="67" t="str">
        <f>IF(LEFT(D21,3)="PDM",VLOOKUP(RIGHT($D21,LEN(D21)-4),'PDM 30'!$D$8:$K$128,7,FALSE),VLOOKUP(RIGHT($D21,LEN(D21)-4),'M150 ECU'!$D$8:$K$128,7,FALSE))</f>
        <v>LA_NB2</v>
      </c>
      <c r="J21" s="18">
        <f>IF(LEFT(D21,3)="PDM",VLOOKUP(RIGHT($D21,LEN(D21)-4),'PDM 30'!$D$8:$K$128,8,FALSE),VLOOKUP(RIGHT($D21,LEN(D21)-4),'M150 ECU'!$D$8:$K$128,8,FALSE))</f>
        <v>0</v>
      </c>
    </row>
    <row r="22" spans="3:10" ht="16.5" x14ac:dyDescent="0.35">
      <c r="C22" s="19"/>
      <c r="D22" s="18" t="s">
        <v>572</v>
      </c>
      <c r="E22" s="67" t="str">
        <f>IF(LEFT(D22,3)="PDM",VLOOKUP(RIGHT($D22,LEN(D22)-4),'PDM 30'!$D$8:$K$128,3,FALSE),VLOOKUP(RIGHT($D22,LEN(D22)-4),'M150 ECU'!$D$8:$K$128,3,FALSE))</f>
        <v>22</v>
      </c>
      <c r="F22" s="68" t="str">
        <f>IF(LEFT(D22,3)="PDM",VLOOKUP(RIGHT($D22,LEN(D22)-4),'PDM 30'!$D$8:$K$128,4,FALSE),VLOOKUP(RIGHT($D22,LEN(D22)-4),'M150 ECU'!$D$8:$K$128,4,FALSE))</f>
        <v>Green</v>
      </c>
      <c r="G22" s="67" t="str">
        <f>IF(LEFT(D22,3)="PDM",VLOOKUP(RIGHT($D22,LEN(D22)-4),'PDM 30'!$D$8:$K$128,5,FALSE),VLOOKUP(RIGHT($D22,LEN(D22)-4),'M150 ECU'!$D$8:$K$128,5,FALSE))</f>
        <v>Orange</v>
      </c>
      <c r="H22" s="18" t="str">
        <f t="shared" si="0"/>
        <v>Green Orange</v>
      </c>
      <c r="I22" s="67" t="str">
        <f>IF(LEFT(D22,3)="PDM",VLOOKUP(RIGHT($D22,LEN(D22)-4),'PDM 30'!$D$8:$K$128,7,FALSE),VLOOKUP(RIGHT($D22,LEN(D22)-4),'M150 ECU'!$D$8:$K$128,7,FALSE))</f>
        <v>KNOCK3</v>
      </c>
      <c r="J22" s="18">
        <f>IF(LEFT(D22,3)="PDM",VLOOKUP(RIGHT($D22,LEN(D22)-4),'PDM 30'!$D$8:$K$128,8,FALSE),VLOOKUP(RIGHT($D22,LEN(D22)-4),'M150 ECU'!$D$8:$K$128,8,FALSE))</f>
        <v>0</v>
      </c>
    </row>
    <row r="23" spans="3:10" ht="16.5" x14ac:dyDescent="0.35">
      <c r="C23" s="19"/>
      <c r="D23" s="18" t="s">
        <v>573</v>
      </c>
      <c r="E23" s="67" t="str">
        <f>IF(LEFT(D23,3)="PDM",VLOOKUP(RIGHT($D23,LEN(D23)-4),'PDM 30'!$D$8:$K$128,3,FALSE),VLOOKUP(RIGHT($D23,LEN(D23)-4),'M150 ECU'!$D$8:$K$128,3,FALSE))</f>
        <v>22</v>
      </c>
      <c r="F23" s="68" t="str">
        <f>IF(LEFT(D23,3)="PDM",VLOOKUP(RIGHT($D23,LEN(D23)-4),'PDM 30'!$D$8:$K$128,4,FALSE),VLOOKUP(RIGHT($D23,LEN(D23)-4),'M150 ECU'!$D$8:$K$128,4,FALSE))</f>
        <v>White</v>
      </c>
      <c r="G23" s="67" t="str">
        <f>IF(LEFT(D23,3)="PDM",VLOOKUP(RIGHT($D23,LEN(D23)-4),'PDM 30'!$D$8:$K$128,5,FALSE),VLOOKUP(RIGHT($D23,LEN(D23)-4),'M150 ECU'!$D$8:$K$128,5,FALSE))</f>
        <v>Orange</v>
      </c>
      <c r="H23" s="18" t="str">
        <f t="shared" si="0"/>
        <v>White Orange</v>
      </c>
      <c r="I23" s="67" t="str">
        <f>IF(LEFT(D23,3)="PDM",VLOOKUP(RIGHT($D23,LEN(D23)-4),'PDM 30'!$D$8:$K$128,7,FALSE),VLOOKUP(RIGHT($D23,LEN(D23)-4),'M150 ECU'!$D$8:$K$128,7,FALSE))</f>
        <v>KNOCK4</v>
      </c>
      <c r="J23" s="18">
        <f>IF(LEFT(D23,3)="PDM",VLOOKUP(RIGHT($D23,LEN(D23)-4),'PDM 30'!$D$8:$K$128,8,FALSE),VLOOKUP(RIGHT($D23,LEN(D23)-4),'M150 ECU'!$D$8:$K$128,8,FALSE))</f>
        <v>0</v>
      </c>
    </row>
    <row r="24" spans="3:10" ht="16.5" x14ac:dyDescent="0.35">
      <c r="C24" s="19"/>
      <c r="D24" s="18" t="s">
        <v>574</v>
      </c>
      <c r="E24" s="67" t="str">
        <f>IF(LEFT(D24,3)="PDM",VLOOKUP(RIGHT($D24,LEN(D24)-4),'PDM 30'!$D$8:$K$128,3,FALSE),VLOOKUP(RIGHT($D24,LEN(D24)-4),'M150 ECU'!$D$8:$K$128,3,FALSE))</f>
        <v>22</v>
      </c>
      <c r="F24" s="68" t="str">
        <f>IF(LEFT(D24,3)="PDM",VLOOKUP(RIGHT($D24,LEN(D24)-4),'PDM 30'!$D$8:$K$128,4,FALSE),VLOOKUP(RIGHT($D24,LEN(D24)-4),'M150 ECU'!$D$8:$K$128,4,FALSE))</f>
        <v>x</v>
      </c>
      <c r="G24" s="67" t="str">
        <f>IF(LEFT(D24,3)="PDM",VLOOKUP(RIGHT($D24,LEN(D24)-4),'PDM 30'!$D$8:$K$128,5,FALSE),VLOOKUP(RIGHT($D24,LEN(D24)-4),'M150 ECU'!$D$8:$K$128,5,FALSE))</f>
        <v>x</v>
      </c>
      <c r="H24" s="18" t="str">
        <f t="shared" si="0"/>
        <v>x x</v>
      </c>
      <c r="I24" s="67" t="str">
        <f>IF(LEFT(D24,3)="PDM",VLOOKUP(RIGHT($D24,LEN(D24)-4),'PDM 30'!$D$8:$K$128,7,FALSE),VLOOKUP(RIGHT($D24,LEN(D24)-4),'M150 ECU'!$D$8:$K$128,7,FALSE))</f>
        <v>DIG2-Digital Input 2</v>
      </c>
      <c r="J24" s="18">
        <f>IF(LEFT(D24,3)="PDM",VLOOKUP(RIGHT($D24,LEN(D24)-4),'PDM 30'!$D$8:$K$128,8,FALSE),VLOOKUP(RIGHT($D24,LEN(D24)-4),'M150 ECU'!$D$8:$K$128,8,FALSE))</f>
        <v>0</v>
      </c>
    </row>
    <row r="25" spans="3:10" ht="16.5" x14ac:dyDescent="0.35">
      <c r="C25" s="19"/>
      <c r="D25" s="18" t="s">
        <v>575</v>
      </c>
      <c r="E25" s="67" t="str">
        <f>IF(LEFT(D25,3)="PDM",VLOOKUP(RIGHT($D25,LEN(D25)-4),'PDM 30'!$D$8:$K$128,3,FALSE),VLOOKUP(RIGHT($D25,LEN(D25)-4),'M150 ECU'!$D$8:$K$128,3,FALSE))</f>
        <v>22</v>
      </c>
      <c r="F25" s="68" t="str">
        <f>IF(LEFT(D25,3)="PDM",VLOOKUP(RIGHT($D25,LEN(D25)-4),'PDM 30'!$D$8:$K$128,4,FALSE),VLOOKUP(RIGHT($D25,LEN(D25)-4),'M150 ECU'!$D$8:$K$128,4,FALSE))</f>
        <v>x</v>
      </c>
      <c r="G25" s="67" t="str">
        <f>IF(LEFT(D25,3)="PDM",VLOOKUP(RIGHT($D25,LEN(D25)-4),'PDM 30'!$D$8:$K$128,5,FALSE),VLOOKUP(RIGHT($D25,LEN(D25)-4),'M150 ECU'!$D$8:$K$128,5,FALSE))</f>
        <v>x</v>
      </c>
      <c r="H25" s="18" t="str">
        <f t="shared" si="0"/>
        <v>x x</v>
      </c>
      <c r="I25" s="67" t="str">
        <f>IF(LEFT(D25,3)="PDM",VLOOKUP(RIGHT($D25,LEN(D25)-4),'PDM 30'!$D$8:$K$128,7,FALSE),VLOOKUP(RIGHT($D25,LEN(D25)-4),'M150 ECU'!$D$8:$K$128,7,FALSE))</f>
        <v>DIG3-Digital Input 3</v>
      </c>
      <c r="J25" s="18">
        <f>IF(LEFT(D25,3)="PDM",VLOOKUP(RIGHT($D25,LEN(D25)-4),'PDM 30'!$D$8:$K$128,8,FALSE),VLOOKUP(RIGHT($D25,LEN(D25)-4),'M150 ECU'!$D$8:$K$128,8,FALSE))</f>
        <v>0</v>
      </c>
    </row>
    <row r="26" spans="3:10" ht="16.5" x14ac:dyDescent="0.35">
      <c r="C26" s="19"/>
      <c r="D26" s="18" t="s">
        <v>576</v>
      </c>
      <c r="E26" s="67" t="str">
        <f>IF(LEFT(D26,3)="PDM",VLOOKUP(RIGHT($D26,LEN(D26)-4),'PDM 30'!$D$8:$K$128,3,FALSE),VLOOKUP(RIGHT($D26,LEN(D26)-4),'M150 ECU'!$D$8:$K$128,3,FALSE))</f>
        <v>22</v>
      </c>
      <c r="F26" s="68" t="str">
        <f>IF(LEFT(D26,3)="PDM",VLOOKUP(RIGHT($D26,LEN(D26)-4),'PDM 30'!$D$8:$K$128,4,FALSE),VLOOKUP(RIGHT($D26,LEN(D26)-4),'M150 ECU'!$D$8:$K$128,4,FALSE))</f>
        <v>x</v>
      </c>
      <c r="G26" s="67" t="str">
        <f>IF(LEFT(D26,3)="PDM",VLOOKUP(RIGHT($D26,LEN(D26)-4),'PDM 30'!$D$8:$K$128,5,FALSE),VLOOKUP(RIGHT($D26,LEN(D26)-4),'M150 ECU'!$D$8:$K$128,5,FALSE))</f>
        <v>x</v>
      </c>
      <c r="H26" s="18" t="str">
        <f t="shared" si="0"/>
        <v>x x</v>
      </c>
      <c r="I26" s="67" t="str">
        <f>IF(LEFT(D26,3)="PDM",VLOOKUP(RIGHT($D26,LEN(D26)-4),'PDM 30'!$D$8:$K$128,7,FALSE),VLOOKUP(RIGHT($D26,LEN(D26)-4),'M150 ECU'!$D$8:$K$128,7,FALSE))</f>
        <v>DIG4-Digital Input 4</v>
      </c>
      <c r="J26" s="18">
        <f>IF(LEFT(D26,3)="PDM",VLOOKUP(RIGHT($D26,LEN(D26)-4),'PDM 30'!$D$8:$K$128,8,FALSE),VLOOKUP(RIGHT($D26,LEN(D26)-4),'M150 ECU'!$D$8:$K$128,8,FALSE))</f>
        <v>0</v>
      </c>
    </row>
    <row r="27" spans="3:10" ht="16.5" x14ac:dyDescent="0.35">
      <c r="C27" s="19"/>
      <c r="D27" s="18" t="s">
        <v>577</v>
      </c>
      <c r="E27" s="67" t="str">
        <f>IF(LEFT(D27,3)="PDM",VLOOKUP(RIGHT($D27,LEN(D27)-4),'PDM 30'!$D$8:$K$128,3,FALSE),VLOOKUP(RIGHT($D27,LEN(D27)-4),'M150 ECU'!$D$8:$K$128,3,FALSE))</f>
        <v>22</v>
      </c>
      <c r="F27" s="68" t="str">
        <f>IF(LEFT(D27,3)="PDM",VLOOKUP(RIGHT($D27,LEN(D27)-4),'PDM 30'!$D$8:$K$128,4,FALSE),VLOOKUP(RIGHT($D27,LEN(D27)-4),'M150 ECU'!$D$8:$K$128,4,FALSE))</f>
        <v>Orange</v>
      </c>
      <c r="G27" s="67" t="str">
        <f>IF(LEFT(D27,3)="PDM",VLOOKUP(RIGHT($D27,LEN(D27)-4),'PDM 30'!$D$8:$K$128,5,FALSE),VLOOKUP(RIGHT($D27,LEN(D27)-4),'M150 ECU'!$D$8:$K$128,5,FALSE))</f>
        <v>Orange</v>
      </c>
      <c r="H27" s="18" t="str">
        <f t="shared" si="0"/>
        <v>Orange Orange</v>
      </c>
      <c r="I27" s="67" t="str">
        <f>IF(LEFT(D27,3)="PDM",VLOOKUP(RIGHT($D27,LEN(D27)-4),'PDM 30'!$D$8:$K$128,7,FALSE),VLOOKUP(RIGHT($D27,LEN(D27)-4),'M150 ECU'!$D$8:$K$128,7,FALSE))</f>
        <v>SEN_5V0_C2-Sensor 5V C</v>
      </c>
      <c r="J27" s="18">
        <f>IF(LEFT(D27,3)="PDM",VLOOKUP(RIGHT($D27,LEN(D27)-4),'PDM 30'!$D$8:$K$128,8,FALSE),VLOOKUP(RIGHT($D27,LEN(D27)-4),'M150 ECU'!$D$8:$K$128,8,FALSE))</f>
        <v>0</v>
      </c>
    </row>
  </sheetData>
  <mergeCells count="1">
    <mergeCell ref="I6:J8"/>
  </mergeCells>
  <phoneticPr fontId="10" type="noConversion"/>
  <conditionalFormatting sqref="F10:G27">
    <cfRule type="expression" dxfId="89" priority="3">
      <formula>AND(F10&lt;&gt;"blue",F10&lt;&gt;"green",F10&lt;&gt;"black",F10&lt;&gt;"gray",F10&lt;&gt;"white",F10&lt;&gt;"orange",F10&lt;&gt;"purple",F10&lt;&gt;"dark yellow",F10&lt;&gt;"brown",F10&lt;&gt;"red",F10&lt;&gt;"yellow",F10&lt;&gt;"coax",F10&lt;&gt;"x")</formula>
    </cfRule>
    <cfRule type="containsText" dxfId="88" priority="4" operator="containsText" text="dark yellow">
      <formula>NOT(ISERROR(SEARCH("dark yellow",F10)))</formula>
    </cfRule>
    <cfRule type="containsText" dxfId="87" priority="5" operator="containsText" text="gray">
      <formula>NOT(ISERROR(SEARCH("gray",F10)))</formula>
    </cfRule>
    <cfRule type="containsText" dxfId="86" priority="6" operator="containsText" text="purple">
      <formula>NOT(ISERROR(SEARCH("purple",F10)))</formula>
    </cfRule>
    <cfRule type="containsText" dxfId="85" priority="7" operator="containsText" text="yellow">
      <formula>NOT(ISERROR(SEARCH("yellow",F10)))</formula>
    </cfRule>
    <cfRule type="containsText" dxfId="84" priority="8" operator="containsText" text="green">
      <formula>NOT(ISERROR(SEARCH("green",F10)))</formula>
    </cfRule>
    <cfRule type="containsText" dxfId="83" priority="9" operator="containsText" text="orange">
      <formula>NOT(ISERROR(SEARCH("orange",F10)))</formula>
    </cfRule>
    <cfRule type="containsText" dxfId="82" priority="10" operator="containsText" text="red">
      <formula>NOT(ISERROR(SEARCH("red",F10)))</formula>
    </cfRule>
    <cfRule type="containsText" dxfId="81" priority="11" operator="containsText" text="black">
      <formula>NOT(ISERROR(SEARCH("black",F10)))</formula>
    </cfRule>
    <cfRule type="containsText" dxfId="80" priority="12" operator="containsText" text="brown">
      <formula>NOT(ISERROR(SEARCH("brown",F10)))</formula>
    </cfRule>
    <cfRule type="containsText" dxfId="79" priority="13" operator="containsText" text="blue">
      <formula>NOT(ISERROR(SEARCH("blue",F10)))</formula>
    </cfRule>
    <cfRule type="containsText" dxfId="78" priority="14" operator="containsText" text="white">
      <formula>NOT(ISERROR(SEARCH("white",F10)))</formula>
    </cfRule>
  </conditionalFormatting>
  <conditionalFormatting sqref="H10:H27">
    <cfRule type="containsText" priority="1" stopIfTrue="1" operator="containsText" text="x x">
      <formula>NOT(ISERROR(SEARCH("x x",H10)))</formula>
    </cfRule>
    <cfRule type="duplicateValues" dxfId="7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3811-FBEB-469F-9C29-86373CB1693E}">
  <sheetPr>
    <tabColor rgb="FF00B0F0"/>
    <pageSetUpPr fitToPage="1"/>
  </sheetPr>
  <dimension ref="D3:O129"/>
  <sheetViews>
    <sheetView tabSelected="1" workbookViewId="0">
      <selection activeCell="K11" sqref="K11"/>
    </sheetView>
  </sheetViews>
  <sheetFormatPr defaultRowHeight="15" x14ac:dyDescent="0.25"/>
  <cols>
    <col min="4" max="4" width="6.85546875" bestFit="1" customWidth="1"/>
    <col min="5" max="5" width="21.85546875" bestFit="1" customWidth="1"/>
    <col min="6" max="6" width="5.5703125" bestFit="1" customWidth="1"/>
    <col min="7" max="8" width="15.42578125" customWidth="1"/>
    <col min="9" max="9" width="18.5703125" bestFit="1" customWidth="1"/>
    <col min="10" max="10" width="30.140625" bestFit="1" customWidth="1"/>
    <col min="11" max="11" width="15.42578125" customWidth="1"/>
  </cols>
  <sheetData>
    <row r="3" spans="4:15" ht="15.75" thickBot="1" x14ac:dyDescent="0.3"/>
    <row r="4" spans="4:15" ht="15" customHeight="1" x14ac:dyDescent="0.35">
      <c r="D4" s="7" t="s">
        <v>356</v>
      </c>
      <c r="E4" s="8"/>
      <c r="F4" s="8"/>
      <c r="G4" s="8"/>
      <c r="H4" s="8"/>
      <c r="I4" s="9" t="s">
        <v>0</v>
      </c>
      <c r="J4" s="93" t="s">
        <v>1</v>
      </c>
      <c r="K4" s="94"/>
    </row>
    <row r="5" spans="4:15" ht="15" customHeight="1" x14ac:dyDescent="0.25">
      <c r="D5" s="10"/>
      <c r="E5" s="15"/>
      <c r="F5" s="11"/>
      <c r="G5" s="11"/>
      <c r="H5" s="11"/>
      <c r="I5" s="11"/>
      <c r="J5" s="95"/>
      <c r="K5" s="96"/>
    </row>
    <row r="6" spans="4:15" ht="17.25" thickBot="1" x14ac:dyDescent="0.4">
      <c r="D6" s="12"/>
      <c r="E6" s="13"/>
      <c r="F6" s="13"/>
      <c r="G6" s="13"/>
      <c r="H6" s="13"/>
      <c r="I6" s="13"/>
      <c r="J6" s="97"/>
      <c r="K6" s="98"/>
    </row>
    <row r="7" spans="4:15" ht="16.5" x14ac:dyDescent="0.35">
      <c r="D7" s="22" t="s">
        <v>2</v>
      </c>
      <c r="E7" s="23" t="s">
        <v>347</v>
      </c>
      <c r="F7" s="22" t="s">
        <v>5</v>
      </c>
      <c r="G7" s="22" t="s">
        <v>558</v>
      </c>
      <c r="H7" s="22" t="s">
        <v>557</v>
      </c>
      <c r="I7" s="22" t="s">
        <v>358</v>
      </c>
      <c r="J7" s="22" t="s">
        <v>346</v>
      </c>
      <c r="K7" s="23" t="s">
        <v>378</v>
      </c>
      <c r="N7" s="14" t="s">
        <v>3</v>
      </c>
      <c r="O7" s="6"/>
    </row>
    <row r="8" spans="4:15" ht="16.5" x14ac:dyDescent="0.35">
      <c r="D8" s="19" t="s">
        <v>6</v>
      </c>
      <c r="E8" s="18"/>
      <c r="F8" s="17" t="s">
        <v>9</v>
      </c>
      <c r="G8" s="17" t="s">
        <v>100</v>
      </c>
      <c r="H8" s="17" t="s">
        <v>197</v>
      </c>
      <c r="I8" s="18" t="str">
        <f>G8&amp;" "&amp;H8</f>
        <v>White Blue</v>
      </c>
      <c r="J8" s="17" t="s">
        <v>362</v>
      </c>
      <c r="K8" s="18"/>
      <c r="O8" s="1" t="s">
        <v>7</v>
      </c>
    </row>
    <row r="9" spans="4:15" ht="16.5" x14ac:dyDescent="0.35">
      <c r="D9" s="19" t="s">
        <v>10</v>
      </c>
      <c r="E9" s="18"/>
      <c r="F9" s="17" t="s">
        <v>9</v>
      </c>
      <c r="G9" s="17" t="s">
        <v>100</v>
      </c>
      <c r="H9" s="17" t="s">
        <v>75</v>
      </c>
      <c r="I9" s="18" t="str">
        <f t="shared" ref="I9:I72" si="0">G9&amp;" "&amp;H9</f>
        <v>White Brown</v>
      </c>
      <c r="J9" s="17" t="s">
        <v>363</v>
      </c>
      <c r="K9" s="18"/>
      <c r="O9" s="1" t="s">
        <v>11</v>
      </c>
    </row>
    <row r="10" spans="4:15" ht="16.5" x14ac:dyDescent="0.35">
      <c r="D10" s="19" t="s">
        <v>13</v>
      </c>
      <c r="E10" s="18"/>
      <c r="F10" s="17" t="s">
        <v>9</v>
      </c>
      <c r="G10" s="17" t="s">
        <v>316</v>
      </c>
      <c r="H10" s="17" t="s">
        <v>201</v>
      </c>
      <c r="I10" s="18" t="str">
        <f t="shared" si="0"/>
        <v>Green Yellow</v>
      </c>
      <c r="J10" s="17" t="s">
        <v>364</v>
      </c>
      <c r="K10" s="18" t="s">
        <v>600</v>
      </c>
      <c r="O10" s="1" t="s">
        <v>14</v>
      </c>
    </row>
    <row r="11" spans="4:15" ht="16.5" x14ac:dyDescent="0.35">
      <c r="D11" s="19" t="s">
        <v>16</v>
      </c>
      <c r="E11" s="18"/>
      <c r="F11" s="17" t="s">
        <v>9</v>
      </c>
      <c r="G11" s="17" t="s">
        <v>100</v>
      </c>
      <c r="H11" s="17" t="s">
        <v>140</v>
      </c>
      <c r="I11" s="18" t="str">
        <f t="shared" si="0"/>
        <v>White Red</v>
      </c>
      <c r="J11" s="17" t="s">
        <v>365</v>
      </c>
      <c r="K11" s="18"/>
      <c r="O11" s="1" t="s">
        <v>17</v>
      </c>
    </row>
    <row r="12" spans="4:15" ht="16.5" x14ac:dyDescent="0.35">
      <c r="D12" s="19" t="s">
        <v>19</v>
      </c>
      <c r="E12" s="18"/>
      <c r="F12" s="17" t="s">
        <v>9</v>
      </c>
      <c r="G12" s="17" t="s">
        <v>197</v>
      </c>
      <c r="H12" s="17" t="s">
        <v>316</v>
      </c>
      <c r="I12" s="18" t="str">
        <f t="shared" si="0"/>
        <v>Blue Green</v>
      </c>
      <c r="J12" s="17" t="s">
        <v>366</v>
      </c>
      <c r="K12" s="18"/>
      <c r="O12" s="1" t="s">
        <v>20</v>
      </c>
    </row>
    <row r="13" spans="4:15" ht="16.5" x14ac:dyDescent="0.35">
      <c r="D13" s="19" t="s">
        <v>22</v>
      </c>
      <c r="E13" s="18"/>
      <c r="F13" s="17" t="s">
        <v>9</v>
      </c>
      <c r="G13" s="17" t="s">
        <v>371</v>
      </c>
      <c r="H13" s="17" t="s">
        <v>371</v>
      </c>
      <c r="I13" s="18" t="str">
        <f t="shared" si="0"/>
        <v>x x</v>
      </c>
      <c r="J13" s="17" t="s">
        <v>367</v>
      </c>
      <c r="K13" s="18"/>
      <c r="O13" s="1"/>
    </row>
    <row r="14" spans="4:15" ht="16.5" x14ac:dyDescent="0.35">
      <c r="D14" s="19" t="s">
        <v>23</v>
      </c>
      <c r="E14" s="18"/>
      <c r="F14" s="17" t="s">
        <v>9</v>
      </c>
      <c r="G14" s="17" t="s">
        <v>371</v>
      </c>
      <c r="H14" s="17" t="s">
        <v>371</v>
      </c>
      <c r="I14" s="18" t="str">
        <f t="shared" si="0"/>
        <v>x x</v>
      </c>
      <c r="J14" s="17" t="s">
        <v>24</v>
      </c>
      <c r="K14" s="18"/>
      <c r="O14" s="1"/>
    </row>
    <row r="15" spans="4:15" ht="16.5" x14ac:dyDescent="0.35">
      <c r="D15" s="19" t="s">
        <v>25</v>
      </c>
      <c r="E15" s="18"/>
      <c r="F15" s="17" t="s">
        <v>9</v>
      </c>
      <c r="G15" s="17" t="s">
        <v>371</v>
      </c>
      <c r="H15" s="17" t="s">
        <v>371</v>
      </c>
      <c r="I15" s="18" t="str">
        <f t="shared" si="0"/>
        <v>x x</v>
      </c>
      <c r="J15" s="17" t="s">
        <v>26</v>
      </c>
      <c r="K15" s="18"/>
      <c r="O15" s="1"/>
    </row>
    <row r="16" spans="4:15" ht="16.5" x14ac:dyDescent="0.35">
      <c r="D16" s="19" t="s">
        <v>27</v>
      </c>
      <c r="E16" s="18"/>
      <c r="F16" s="17" t="s">
        <v>9</v>
      </c>
      <c r="G16" s="17" t="s">
        <v>371</v>
      </c>
      <c r="H16" s="17" t="s">
        <v>371</v>
      </c>
      <c r="I16" s="18" t="str">
        <f t="shared" si="0"/>
        <v>x x</v>
      </c>
      <c r="J16" s="17" t="s">
        <v>28</v>
      </c>
      <c r="K16" s="18"/>
      <c r="O16" s="1" t="s">
        <v>29</v>
      </c>
    </row>
    <row r="17" spans="4:15" ht="16.5" x14ac:dyDescent="0.35">
      <c r="D17" s="19" t="s">
        <v>30</v>
      </c>
      <c r="E17" s="18"/>
      <c r="F17" s="17" t="s">
        <v>9</v>
      </c>
      <c r="G17" s="17" t="s">
        <v>33</v>
      </c>
      <c r="H17" s="17" t="s">
        <v>33</v>
      </c>
      <c r="I17" s="18" t="str">
        <f t="shared" si="0"/>
        <v>Orange Orange</v>
      </c>
      <c r="J17" s="17" t="s">
        <v>31</v>
      </c>
      <c r="K17" s="18"/>
      <c r="O17" s="1" t="s">
        <v>32</v>
      </c>
    </row>
    <row r="18" spans="4:15" ht="16.5" x14ac:dyDescent="0.35">
      <c r="D18" s="19" t="s">
        <v>34</v>
      </c>
      <c r="E18" s="18"/>
      <c r="F18" s="17" t="s">
        <v>9</v>
      </c>
      <c r="G18" s="17" t="s">
        <v>104</v>
      </c>
      <c r="H18" s="17" t="s">
        <v>316</v>
      </c>
      <c r="I18" s="18" t="str">
        <f t="shared" si="0"/>
        <v>Gray Green</v>
      </c>
      <c r="J18" s="17" t="s">
        <v>368</v>
      </c>
      <c r="K18" s="18"/>
      <c r="O18" s="2" t="s">
        <v>35</v>
      </c>
    </row>
    <row r="19" spans="4:15" ht="16.5" x14ac:dyDescent="0.35">
      <c r="D19" s="19" t="s">
        <v>36</v>
      </c>
      <c r="E19" s="18"/>
      <c r="F19" s="17" t="s">
        <v>9</v>
      </c>
      <c r="G19" s="17" t="s">
        <v>69</v>
      </c>
      <c r="H19" s="17" t="s">
        <v>100</v>
      </c>
      <c r="I19" s="18" t="str">
        <f t="shared" si="0"/>
        <v>Black White</v>
      </c>
      <c r="J19" s="17" t="s">
        <v>369</v>
      </c>
      <c r="K19" s="18"/>
      <c r="O19" s="2" t="s">
        <v>37</v>
      </c>
    </row>
    <row r="20" spans="4:15" ht="16.5" x14ac:dyDescent="0.35">
      <c r="D20" s="19" t="s">
        <v>38</v>
      </c>
      <c r="E20" s="18"/>
      <c r="F20" s="17" t="s">
        <v>9</v>
      </c>
      <c r="G20" s="17" t="s">
        <v>316</v>
      </c>
      <c r="H20" s="17" t="s">
        <v>33</v>
      </c>
      <c r="I20" s="18" t="str">
        <f t="shared" si="0"/>
        <v>Green Orange</v>
      </c>
      <c r="J20" s="17" t="s">
        <v>39</v>
      </c>
      <c r="K20" s="18"/>
      <c r="O20" s="1" t="s">
        <v>40</v>
      </c>
    </row>
    <row r="21" spans="4:15" ht="16.5" x14ac:dyDescent="0.35">
      <c r="D21" s="19" t="s">
        <v>41</v>
      </c>
      <c r="E21" s="18"/>
      <c r="F21" s="17" t="s">
        <v>9</v>
      </c>
      <c r="G21" s="17" t="s">
        <v>100</v>
      </c>
      <c r="H21" s="17" t="s">
        <v>33</v>
      </c>
      <c r="I21" s="18" t="str">
        <f t="shared" si="0"/>
        <v>White Orange</v>
      </c>
      <c r="J21" s="17" t="s">
        <v>42</v>
      </c>
      <c r="K21" s="18"/>
      <c r="O21" s="1" t="s">
        <v>43</v>
      </c>
    </row>
    <row r="22" spans="4:15" ht="16.5" x14ac:dyDescent="0.35">
      <c r="D22" s="19" t="s">
        <v>44</v>
      </c>
      <c r="E22" s="18"/>
      <c r="F22" s="17" t="s">
        <v>9</v>
      </c>
      <c r="G22" s="17" t="s">
        <v>371</v>
      </c>
      <c r="H22" s="17" t="s">
        <v>371</v>
      </c>
      <c r="I22" s="18" t="str">
        <f t="shared" si="0"/>
        <v>x x</v>
      </c>
      <c r="J22" s="17" t="s">
        <v>45</v>
      </c>
      <c r="K22" s="18"/>
      <c r="O22" s="1"/>
    </row>
    <row r="23" spans="4:15" ht="16.5" x14ac:dyDescent="0.35">
      <c r="D23" s="19" t="s">
        <v>46</v>
      </c>
      <c r="E23" s="18"/>
      <c r="F23" s="17" t="s">
        <v>9</v>
      </c>
      <c r="G23" s="17" t="s">
        <v>371</v>
      </c>
      <c r="H23" s="17" t="s">
        <v>371</v>
      </c>
      <c r="I23" s="18" t="str">
        <f t="shared" si="0"/>
        <v>x x</v>
      </c>
      <c r="J23" s="17" t="s">
        <v>47</v>
      </c>
      <c r="K23" s="18"/>
      <c r="O23" s="1"/>
    </row>
    <row r="24" spans="4:15" ht="16.5" x14ac:dyDescent="0.35">
      <c r="D24" s="19" t="s">
        <v>48</v>
      </c>
      <c r="E24" s="18"/>
      <c r="F24" s="17" t="s">
        <v>9</v>
      </c>
      <c r="G24" s="17" t="s">
        <v>371</v>
      </c>
      <c r="H24" s="17" t="s">
        <v>371</v>
      </c>
      <c r="I24" s="18" t="str">
        <f t="shared" si="0"/>
        <v>x x</v>
      </c>
      <c r="J24" s="17" t="s">
        <v>49</v>
      </c>
      <c r="K24" s="18"/>
      <c r="O24" s="1"/>
    </row>
    <row r="25" spans="4:15" ht="16.5" x14ac:dyDescent="0.35">
      <c r="D25" s="19" t="s">
        <v>50</v>
      </c>
      <c r="E25" s="18"/>
      <c r="F25" s="17" t="s">
        <v>9</v>
      </c>
      <c r="G25" s="17" t="s">
        <v>33</v>
      </c>
      <c r="H25" s="17" t="s">
        <v>33</v>
      </c>
      <c r="I25" s="18" t="str">
        <f t="shared" si="0"/>
        <v>Orange Orange</v>
      </c>
      <c r="J25" s="17" t="s">
        <v>51</v>
      </c>
      <c r="K25" s="18"/>
      <c r="O25" s="1" t="s">
        <v>52</v>
      </c>
    </row>
    <row r="26" spans="4:15" ht="16.5" x14ac:dyDescent="0.35">
      <c r="D26" s="19" t="s">
        <v>53</v>
      </c>
      <c r="E26" s="18"/>
      <c r="F26" s="17" t="s">
        <v>9</v>
      </c>
      <c r="G26" s="17" t="s">
        <v>33</v>
      </c>
      <c r="H26" s="17" t="s">
        <v>33</v>
      </c>
      <c r="I26" s="18" t="str">
        <f t="shared" si="0"/>
        <v>Orange Orange</v>
      </c>
      <c r="J26" s="17" t="s">
        <v>54</v>
      </c>
      <c r="K26" s="18"/>
      <c r="O26" s="1" t="s">
        <v>55</v>
      </c>
    </row>
    <row r="27" spans="4:15" ht="16.5" x14ac:dyDescent="0.35">
      <c r="D27" s="19" t="s">
        <v>56</v>
      </c>
      <c r="E27" s="18"/>
      <c r="F27" s="17" t="s">
        <v>9</v>
      </c>
      <c r="G27" s="17" t="s">
        <v>371</v>
      </c>
      <c r="H27" s="17" t="s">
        <v>371</v>
      </c>
      <c r="I27" s="18" t="str">
        <f t="shared" si="0"/>
        <v>x x</v>
      </c>
      <c r="J27" s="17" t="s">
        <v>57</v>
      </c>
      <c r="K27" s="18"/>
      <c r="O27" s="1" t="s">
        <v>29</v>
      </c>
    </row>
    <row r="28" spans="4:15" ht="16.5" x14ac:dyDescent="0.35">
      <c r="D28" s="19" t="s">
        <v>58</v>
      </c>
      <c r="E28" s="18"/>
      <c r="F28" s="17" t="s">
        <v>9</v>
      </c>
      <c r="G28" s="17" t="s">
        <v>370</v>
      </c>
      <c r="H28" s="17" t="s">
        <v>104</v>
      </c>
      <c r="I28" s="18" t="str">
        <f t="shared" si="0"/>
        <v>Dark Yellow Gray</v>
      </c>
      <c r="J28" s="17" t="s">
        <v>59</v>
      </c>
      <c r="K28" s="18"/>
      <c r="O28" s="1" t="s">
        <v>60</v>
      </c>
    </row>
    <row r="29" spans="4:15" ht="16.5" x14ac:dyDescent="0.35">
      <c r="D29" s="19" t="s">
        <v>62</v>
      </c>
      <c r="E29" s="18"/>
      <c r="F29" s="17" t="s">
        <v>9</v>
      </c>
      <c r="G29" s="17" t="s">
        <v>370</v>
      </c>
      <c r="H29" s="17" t="s">
        <v>359</v>
      </c>
      <c r="I29" s="18" t="str">
        <f t="shared" si="0"/>
        <v>Dark Yellow Purple</v>
      </c>
      <c r="J29" s="17" t="s">
        <v>63</v>
      </c>
      <c r="K29" s="18"/>
      <c r="O29" s="1" t="s">
        <v>60</v>
      </c>
    </row>
    <row r="30" spans="4:15" ht="16.5" x14ac:dyDescent="0.35">
      <c r="D30" s="19" t="s">
        <v>64</v>
      </c>
      <c r="E30" s="18"/>
      <c r="F30" s="17" t="s">
        <v>9</v>
      </c>
      <c r="G30" s="17" t="s">
        <v>371</v>
      </c>
      <c r="H30" s="17" t="s">
        <v>371</v>
      </c>
      <c r="I30" s="18" t="str">
        <f t="shared" si="0"/>
        <v>x x</v>
      </c>
      <c r="J30" s="17" t="s">
        <v>65</v>
      </c>
      <c r="K30" s="18"/>
      <c r="O30" s="1"/>
    </row>
    <row r="31" spans="4:15" ht="16.5" x14ac:dyDescent="0.35">
      <c r="D31" s="19" t="s">
        <v>66</v>
      </c>
      <c r="E31" s="18"/>
      <c r="F31" s="17" t="s">
        <v>9</v>
      </c>
      <c r="G31" s="17" t="s">
        <v>69</v>
      </c>
      <c r="H31" s="17" t="s">
        <v>69</v>
      </c>
      <c r="I31" s="18" t="str">
        <f t="shared" si="0"/>
        <v>Black Black</v>
      </c>
      <c r="J31" s="17" t="s">
        <v>67</v>
      </c>
      <c r="K31" s="18"/>
      <c r="O31" s="1" t="s">
        <v>68</v>
      </c>
    </row>
    <row r="32" spans="4:15" ht="16.5" x14ac:dyDescent="0.35">
      <c r="D32" s="19" t="s">
        <v>70</v>
      </c>
      <c r="E32" s="18"/>
      <c r="F32" s="17" t="s">
        <v>9</v>
      </c>
      <c r="G32" s="17" t="s">
        <v>69</v>
      </c>
      <c r="H32" s="17" t="s">
        <v>69</v>
      </c>
      <c r="I32" s="18" t="str">
        <f t="shared" si="0"/>
        <v>Black Black</v>
      </c>
      <c r="J32" s="17" t="s">
        <v>71</v>
      </c>
      <c r="K32" s="18"/>
      <c r="O32" s="1" t="s">
        <v>68</v>
      </c>
    </row>
    <row r="33" spans="4:15" ht="16.5" x14ac:dyDescent="0.35">
      <c r="D33" s="19" t="s">
        <v>72</v>
      </c>
      <c r="E33" s="18"/>
      <c r="F33" s="17" t="s">
        <v>9</v>
      </c>
      <c r="G33" s="17" t="s">
        <v>75</v>
      </c>
      <c r="H33" s="17" t="s">
        <v>75</v>
      </c>
      <c r="I33" s="18" t="str">
        <f t="shared" si="0"/>
        <v>Brown Brown</v>
      </c>
      <c r="J33" s="17" t="s">
        <v>73</v>
      </c>
      <c r="K33" s="18"/>
      <c r="O33" s="1" t="s">
        <v>74</v>
      </c>
    </row>
    <row r="34" spans="4:15" ht="16.5" x14ac:dyDescent="0.35">
      <c r="D34" s="19" t="s">
        <v>76</v>
      </c>
      <c r="E34" s="18"/>
      <c r="F34" s="17" t="s">
        <v>9</v>
      </c>
      <c r="G34" s="17" t="s">
        <v>75</v>
      </c>
      <c r="H34" s="17" t="s">
        <v>75</v>
      </c>
      <c r="I34" s="18" t="str">
        <f t="shared" si="0"/>
        <v>Brown Brown</v>
      </c>
      <c r="J34" s="17" t="s">
        <v>77</v>
      </c>
      <c r="K34" s="18"/>
      <c r="O34" s="3" t="s">
        <v>78</v>
      </c>
    </row>
    <row r="35" spans="4:15" ht="16.5" x14ac:dyDescent="0.35">
      <c r="D35" s="19" t="s">
        <v>79</v>
      </c>
      <c r="E35" s="18"/>
      <c r="F35" s="17" t="s">
        <v>9</v>
      </c>
      <c r="G35" s="17" t="s">
        <v>371</v>
      </c>
      <c r="H35" s="17" t="s">
        <v>371</v>
      </c>
      <c r="I35" s="18" t="str">
        <f t="shared" si="0"/>
        <v>x x</v>
      </c>
      <c r="J35" s="17" t="s">
        <v>80</v>
      </c>
      <c r="K35" s="18"/>
      <c r="O35" s="1"/>
    </row>
    <row r="36" spans="4:15" ht="16.5" x14ac:dyDescent="0.35">
      <c r="D36" s="19" t="s">
        <v>81</v>
      </c>
      <c r="E36" s="18"/>
      <c r="F36" s="17" t="s">
        <v>9</v>
      </c>
      <c r="G36" s="17" t="s">
        <v>371</v>
      </c>
      <c r="H36" s="17" t="s">
        <v>371</v>
      </c>
      <c r="I36" s="18" t="str">
        <f t="shared" si="0"/>
        <v>x x</v>
      </c>
      <c r="J36" s="17" t="s">
        <v>82</v>
      </c>
      <c r="K36" s="18"/>
      <c r="O36" s="1"/>
    </row>
    <row r="37" spans="4:15" ht="16.5" x14ac:dyDescent="0.35">
      <c r="D37" s="19" t="s">
        <v>83</v>
      </c>
      <c r="E37" s="18"/>
      <c r="F37" s="17" t="s">
        <v>9</v>
      </c>
      <c r="G37" s="17" t="s">
        <v>371</v>
      </c>
      <c r="H37" s="17" t="s">
        <v>371</v>
      </c>
      <c r="I37" s="18" t="str">
        <f t="shared" si="0"/>
        <v>x x</v>
      </c>
      <c r="J37" s="17" t="s">
        <v>84</v>
      </c>
      <c r="K37" s="18"/>
      <c r="O37" s="1"/>
    </row>
    <row r="38" spans="4:15" ht="16.5" x14ac:dyDescent="0.35">
      <c r="D38" s="19" t="s">
        <v>85</v>
      </c>
      <c r="E38" s="18"/>
      <c r="F38" s="17" t="s">
        <v>9</v>
      </c>
      <c r="G38" s="17" t="s">
        <v>371</v>
      </c>
      <c r="H38" s="17" t="s">
        <v>371</v>
      </c>
      <c r="I38" s="18" t="str">
        <f t="shared" si="0"/>
        <v>x x</v>
      </c>
      <c r="J38" s="17" t="s">
        <v>86</v>
      </c>
      <c r="K38" s="18"/>
      <c r="O38" s="1"/>
    </row>
    <row r="39" spans="4:15" ht="16.5" x14ac:dyDescent="0.35">
      <c r="D39" s="19" t="s">
        <v>87</v>
      </c>
      <c r="E39" s="18"/>
      <c r="F39" s="17" t="s">
        <v>9</v>
      </c>
      <c r="G39" s="17" t="s">
        <v>69</v>
      </c>
      <c r="H39" s="17" t="s">
        <v>69</v>
      </c>
      <c r="I39" s="18" t="str">
        <f t="shared" si="0"/>
        <v>Black Black</v>
      </c>
      <c r="J39" s="17" t="s">
        <v>88</v>
      </c>
      <c r="K39" s="18"/>
      <c r="O39" s="1" t="s">
        <v>89</v>
      </c>
    </row>
    <row r="40" spans="4:15" ht="16.5" x14ac:dyDescent="0.35">
      <c r="D40" s="19" t="s">
        <v>90</v>
      </c>
      <c r="E40" s="18"/>
      <c r="F40" s="17" t="s">
        <v>9</v>
      </c>
      <c r="G40" s="17" t="s">
        <v>75</v>
      </c>
      <c r="H40" s="17" t="s">
        <v>75</v>
      </c>
      <c r="I40" s="18" t="str">
        <f t="shared" si="0"/>
        <v>Brown Brown</v>
      </c>
      <c r="J40" s="17" t="s">
        <v>91</v>
      </c>
      <c r="K40" s="18"/>
      <c r="O40" s="1" t="s">
        <v>92</v>
      </c>
    </row>
    <row r="41" spans="4:15" ht="16.5" x14ac:dyDescent="0.35">
      <c r="D41" s="19" t="s">
        <v>94</v>
      </c>
      <c r="E41" s="18"/>
      <c r="F41" s="17" t="s">
        <v>9</v>
      </c>
      <c r="G41" s="17" t="s">
        <v>75</v>
      </c>
      <c r="H41" s="17" t="s">
        <v>75</v>
      </c>
      <c r="I41" s="18" t="str">
        <f t="shared" si="0"/>
        <v>Brown Brown</v>
      </c>
      <c r="J41" s="17" t="s">
        <v>95</v>
      </c>
      <c r="K41" s="18"/>
      <c r="O41" s="1" t="s">
        <v>96</v>
      </c>
    </row>
    <row r="42" spans="4:15" ht="16.5" x14ac:dyDescent="0.35">
      <c r="D42" s="19" t="s">
        <v>97</v>
      </c>
      <c r="E42" s="18"/>
      <c r="F42" s="17" t="s">
        <v>9</v>
      </c>
      <c r="G42" s="17" t="s">
        <v>100</v>
      </c>
      <c r="H42" s="17" t="s">
        <v>100</v>
      </c>
      <c r="I42" s="18" t="str">
        <f t="shared" si="0"/>
        <v>White White</v>
      </c>
      <c r="J42" s="17" t="s">
        <v>98</v>
      </c>
      <c r="K42" s="18"/>
      <c r="O42" s="2" t="s">
        <v>99</v>
      </c>
    </row>
    <row r="43" spans="4:15" ht="16.5" x14ac:dyDescent="0.35">
      <c r="D43" s="19" t="s">
        <v>101</v>
      </c>
      <c r="E43" s="18"/>
      <c r="F43" s="17" t="s">
        <v>9</v>
      </c>
      <c r="G43" s="17" t="s">
        <v>104</v>
      </c>
      <c r="H43" s="17" t="s">
        <v>104</v>
      </c>
      <c r="I43" s="18" t="str">
        <f t="shared" si="0"/>
        <v>Gray Gray</v>
      </c>
      <c r="J43" s="17" t="s">
        <v>102</v>
      </c>
      <c r="K43" s="18"/>
      <c r="O43" s="2" t="s">
        <v>103</v>
      </c>
    </row>
    <row r="44" spans="4:15" ht="16.5" x14ac:dyDescent="0.35">
      <c r="D44" s="19" t="s">
        <v>105</v>
      </c>
      <c r="E44" s="18"/>
      <c r="F44" s="17" t="s">
        <v>9</v>
      </c>
      <c r="G44" s="17" t="s">
        <v>371</v>
      </c>
      <c r="H44" s="17" t="s">
        <v>371</v>
      </c>
      <c r="I44" s="18" t="str">
        <f t="shared" si="0"/>
        <v>x x</v>
      </c>
      <c r="J44" s="17" t="s">
        <v>106</v>
      </c>
      <c r="K44" s="18"/>
      <c r="O44" s="1" t="s">
        <v>29</v>
      </c>
    </row>
    <row r="45" spans="4:15" ht="16.5" x14ac:dyDescent="0.35">
      <c r="D45" s="19" t="s">
        <v>107</v>
      </c>
      <c r="E45" s="18"/>
      <c r="F45" s="17" t="s">
        <v>9</v>
      </c>
      <c r="G45" s="17" t="s">
        <v>201</v>
      </c>
      <c r="H45" s="17" t="s">
        <v>69</v>
      </c>
      <c r="I45" s="18" t="str">
        <f t="shared" si="0"/>
        <v>Yellow Black</v>
      </c>
      <c r="J45" s="17" t="s">
        <v>108</v>
      </c>
      <c r="K45" s="18"/>
      <c r="O45" s="1" t="s">
        <v>109</v>
      </c>
    </row>
    <row r="46" spans="4:15" ht="16.5" x14ac:dyDescent="0.35">
      <c r="D46" s="19" t="s">
        <v>111</v>
      </c>
      <c r="E46" s="18"/>
      <c r="F46" s="17" t="s">
        <v>9</v>
      </c>
      <c r="G46" s="17" t="s">
        <v>201</v>
      </c>
      <c r="H46" s="17" t="s">
        <v>197</v>
      </c>
      <c r="I46" s="18" t="str">
        <f t="shared" si="0"/>
        <v>Yellow Blue</v>
      </c>
      <c r="J46" s="17" t="s">
        <v>112</v>
      </c>
      <c r="K46" s="18"/>
      <c r="O46" s="1" t="s">
        <v>113</v>
      </c>
    </row>
    <row r="47" spans="4:15" ht="16.5" x14ac:dyDescent="0.35">
      <c r="D47" s="19" t="s">
        <v>115</v>
      </c>
      <c r="E47" s="18"/>
      <c r="F47" s="17" t="s">
        <v>9</v>
      </c>
      <c r="G47" s="17" t="s">
        <v>201</v>
      </c>
      <c r="H47" s="17" t="s">
        <v>140</v>
      </c>
      <c r="I47" s="18" t="str">
        <f t="shared" si="0"/>
        <v>Yellow Red</v>
      </c>
      <c r="J47" s="17" t="s">
        <v>116</v>
      </c>
      <c r="K47" s="18"/>
      <c r="O47" s="1" t="s">
        <v>117</v>
      </c>
    </row>
    <row r="48" spans="4:15" ht="16.5" x14ac:dyDescent="0.35">
      <c r="D48" s="19" t="s">
        <v>119</v>
      </c>
      <c r="E48" s="18"/>
      <c r="F48" s="17" t="s">
        <v>9</v>
      </c>
      <c r="G48" s="17" t="s">
        <v>201</v>
      </c>
      <c r="H48" s="17" t="s">
        <v>316</v>
      </c>
      <c r="I48" s="18" t="str">
        <f t="shared" si="0"/>
        <v>Yellow Green</v>
      </c>
      <c r="J48" s="17" t="s">
        <v>120</v>
      </c>
      <c r="K48" s="18"/>
      <c r="O48" s="1" t="s">
        <v>121</v>
      </c>
    </row>
    <row r="49" spans="4:15" ht="16.5" x14ac:dyDescent="0.35">
      <c r="D49" s="19" t="s">
        <v>123</v>
      </c>
      <c r="E49" s="18"/>
      <c r="F49" s="17" t="s">
        <v>9</v>
      </c>
      <c r="G49" s="17" t="s">
        <v>371</v>
      </c>
      <c r="H49" s="17" t="s">
        <v>371</v>
      </c>
      <c r="I49" s="18" t="str">
        <f t="shared" si="0"/>
        <v>x x</v>
      </c>
      <c r="J49" s="17" t="s">
        <v>124</v>
      </c>
      <c r="K49" s="18"/>
      <c r="O49" s="1" t="s">
        <v>29</v>
      </c>
    </row>
    <row r="50" spans="4:15" ht="16.5" x14ac:dyDescent="0.35">
      <c r="D50" s="19" t="s">
        <v>125</v>
      </c>
      <c r="E50" s="18"/>
      <c r="F50" s="17" t="s">
        <v>9</v>
      </c>
      <c r="G50" s="17" t="s">
        <v>371</v>
      </c>
      <c r="H50" s="17" t="s">
        <v>371</v>
      </c>
      <c r="I50" s="18" t="str">
        <f t="shared" si="0"/>
        <v>x x</v>
      </c>
      <c r="J50" s="17" t="s">
        <v>126</v>
      </c>
      <c r="K50" s="18"/>
      <c r="O50" s="1" t="s">
        <v>29</v>
      </c>
    </row>
    <row r="51" spans="4:15" ht="16.5" x14ac:dyDescent="0.35">
      <c r="D51" s="20" t="s">
        <v>127</v>
      </c>
      <c r="E51" s="18"/>
      <c r="F51" s="17" t="s">
        <v>9</v>
      </c>
      <c r="G51" s="17" t="s">
        <v>316</v>
      </c>
      <c r="H51" s="17" t="s">
        <v>140</v>
      </c>
      <c r="I51" s="18" t="str">
        <f t="shared" si="0"/>
        <v>Green Red</v>
      </c>
      <c r="J51" s="17" t="s">
        <v>128</v>
      </c>
      <c r="K51" s="18" t="s">
        <v>594</v>
      </c>
      <c r="O51" s="1" t="s">
        <v>129</v>
      </c>
    </row>
    <row r="52" spans="4:15" ht="16.5" x14ac:dyDescent="0.35">
      <c r="D52" s="19" t="s">
        <v>131</v>
      </c>
      <c r="E52" s="18"/>
      <c r="F52" s="17" t="s">
        <v>9</v>
      </c>
      <c r="G52" s="17" t="s">
        <v>100</v>
      </c>
      <c r="H52" s="17" t="s">
        <v>69</v>
      </c>
      <c r="I52" s="18" t="str">
        <f t="shared" si="0"/>
        <v>White Black</v>
      </c>
      <c r="J52" s="17" t="s">
        <v>132</v>
      </c>
      <c r="K52" s="18" t="s">
        <v>595</v>
      </c>
      <c r="O52" s="1" t="s">
        <v>133</v>
      </c>
    </row>
    <row r="53" spans="4:15" ht="16.5" x14ac:dyDescent="0.35">
      <c r="D53" s="19" t="s">
        <v>135</v>
      </c>
      <c r="E53" s="18"/>
      <c r="F53" s="17" t="s">
        <v>9</v>
      </c>
      <c r="G53" s="17" t="s">
        <v>100</v>
      </c>
      <c r="H53" s="17" t="s">
        <v>75</v>
      </c>
      <c r="I53" s="18" t="str">
        <f t="shared" si="0"/>
        <v>White Brown</v>
      </c>
      <c r="J53" s="17" t="s">
        <v>136</v>
      </c>
      <c r="K53" s="18" t="s">
        <v>596</v>
      </c>
      <c r="O53" s="1" t="s">
        <v>137</v>
      </c>
    </row>
    <row r="54" spans="4:15" ht="16.5" x14ac:dyDescent="0.35">
      <c r="D54" s="19" t="s">
        <v>138</v>
      </c>
      <c r="E54" s="18"/>
      <c r="F54" s="17" t="s">
        <v>141</v>
      </c>
      <c r="G54" s="17" t="s">
        <v>140</v>
      </c>
      <c r="H54" s="17" t="s">
        <v>140</v>
      </c>
      <c r="I54" s="18" t="str">
        <f t="shared" si="0"/>
        <v>Red Red</v>
      </c>
      <c r="J54" s="17" t="s">
        <v>139</v>
      </c>
      <c r="K54" s="18"/>
      <c r="O54" s="1"/>
    </row>
    <row r="55" spans="4:15" ht="16.5" x14ac:dyDescent="0.35">
      <c r="D55" s="19" t="s">
        <v>142</v>
      </c>
      <c r="E55" s="18"/>
      <c r="F55" s="17" t="s">
        <v>9</v>
      </c>
      <c r="G55" s="17" t="s">
        <v>371</v>
      </c>
      <c r="H55" s="17" t="s">
        <v>371</v>
      </c>
      <c r="I55" s="18" t="str">
        <f t="shared" si="0"/>
        <v>x x</v>
      </c>
      <c r="J55" s="17" t="s">
        <v>143</v>
      </c>
      <c r="K55" s="18"/>
      <c r="O55" s="1" t="s">
        <v>29</v>
      </c>
    </row>
    <row r="56" spans="4:15" ht="16.5" x14ac:dyDescent="0.35">
      <c r="D56" s="19" t="s">
        <v>144</v>
      </c>
      <c r="E56" s="18"/>
      <c r="F56" s="17" t="s">
        <v>9</v>
      </c>
      <c r="G56" s="17" t="s">
        <v>371</v>
      </c>
      <c r="H56" s="17" t="s">
        <v>371</v>
      </c>
      <c r="I56" s="18" t="str">
        <f t="shared" si="0"/>
        <v>x x</v>
      </c>
      <c r="J56" s="17" t="s">
        <v>145</v>
      </c>
      <c r="K56" s="18"/>
      <c r="O56" s="1" t="s">
        <v>29</v>
      </c>
    </row>
    <row r="57" spans="4:15" ht="16.5" x14ac:dyDescent="0.35">
      <c r="D57" s="19" t="s">
        <v>146</v>
      </c>
      <c r="E57" s="18"/>
      <c r="F57" s="17" t="s">
        <v>9</v>
      </c>
      <c r="G57" s="17" t="s">
        <v>100</v>
      </c>
      <c r="H57" s="17" t="s">
        <v>140</v>
      </c>
      <c r="I57" s="18" t="str">
        <f t="shared" si="0"/>
        <v>White Red</v>
      </c>
      <c r="J57" s="17" t="s">
        <v>147</v>
      </c>
      <c r="K57" s="18" t="s">
        <v>597</v>
      </c>
      <c r="O57" s="1" t="s">
        <v>137</v>
      </c>
    </row>
    <row r="58" spans="4:15" ht="16.5" x14ac:dyDescent="0.35">
      <c r="D58" s="19" t="s">
        <v>148</v>
      </c>
      <c r="E58" s="18"/>
      <c r="F58" s="17" t="s">
        <v>9</v>
      </c>
      <c r="G58" s="19" t="s">
        <v>75</v>
      </c>
      <c r="H58" s="19" t="s">
        <v>316</v>
      </c>
      <c r="I58" s="18" t="str">
        <f t="shared" si="0"/>
        <v>Brown Green</v>
      </c>
      <c r="J58" s="17" t="s">
        <v>149</v>
      </c>
      <c r="K58" s="18" t="s">
        <v>598</v>
      </c>
      <c r="O58" s="1" t="s">
        <v>150</v>
      </c>
    </row>
    <row r="59" spans="4:15" ht="16.5" x14ac:dyDescent="0.35">
      <c r="D59" s="19" t="s">
        <v>152</v>
      </c>
      <c r="E59" s="18"/>
      <c r="F59" s="17" t="s">
        <v>9</v>
      </c>
      <c r="G59" s="19" t="s">
        <v>75</v>
      </c>
      <c r="H59" s="19" t="s">
        <v>359</v>
      </c>
      <c r="I59" s="18" t="str">
        <f t="shared" si="0"/>
        <v>Brown Purple</v>
      </c>
      <c r="J59" s="17" t="s">
        <v>153</v>
      </c>
      <c r="K59" s="18" t="s">
        <v>599</v>
      </c>
      <c r="O59" s="1" t="s">
        <v>154</v>
      </c>
    </row>
    <row r="60" spans="4:15" ht="16.5" x14ac:dyDescent="0.35">
      <c r="D60" s="19" t="s">
        <v>156</v>
      </c>
      <c r="E60" s="18"/>
      <c r="F60" s="17" t="s">
        <v>9</v>
      </c>
      <c r="G60" s="17" t="s">
        <v>140</v>
      </c>
      <c r="H60" s="17" t="s">
        <v>140</v>
      </c>
      <c r="I60" s="18" t="str">
        <f t="shared" si="0"/>
        <v>Red Red</v>
      </c>
      <c r="J60" s="17" t="s">
        <v>139</v>
      </c>
      <c r="K60" s="18"/>
      <c r="O60" s="1"/>
    </row>
    <row r="61" spans="4:15" ht="16.5" x14ac:dyDescent="0.35">
      <c r="D61" s="19" t="s">
        <v>157</v>
      </c>
      <c r="E61" s="18"/>
      <c r="F61" s="21" t="s">
        <v>141</v>
      </c>
      <c r="G61" s="17" t="s">
        <v>160</v>
      </c>
      <c r="H61" s="17" t="s">
        <v>160</v>
      </c>
      <c r="I61" s="18" t="str">
        <f t="shared" si="0"/>
        <v>black black</v>
      </c>
      <c r="J61" s="17" t="s">
        <v>158</v>
      </c>
      <c r="K61" s="18"/>
      <c r="O61" s="1" t="s">
        <v>159</v>
      </c>
    </row>
    <row r="62" spans="4:15" ht="16.5" x14ac:dyDescent="0.35">
      <c r="D62" s="19" t="s">
        <v>161</v>
      </c>
      <c r="E62" s="18"/>
      <c r="F62" s="21" t="s">
        <v>141</v>
      </c>
      <c r="G62" s="17" t="s">
        <v>164</v>
      </c>
      <c r="H62" s="17" t="s">
        <v>164</v>
      </c>
      <c r="I62" s="18" t="str">
        <f t="shared" si="0"/>
        <v>red red</v>
      </c>
      <c r="J62" s="17" t="s">
        <v>162</v>
      </c>
      <c r="K62" s="18"/>
      <c r="O62" s="1" t="s">
        <v>163</v>
      </c>
    </row>
    <row r="63" spans="4:15" ht="16.5" x14ac:dyDescent="0.35">
      <c r="D63" s="19" t="s">
        <v>165</v>
      </c>
      <c r="E63" s="18"/>
      <c r="F63" s="17" t="s">
        <v>9</v>
      </c>
      <c r="G63" s="17" t="s">
        <v>371</v>
      </c>
      <c r="H63" s="17" t="s">
        <v>371</v>
      </c>
      <c r="I63" s="18" t="str">
        <f t="shared" si="0"/>
        <v>x x</v>
      </c>
      <c r="J63" s="17" t="s">
        <v>166</v>
      </c>
      <c r="K63" s="18"/>
      <c r="O63" s="1" t="s">
        <v>29</v>
      </c>
    </row>
    <row r="64" spans="4:15" ht="16.5" x14ac:dyDescent="0.35">
      <c r="D64" s="19" t="s">
        <v>167</v>
      </c>
      <c r="E64" s="18"/>
      <c r="F64" s="17" t="s">
        <v>9</v>
      </c>
      <c r="G64" s="17" t="s">
        <v>371</v>
      </c>
      <c r="H64" s="17" t="s">
        <v>371</v>
      </c>
      <c r="I64" s="18" t="str">
        <f t="shared" si="0"/>
        <v>x x</v>
      </c>
      <c r="J64" s="17" t="s">
        <v>168</v>
      </c>
      <c r="K64" s="18"/>
      <c r="O64" s="1" t="s">
        <v>29</v>
      </c>
    </row>
    <row r="65" spans="4:15" ht="16.5" x14ac:dyDescent="0.35">
      <c r="D65" s="19" t="s">
        <v>169</v>
      </c>
      <c r="E65" s="18"/>
      <c r="F65" s="17" t="s">
        <v>9</v>
      </c>
      <c r="G65" s="17" t="s">
        <v>371</v>
      </c>
      <c r="H65" s="17" t="s">
        <v>371</v>
      </c>
      <c r="I65" s="18" t="str">
        <f t="shared" si="0"/>
        <v>x x</v>
      </c>
      <c r="J65" s="17" t="s">
        <v>170</v>
      </c>
      <c r="K65" s="18"/>
      <c r="O65" s="1" t="s">
        <v>29</v>
      </c>
    </row>
    <row r="66" spans="4:15" ht="16.5" x14ac:dyDescent="0.35">
      <c r="D66" s="19" t="s">
        <v>171</v>
      </c>
      <c r="E66" s="18"/>
      <c r="F66" s="17" t="s">
        <v>9</v>
      </c>
      <c r="G66" s="17" t="s">
        <v>371</v>
      </c>
      <c r="H66" s="17" t="s">
        <v>371</v>
      </c>
      <c r="I66" s="18" t="str">
        <f t="shared" si="0"/>
        <v>x x</v>
      </c>
      <c r="J66" s="17" t="s">
        <v>172</v>
      </c>
      <c r="K66" s="18"/>
      <c r="O66" s="1" t="s">
        <v>29</v>
      </c>
    </row>
    <row r="67" spans="4:15" ht="16.5" x14ac:dyDescent="0.35">
      <c r="D67" s="19" t="s">
        <v>173</v>
      </c>
      <c r="E67" s="18"/>
      <c r="F67" s="17" t="s">
        <v>9</v>
      </c>
      <c r="G67" s="17" t="s">
        <v>33</v>
      </c>
      <c r="H67" s="17" t="s">
        <v>371</v>
      </c>
      <c r="I67" s="18" t="str">
        <f t="shared" si="0"/>
        <v>Orange x</v>
      </c>
      <c r="J67" s="17" t="s">
        <v>174</v>
      </c>
      <c r="K67" s="18"/>
      <c r="O67" s="1" t="s">
        <v>175</v>
      </c>
    </row>
    <row r="68" spans="4:15" ht="16.5" x14ac:dyDescent="0.35">
      <c r="D68" s="19" t="s">
        <v>176</v>
      </c>
      <c r="E68" s="18"/>
      <c r="F68" s="21" t="s">
        <v>9</v>
      </c>
      <c r="G68" s="17" t="s">
        <v>197</v>
      </c>
      <c r="H68" s="17" t="s">
        <v>359</v>
      </c>
      <c r="I68" s="18" t="str">
        <f t="shared" si="0"/>
        <v>Blue Purple</v>
      </c>
      <c r="J68" s="21" t="s">
        <v>177</v>
      </c>
      <c r="K68" s="18"/>
      <c r="O68" s="4" t="s">
        <v>178</v>
      </c>
    </row>
    <row r="69" spans="4:15" ht="16.5" x14ac:dyDescent="0.35">
      <c r="D69" s="19" t="s">
        <v>179</v>
      </c>
      <c r="E69" s="18"/>
      <c r="F69" s="17" t="s">
        <v>9</v>
      </c>
      <c r="G69" s="17" t="s">
        <v>33</v>
      </c>
      <c r="H69" s="17" t="s">
        <v>33</v>
      </c>
      <c r="I69" s="18" t="str">
        <f t="shared" si="0"/>
        <v>Orange Orange</v>
      </c>
      <c r="J69" s="17" t="s">
        <v>180</v>
      </c>
      <c r="K69" s="18"/>
      <c r="O69" s="1" t="s">
        <v>181</v>
      </c>
    </row>
    <row r="70" spans="4:15" ht="16.5" x14ac:dyDescent="0.35">
      <c r="D70" s="19" t="s">
        <v>182</v>
      </c>
      <c r="E70" s="18"/>
      <c r="F70" s="17" t="s">
        <v>9</v>
      </c>
      <c r="G70" s="17" t="s">
        <v>197</v>
      </c>
      <c r="H70" s="17" t="s">
        <v>100</v>
      </c>
      <c r="I70" s="18" t="str">
        <f t="shared" si="0"/>
        <v>Blue White</v>
      </c>
      <c r="J70" s="17" t="s">
        <v>183</v>
      </c>
      <c r="K70" s="18"/>
      <c r="O70" s="1" t="s">
        <v>184</v>
      </c>
    </row>
    <row r="71" spans="4:15" ht="16.5" x14ac:dyDescent="0.35">
      <c r="D71" s="19" t="s">
        <v>186</v>
      </c>
      <c r="E71" s="18"/>
      <c r="F71" s="17" t="s">
        <v>9</v>
      </c>
      <c r="G71" s="17" t="s">
        <v>197</v>
      </c>
      <c r="H71" s="17" t="s">
        <v>104</v>
      </c>
      <c r="I71" s="18" t="str">
        <f t="shared" si="0"/>
        <v>Blue Gray</v>
      </c>
      <c r="J71" s="17" t="s">
        <v>187</v>
      </c>
      <c r="K71" s="18"/>
      <c r="O71" s="1" t="s">
        <v>188</v>
      </c>
    </row>
    <row r="72" spans="4:15" ht="16.5" x14ac:dyDescent="0.35">
      <c r="D72" s="19" t="s">
        <v>190</v>
      </c>
      <c r="E72" s="18"/>
      <c r="F72" s="17" t="s">
        <v>9</v>
      </c>
      <c r="G72" s="17" t="s">
        <v>197</v>
      </c>
      <c r="H72" s="17" t="s">
        <v>201</v>
      </c>
      <c r="I72" s="18" t="str">
        <f t="shared" si="0"/>
        <v>Blue Yellow</v>
      </c>
      <c r="J72" s="17" t="s">
        <v>191</v>
      </c>
      <c r="K72" s="18"/>
      <c r="O72" s="1" t="s">
        <v>192</v>
      </c>
    </row>
    <row r="73" spans="4:15" ht="16.5" x14ac:dyDescent="0.35">
      <c r="D73" s="19" t="s">
        <v>194</v>
      </c>
      <c r="E73" s="18"/>
      <c r="F73" s="17" t="s">
        <v>9</v>
      </c>
      <c r="G73" s="17" t="s">
        <v>197</v>
      </c>
      <c r="H73" s="17" t="s">
        <v>371</v>
      </c>
      <c r="I73" s="18" t="str">
        <f t="shared" ref="I73:I127" si="1">G73&amp;" "&amp;H73</f>
        <v>Blue x</v>
      </c>
      <c r="J73" s="17" t="s">
        <v>195</v>
      </c>
      <c r="K73" s="18"/>
      <c r="O73" s="1" t="s">
        <v>196</v>
      </c>
    </row>
    <row r="74" spans="4:15" ht="16.5" x14ac:dyDescent="0.35">
      <c r="D74" s="19" t="s">
        <v>198</v>
      </c>
      <c r="E74" s="18"/>
      <c r="F74" s="17" t="s">
        <v>9</v>
      </c>
      <c r="G74" s="17" t="s">
        <v>201</v>
      </c>
      <c r="H74" s="17" t="s">
        <v>371</v>
      </c>
      <c r="I74" s="18" t="str">
        <f t="shared" si="1"/>
        <v>Yellow x</v>
      </c>
      <c r="J74" s="17" t="s">
        <v>199</v>
      </c>
      <c r="K74" s="18"/>
      <c r="O74" s="2" t="s">
        <v>200</v>
      </c>
    </row>
    <row r="75" spans="4:15" ht="16.5" x14ac:dyDescent="0.35">
      <c r="D75" s="19" t="s">
        <v>202</v>
      </c>
      <c r="E75" s="18"/>
      <c r="F75" s="17" t="s">
        <v>9</v>
      </c>
      <c r="G75" s="17" t="s">
        <v>371</v>
      </c>
      <c r="H75" s="17" t="s">
        <v>371</v>
      </c>
      <c r="I75" s="18" t="str">
        <f t="shared" si="1"/>
        <v>x x</v>
      </c>
      <c r="J75" s="17" t="s">
        <v>203</v>
      </c>
      <c r="K75" s="18"/>
      <c r="O75" s="1" t="s">
        <v>29</v>
      </c>
    </row>
    <row r="76" spans="4:15" ht="16.5" x14ac:dyDescent="0.35">
      <c r="D76" s="19" t="s">
        <v>204</v>
      </c>
      <c r="E76" s="18"/>
      <c r="F76" s="17" t="s">
        <v>9</v>
      </c>
      <c r="G76" s="17" t="s">
        <v>33</v>
      </c>
      <c r="H76" s="17" t="s">
        <v>371</v>
      </c>
      <c r="I76" s="18" t="str">
        <f t="shared" si="1"/>
        <v>Orange x</v>
      </c>
      <c r="J76" s="17" t="s">
        <v>205</v>
      </c>
      <c r="K76" s="18"/>
      <c r="O76" s="1" t="s">
        <v>206</v>
      </c>
    </row>
    <row r="77" spans="4:15" ht="16.5" x14ac:dyDescent="0.35">
      <c r="D77" s="19" t="s">
        <v>207</v>
      </c>
      <c r="E77" s="18"/>
      <c r="F77" s="17" t="s">
        <v>9</v>
      </c>
      <c r="G77" s="17" t="s">
        <v>69</v>
      </c>
      <c r="H77" s="17" t="s">
        <v>371</v>
      </c>
      <c r="I77" s="18" t="str">
        <f t="shared" si="1"/>
        <v>Black x</v>
      </c>
      <c r="J77" s="17" t="s">
        <v>208</v>
      </c>
      <c r="K77" s="18"/>
      <c r="O77" s="1" t="s">
        <v>209</v>
      </c>
    </row>
    <row r="78" spans="4:15" ht="16.5" x14ac:dyDescent="0.35">
      <c r="D78" s="19" t="s">
        <v>210</v>
      </c>
      <c r="E78" s="18"/>
      <c r="F78" s="17" t="s">
        <v>9</v>
      </c>
      <c r="G78" s="17" t="s">
        <v>69</v>
      </c>
      <c r="H78" s="17" t="s">
        <v>371</v>
      </c>
      <c r="I78" s="18" t="str">
        <f t="shared" si="1"/>
        <v>Black x</v>
      </c>
      <c r="J78" s="17" t="s">
        <v>211</v>
      </c>
      <c r="K78" s="18"/>
      <c r="O78" s="1" t="s">
        <v>209</v>
      </c>
    </row>
    <row r="79" spans="4:15" ht="16.5" x14ac:dyDescent="0.35">
      <c r="D79" s="19" t="s">
        <v>212</v>
      </c>
      <c r="E79" s="18"/>
      <c r="F79" s="17" t="s">
        <v>9</v>
      </c>
      <c r="G79" s="17" t="s">
        <v>371</v>
      </c>
      <c r="H79" s="17" t="s">
        <v>371</v>
      </c>
      <c r="I79" s="18" t="str">
        <f t="shared" si="1"/>
        <v>x x</v>
      </c>
      <c r="J79" s="17" t="s">
        <v>213</v>
      </c>
      <c r="K79" s="18"/>
      <c r="O79" s="1" t="s">
        <v>29</v>
      </c>
    </row>
    <row r="80" spans="4:15" ht="16.5" x14ac:dyDescent="0.35">
      <c r="D80" s="19" t="s">
        <v>214</v>
      </c>
      <c r="E80" s="18"/>
      <c r="F80" s="17" t="s">
        <v>9</v>
      </c>
      <c r="G80" s="17" t="s">
        <v>371</v>
      </c>
      <c r="H80" s="17" t="s">
        <v>371</v>
      </c>
      <c r="I80" s="18" t="str">
        <f t="shared" si="1"/>
        <v>x x</v>
      </c>
      <c r="J80" s="17" t="s">
        <v>215</v>
      </c>
      <c r="K80" s="18"/>
      <c r="O80" s="1" t="s">
        <v>29</v>
      </c>
    </row>
    <row r="81" spans="4:15" ht="16.5" x14ac:dyDescent="0.35">
      <c r="D81" s="19" t="s">
        <v>216</v>
      </c>
      <c r="E81" s="18"/>
      <c r="F81" s="17" t="s">
        <v>9</v>
      </c>
      <c r="G81" s="17" t="s">
        <v>33</v>
      </c>
      <c r="H81" s="17" t="s">
        <v>69</v>
      </c>
      <c r="I81" s="18" t="str">
        <f t="shared" si="1"/>
        <v>Orange Black</v>
      </c>
      <c r="J81" s="17" t="s">
        <v>217</v>
      </c>
      <c r="K81" s="18" t="s">
        <v>583</v>
      </c>
      <c r="O81" s="1" t="s">
        <v>218</v>
      </c>
    </row>
    <row r="82" spans="4:15" ht="16.5" x14ac:dyDescent="0.35">
      <c r="D82" s="19" t="s">
        <v>219</v>
      </c>
      <c r="E82" s="18"/>
      <c r="F82" s="17" t="s">
        <v>9</v>
      </c>
      <c r="G82" s="17" t="s">
        <v>33</v>
      </c>
      <c r="H82" s="17" t="s">
        <v>197</v>
      </c>
      <c r="I82" s="18" t="str">
        <f t="shared" si="1"/>
        <v>Orange Blue</v>
      </c>
      <c r="J82" s="17" t="s">
        <v>220</v>
      </c>
      <c r="K82" s="18" t="s">
        <v>584</v>
      </c>
      <c r="O82" s="1" t="s">
        <v>221</v>
      </c>
    </row>
    <row r="83" spans="4:15" ht="16.5" x14ac:dyDescent="0.35">
      <c r="D83" s="19" t="s">
        <v>222</v>
      </c>
      <c r="E83" s="18"/>
      <c r="F83" s="17" t="s">
        <v>9</v>
      </c>
      <c r="G83" s="17" t="s">
        <v>33</v>
      </c>
      <c r="H83" s="17" t="s">
        <v>140</v>
      </c>
      <c r="I83" s="18" t="str">
        <f t="shared" si="1"/>
        <v>Orange Red</v>
      </c>
      <c r="J83" s="17" t="s">
        <v>223</v>
      </c>
      <c r="K83" s="18" t="s">
        <v>585</v>
      </c>
      <c r="O83" s="1" t="s">
        <v>224</v>
      </c>
    </row>
    <row r="84" spans="4:15" ht="16.5" x14ac:dyDescent="0.35">
      <c r="D84" s="19" t="s">
        <v>225</v>
      </c>
      <c r="E84" s="18"/>
      <c r="F84" s="17" t="s">
        <v>9</v>
      </c>
      <c r="G84" s="17" t="s">
        <v>33</v>
      </c>
      <c r="H84" s="17" t="s">
        <v>316</v>
      </c>
      <c r="I84" s="18" t="str">
        <f t="shared" si="1"/>
        <v>Orange Green</v>
      </c>
      <c r="J84" s="17" t="s">
        <v>226</v>
      </c>
      <c r="K84" s="18" t="s">
        <v>586</v>
      </c>
      <c r="O84" s="1" t="s">
        <v>227</v>
      </c>
    </row>
    <row r="85" spans="4:15" ht="16.5" x14ac:dyDescent="0.35">
      <c r="D85" s="19" t="s">
        <v>229</v>
      </c>
      <c r="E85" s="18"/>
      <c r="F85" s="17" t="s">
        <v>9</v>
      </c>
      <c r="G85" s="17" t="s">
        <v>140</v>
      </c>
      <c r="H85" s="17" t="s">
        <v>140</v>
      </c>
      <c r="I85" s="18" t="str">
        <f t="shared" si="1"/>
        <v>Red Red</v>
      </c>
      <c r="J85" s="17" t="s">
        <v>230</v>
      </c>
      <c r="K85" s="18"/>
      <c r="O85" s="2" t="s">
        <v>231</v>
      </c>
    </row>
    <row r="86" spans="4:15" ht="16.5" x14ac:dyDescent="0.35">
      <c r="D86" s="19" t="s">
        <v>232</v>
      </c>
      <c r="E86" s="18"/>
      <c r="F86" s="17" t="s">
        <v>9</v>
      </c>
      <c r="G86" s="17" t="s">
        <v>201</v>
      </c>
      <c r="H86" s="17" t="s">
        <v>69</v>
      </c>
      <c r="I86" s="18" t="str">
        <f t="shared" si="1"/>
        <v>Yellow Black</v>
      </c>
      <c r="J86" s="17" t="s">
        <v>233</v>
      </c>
      <c r="K86" s="18"/>
      <c r="O86" s="1" t="s">
        <v>234</v>
      </c>
    </row>
    <row r="87" spans="4:15" ht="16.5" x14ac:dyDescent="0.35">
      <c r="D87" s="19" t="s">
        <v>235</v>
      </c>
      <c r="E87" s="18"/>
      <c r="F87" s="17" t="s">
        <v>9</v>
      </c>
      <c r="G87" s="17" t="s">
        <v>201</v>
      </c>
      <c r="H87" s="17" t="s">
        <v>197</v>
      </c>
      <c r="I87" s="18" t="str">
        <f t="shared" si="1"/>
        <v>Yellow Blue</v>
      </c>
      <c r="J87" s="17" t="s">
        <v>236</v>
      </c>
      <c r="K87" s="18"/>
      <c r="O87" s="1" t="s">
        <v>237</v>
      </c>
    </row>
    <row r="88" spans="4:15" ht="16.5" x14ac:dyDescent="0.35">
      <c r="D88" s="19" t="s">
        <v>238</v>
      </c>
      <c r="E88" s="18"/>
      <c r="F88" s="17" t="s">
        <v>9</v>
      </c>
      <c r="G88" s="17" t="s">
        <v>370</v>
      </c>
      <c r="H88" s="17" t="s">
        <v>104</v>
      </c>
      <c r="I88" s="18" t="str">
        <f t="shared" si="1"/>
        <v>Dark Yellow Gray</v>
      </c>
      <c r="J88" s="17" t="s">
        <v>239</v>
      </c>
      <c r="K88" s="18"/>
      <c r="O88" s="1" t="s">
        <v>240</v>
      </c>
    </row>
    <row r="89" spans="4:15" ht="16.5" x14ac:dyDescent="0.35">
      <c r="D89" s="19" t="s">
        <v>241</v>
      </c>
      <c r="E89" s="18"/>
      <c r="F89" s="17" t="s">
        <v>9</v>
      </c>
      <c r="G89" s="17" t="s">
        <v>370</v>
      </c>
      <c r="H89" s="17" t="s">
        <v>33</v>
      </c>
      <c r="I89" s="18" t="str">
        <f t="shared" si="1"/>
        <v>Dark Yellow Orange</v>
      </c>
      <c r="J89" s="17" t="s">
        <v>242</v>
      </c>
      <c r="K89" s="18"/>
      <c r="O89" s="1" t="s">
        <v>243</v>
      </c>
    </row>
    <row r="90" spans="4:15" ht="16.5" x14ac:dyDescent="0.35">
      <c r="D90" s="19" t="s">
        <v>245</v>
      </c>
      <c r="E90" s="18"/>
      <c r="F90" s="17" t="s">
        <v>9</v>
      </c>
      <c r="G90" s="17" t="s">
        <v>33</v>
      </c>
      <c r="H90" s="17" t="s">
        <v>100</v>
      </c>
      <c r="I90" s="18" t="str">
        <f t="shared" si="1"/>
        <v>Orange White</v>
      </c>
      <c r="J90" s="17" t="s">
        <v>246</v>
      </c>
      <c r="K90" s="18" t="s">
        <v>587</v>
      </c>
      <c r="O90" s="1" t="s">
        <v>247</v>
      </c>
    </row>
    <row r="91" spans="4:15" ht="16.5" x14ac:dyDescent="0.35">
      <c r="D91" s="19" t="s">
        <v>248</v>
      </c>
      <c r="E91" s="18"/>
      <c r="F91" s="17" t="s">
        <v>9</v>
      </c>
      <c r="G91" s="17" t="s">
        <v>140</v>
      </c>
      <c r="H91" s="17" t="s">
        <v>140</v>
      </c>
      <c r="I91" s="18" t="str">
        <f t="shared" si="1"/>
        <v>Red Red</v>
      </c>
      <c r="J91" s="17" t="s">
        <v>139</v>
      </c>
      <c r="K91" s="18"/>
      <c r="O91" s="1" t="s">
        <v>249</v>
      </c>
    </row>
    <row r="92" spans="4:15" ht="16.5" x14ac:dyDescent="0.35">
      <c r="D92" s="19" t="s">
        <v>250</v>
      </c>
      <c r="E92" s="18"/>
      <c r="F92" s="17" t="s">
        <v>9</v>
      </c>
      <c r="G92" s="17" t="s">
        <v>371</v>
      </c>
      <c r="H92" s="17" t="s">
        <v>371</v>
      </c>
      <c r="I92" s="18" t="str">
        <f t="shared" si="1"/>
        <v>x x</v>
      </c>
      <c r="J92" s="17" t="s">
        <v>251</v>
      </c>
      <c r="K92" s="18"/>
      <c r="O92" s="1" t="s">
        <v>29</v>
      </c>
    </row>
    <row r="93" spans="4:15" ht="16.5" x14ac:dyDescent="0.35">
      <c r="D93" s="19" t="s">
        <v>252</v>
      </c>
      <c r="E93" s="18"/>
      <c r="F93" s="17" t="s">
        <v>9</v>
      </c>
      <c r="G93" s="17" t="s">
        <v>140</v>
      </c>
      <c r="H93" s="17" t="s">
        <v>140</v>
      </c>
      <c r="I93" s="18" t="str">
        <f t="shared" si="1"/>
        <v>Red Red</v>
      </c>
      <c r="J93" s="17" t="s">
        <v>139</v>
      </c>
      <c r="K93" s="18"/>
      <c r="O93" s="1" t="s">
        <v>249</v>
      </c>
    </row>
    <row r="94" spans="4:15" ht="16.5" x14ac:dyDescent="0.35">
      <c r="D94" s="19" t="s">
        <v>253</v>
      </c>
      <c r="E94" s="18"/>
      <c r="F94" s="17" t="s">
        <v>9</v>
      </c>
      <c r="G94" s="17" t="s">
        <v>371</v>
      </c>
      <c r="H94" s="17" t="s">
        <v>371</v>
      </c>
      <c r="I94" s="18" t="str">
        <f t="shared" si="1"/>
        <v>x x</v>
      </c>
      <c r="J94" s="17" t="s">
        <v>251</v>
      </c>
      <c r="K94" s="18"/>
      <c r="O94" s="1" t="s">
        <v>29</v>
      </c>
    </row>
    <row r="95" spans="4:15" ht="16.5" x14ac:dyDescent="0.35">
      <c r="D95" s="19" t="s">
        <v>254</v>
      </c>
      <c r="E95" s="18"/>
      <c r="F95" s="17" t="s">
        <v>9</v>
      </c>
      <c r="G95" s="17" t="s">
        <v>371</v>
      </c>
      <c r="H95" s="17" t="s">
        <v>371</v>
      </c>
      <c r="I95" s="18" t="str">
        <f t="shared" si="1"/>
        <v>x x</v>
      </c>
      <c r="J95" s="17" t="s">
        <v>255</v>
      </c>
      <c r="K95" s="18"/>
      <c r="O95" s="1" t="s">
        <v>29</v>
      </c>
    </row>
    <row r="96" spans="4:15" ht="16.5" x14ac:dyDescent="0.35">
      <c r="D96" s="19" t="s">
        <v>256</v>
      </c>
      <c r="E96" s="18"/>
      <c r="F96" s="17" t="s">
        <v>9</v>
      </c>
      <c r="G96" s="17" t="s">
        <v>371</v>
      </c>
      <c r="H96" s="17" t="s">
        <v>371</v>
      </c>
      <c r="I96" s="18" t="str">
        <f t="shared" si="1"/>
        <v>x x</v>
      </c>
      <c r="J96" s="17" t="s">
        <v>257</v>
      </c>
      <c r="K96" s="18"/>
      <c r="O96" s="1" t="s">
        <v>29</v>
      </c>
    </row>
    <row r="97" spans="4:15" ht="16.5" x14ac:dyDescent="0.35">
      <c r="D97" s="19" t="s">
        <v>258</v>
      </c>
      <c r="E97" s="18"/>
      <c r="F97" s="17" t="s">
        <v>9</v>
      </c>
      <c r="G97" s="17" t="s">
        <v>371</v>
      </c>
      <c r="H97" s="17" t="s">
        <v>371</v>
      </c>
      <c r="I97" s="18" t="str">
        <f t="shared" si="1"/>
        <v>x x</v>
      </c>
      <c r="J97" s="17" t="s">
        <v>259</v>
      </c>
      <c r="K97" s="18"/>
      <c r="O97" s="1" t="s">
        <v>29</v>
      </c>
    </row>
    <row r="98" spans="4:15" ht="16.5" x14ac:dyDescent="0.35">
      <c r="D98" s="19" t="s">
        <v>260</v>
      </c>
      <c r="E98" s="18"/>
      <c r="F98" s="17" t="s">
        <v>141</v>
      </c>
      <c r="G98" s="17" t="s">
        <v>140</v>
      </c>
      <c r="H98" s="17" t="s">
        <v>140</v>
      </c>
      <c r="I98" s="18" t="str">
        <f t="shared" si="1"/>
        <v>Red Red</v>
      </c>
      <c r="J98" s="17" t="s">
        <v>261</v>
      </c>
      <c r="K98" s="18"/>
      <c r="O98" s="1" t="s">
        <v>262</v>
      </c>
    </row>
    <row r="99" spans="4:15" ht="16.5" x14ac:dyDescent="0.35">
      <c r="D99" s="19" t="s">
        <v>263</v>
      </c>
      <c r="E99" s="18"/>
      <c r="F99" s="17" t="s">
        <v>141</v>
      </c>
      <c r="G99" s="17" t="s">
        <v>140</v>
      </c>
      <c r="H99" s="17" t="s">
        <v>140</v>
      </c>
      <c r="I99" s="18" t="str">
        <f t="shared" si="1"/>
        <v>Red Red</v>
      </c>
      <c r="J99" s="17" t="s">
        <v>264</v>
      </c>
      <c r="K99" s="18"/>
      <c r="O99" s="1" t="s">
        <v>265</v>
      </c>
    </row>
    <row r="100" spans="4:15" ht="16.5" x14ac:dyDescent="0.35">
      <c r="D100" s="19" t="s">
        <v>266</v>
      </c>
      <c r="E100" s="18"/>
      <c r="F100" s="17" t="s">
        <v>141</v>
      </c>
      <c r="G100" s="17" t="s">
        <v>69</v>
      </c>
      <c r="H100" s="17" t="s">
        <v>69</v>
      </c>
      <c r="I100" s="18" t="str">
        <f t="shared" si="1"/>
        <v>Black Black</v>
      </c>
      <c r="J100" s="17" t="s">
        <v>267</v>
      </c>
      <c r="K100" s="18"/>
      <c r="O100" s="2" t="s">
        <v>268</v>
      </c>
    </row>
    <row r="101" spans="4:15" ht="16.5" x14ac:dyDescent="0.35">
      <c r="D101" s="19" t="s">
        <v>269</v>
      </c>
      <c r="E101" s="18"/>
      <c r="F101" s="17" t="s">
        <v>141</v>
      </c>
      <c r="G101" s="17" t="s">
        <v>140</v>
      </c>
      <c r="H101" s="17" t="s">
        <v>140</v>
      </c>
      <c r="I101" s="18" t="str">
        <f t="shared" si="1"/>
        <v>Red Red</v>
      </c>
      <c r="J101" s="17" t="s">
        <v>270</v>
      </c>
      <c r="K101" s="18"/>
      <c r="O101" s="2" t="s">
        <v>271</v>
      </c>
    </row>
    <row r="102" spans="4:15" ht="16.5" x14ac:dyDescent="0.35">
      <c r="D102" s="19" t="s">
        <v>272</v>
      </c>
      <c r="E102" s="18"/>
      <c r="F102" s="17" t="s">
        <v>9</v>
      </c>
      <c r="G102" s="17" t="s">
        <v>275</v>
      </c>
      <c r="H102" s="17" t="s">
        <v>275</v>
      </c>
      <c r="I102" s="18" t="str">
        <f t="shared" si="1"/>
        <v>Coax Coax</v>
      </c>
      <c r="J102" s="17" t="s">
        <v>273</v>
      </c>
      <c r="K102" s="18"/>
      <c r="O102" s="1" t="s">
        <v>274</v>
      </c>
    </row>
    <row r="103" spans="4:15" ht="16.5" x14ac:dyDescent="0.35">
      <c r="D103" s="19" t="s">
        <v>276</v>
      </c>
      <c r="E103" s="18"/>
      <c r="F103" s="17" t="s">
        <v>9</v>
      </c>
      <c r="G103" s="17" t="s">
        <v>275</v>
      </c>
      <c r="H103" s="17" t="s">
        <v>275</v>
      </c>
      <c r="I103" s="18" t="str">
        <f t="shared" si="1"/>
        <v>Coax Coax</v>
      </c>
      <c r="J103" s="17" t="s">
        <v>277</v>
      </c>
      <c r="K103" s="18"/>
      <c r="O103" s="1" t="s">
        <v>278</v>
      </c>
    </row>
    <row r="104" spans="4:15" ht="16.5" x14ac:dyDescent="0.35">
      <c r="D104" s="19" t="s">
        <v>279</v>
      </c>
      <c r="E104" s="18"/>
      <c r="F104" s="17" t="s">
        <v>9</v>
      </c>
      <c r="G104" s="17" t="s">
        <v>100</v>
      </c>
      <c r="H104" s="17" t="s">
        <v>69</v>
      </c>
      <c r="I104" s="18" t="str">
        <f t="shared" si="1"/>
        <v>White Black</v>
      </c>
      <c r="J104" s="17" t="s">
        <v>280</v>
      </c>
      <c r="K104" s="18"/>
      <c r="O104" s="1" t="s">
        <v>281</v>
      </c>
    </row>
    <row r="105" spans="4:15" ht="16.5" x14ac:dyDescent="0.35">
      <c r="D105" s="19" t="s">
        <v>282</v>
      </c>
      <c r="E105" s="18"/>
      <c r="F105" s="17" t="s">
        <v>9</v>
      </c>
      <c r="G105" s="17" t="s">
        <v>100</v>
      </c>
      <c r="H105" s="17" t="s">
        <v>201</v>
      </c>
      <c r="I105" s="18" t="str">
        <f t="shared" si="1"/>
        <v>White Yellow</v>
      </c>
      <c r="J105" s="17" t="s">
        <v>283</v>
      </c>
      <c r="K105" s="18"/>
      <c r="O105" s="1" t="s">
        <v>284</v>
      </c>
    </row>
    <row r="106" spans="4:15" ht="16.5" x14ac:dyDescent="0.35">
      <c r="D106" s="19" t="s">
        <v>286</v>
      </c>
      <c r="E106" s="18"/>
      <c r="F106" s="17" t="s">
        <v>9</v>
      </c>
      <c r="G106" s="17" t="s">
        <v>100</v>
      </c>
      <c r="H106" s="17" t="s">
        <v>93</v>
      </c>
      <c r="I106" s="18" t="str">
        <f t="shared" si="1"/>
        <v>White brown</v>
      </c>
      <c r="J106" s="17" t="s">
        <v>287</v>
      </c>
      <c r="K106" s="18"/>
      <c r="O106" s="1" t="s">
        <v>288</v>
      </c>
    </row>
    <row r="107" spans="4:15" ht="16.5" x14ac:dyDescent="0.35">
      <c r="D107" s="19" t="s">
        <v>289</v>
      </c>
      <c r="E107" s="18"/>
      <c r="F107" s="17" t="s">
        <v>9</v>
      </c>
      <c r="G107" s="17" t="s">
        <v>100</v>
      </c>
      <c r="H107" s="17" t="s">
        <v>197</v>
      </c>
      <c r="I107" s="18" t="str">
        <f t="shared" si="1"/>
        <v>White Blue</v>
      </c>
      <c r="J107" s="17" t="s">
        <v>290</v>
      </c>
      <c r="K107" s="18"/>
      <c r="O107" s="1" t="s">
        <v>291</v>
      </c>
    </row>
    <row r="108" spans="4:15" ht="16.5" x14ac:dyDescent="0.35">
      <c r="D108" s="19" t="s">
        <v>292</v>
      </c>
      <c r="E108" s="18"/>
      <c r="F108" s="17" t="s">
        <v>9</v>
      </c>
      <c r="G108" s="17" t="s">
        <v>75</v>
      </c>
      <c r="H108" s="17" t="s">
        <v>197</v>
      </c>
      <c r="I108" s="18" t="str">
        <f t="shared" si="1"/>
        <v>Brown Blue</v>
      </c>
      <c r="J108" s="17" t="s">
        <v>293</v>
      </c>
      <c r="K108" s="18"/>
      <c r="O108" s="1" t="s">
        <v>294</v>
      </c>
    </row>
    <row r="109" spans="4:15" ht="16.5" x14ac:dyDescent="0.35">
      <c r="D109" s="19" t="s">
        <v>296</v>
      </c>
      <c r="E109" s="18"/>
      <c r="F109" s="17" t="s">
        <v>9</v>
      </c>
      <c r="G109" s="17" t="s">
        <v>371</v>
      </c>
      <c r="H109" s="17" t="s">
        <v>371</v>
      </c>
      <c r="I109" s="18" t="str">
        <f t="shared" si="1"/>
        <v>x x</v>
      </c>
      <c r="J109" s="17" t="s">
        <v>297</v>
      </c>
      <c r="K109" s="18"/>
      <c r="O109" s="1"/>
    </row>
    <row r="110" spans="4:15" ht="16.5" x14ac:dyDescent="0.35">
      <c r="D110" s="19" t="s">
        <v>298</v>
      </c>
      <c r="E110" s="18"/>
      <c r="F110" s="17" t="s">
        <v>9</v>
      </c>
      <c r="G110" s="17" t="s">
        <v>104</v>
      </c>
      <c r="H110" s="17" t="s">
        <v>104</v>
      </c>
      <c r="I110" s="18" t="str">
        <f t="shared" si="1"/>
        <v>Gray Gray</v>
      </c>
      <c r="J110" s="17" t="s">
        <v>299</v>
      </c>
      <c r="K110" s="18"/>
      <c r="O110" s="1" t="s">
        <v>300</v>
      </c>
    </row>
    <row r="111" spans="4:15" ht="16.5" x14ac:dyDescent="0.35">
      <c r="D111" s="19" t="s">
        <v>301</v>
      </c>
      <c r="E111" s="18"/>
      <c r="F111" s="17" t="s">
        <v>9</v>
      </c>
      <c r="G111" s="17" t="s">
        <v>100</v>
      </c>
      <c r="H111" s="17" t="s">
        <v>100</v>
      </c>
      <c r="I111" s="18" t="str">
        <f t="shared" si="1"/>
        <v>White White</v>
      </c>
      <c r="J111" s="17" t="s">
        <v>302</v>
      </c>
      <c r="K111" s="18"/>
      <c r="O111" s="1" t="s">
        <v>303</v>
      </c>
    </row>
    <row r="112" spans="4:15" ht="16.5" x14ac:dyDescent="0.35">
      <c r="D112" s="19" t="s">
        <v>304</v>
      </c>
      <c r="E112" s="18"/>
      <c r="F112" s="17" t="s">
        <v>9</v>
      </c>
      <c r="G112" s="17" t="s">
        <v>316</v>
      </c>
      <c r="H112" s="17" t="s">
        <v>359</v>
      </c>
      <c r="I112" s="18" t="str">
        <f t="shared" si="1"/>
        <v>Green Purple</v>
      </c>
      <c r="J112" s="17" t="s">
        <v>305</v>
      </c>
      <c r="K112" s="18"/>
      <c r="O112" s="1" t="s">
        <v>306</v>
      </c>
    </row>
    <row r="113" spans="4:15" ht="16.5" x14ac:dyDescent="0.35">
      <c r="D113" s="19" t="s">
        <v>307</v>
      </c>
      <c r="E113" s="18"/>
      <c r="F113" s="17" t="s">
        <v>9</v>
      </c>
      <c r="G113" s="17" t="s">
        <v>371</v>
      </c>
      <c r="H113" s="17" t="s">
        <v>371</v>
      </c>
      <c r="I113" s="18" t="str">
        <f t="shared" si="1"/>
        <v>x x</v>
      </c>
      <c r="J113" s="17" t="s">
        <v>308</v>
      </c>
      <c r="K113" s="18"/>
      <c r="O113" s="1" t="s">
        <v>29</v>
      </c>
    </row>
    <row r="114" spans="4:15" ht="16.5" x14ac:dyDescent="0.35">
      <c r="D114" s="19" t="s">
        <v>309</v>
      </c>
      <c r="E114" s="18"/>
      <c r="F114" s="17" t="s">
        <v>9</v>
      </c>
      <c r="G114" s="17" t="s">
        <v>197</v>
      </c>
      <c r="H114" s="17" t="s">
        <v>164</v>
      </c>
      <c r="I114" s="18" t="str">
        <f t="shared" si="1"/>
        <v>Blue red</v>
      </c>
      <c r="J114" s="17" t="s">
        <v>310</v>
      </c>
      <c r="K114" s="18"/>
      <c r="O114" s="1" t="s">
        <v>311</v>
      </c>
    </row>
    <row r="115" spans="4:15" ht="16.5" x14ac:dyDescent="0.35">
      <c r="D115" s="19" t="s">
        <v>313</v>
      </c>
      <c r="E115" s="18"/>
      <c r="F115" s="17" t="s">
        <v>9</v>
      </c>
      <c r="G115" s="17" t="s">
        <v>316</v>
      </c>
      <c r="H115" s="17" t="s">
        <v>316</v>
      </c>
      <c r="I115" s="18" t="str">
        <f t="shared" si="1"/>
        <v>Green Green</v>
      </c>
      <c r="J115" s="17" t="s">
        <v>314</v>
      </c>
      <c r="K115" s="18"/>
      <c r="O115" s="1" t="s">
        <v>315</v>
      </c>
    </row>
    <row r="116" spans="4:15" ht="16.5" x14ac:dyDescent="0.35">
      <c r="D116" s="19" t="s">
        <v>317</v>
      </c>
      <c r="E116" s="18"/>
      <c r="F116" s="17" t="s">
        <v>9</v>
      </c>
      <c r="G116" s="24" t="s">
        <v>93</v>
      </c>
      <c r="H116" s="24" t="s">
        <v>93</v>
      </c>
      <c r="I116" s="18" t="str">
        <f t="shared" si="1"/>
        <v>brown brown</v>
      </c>
      <c r="J116" s="17" t="s">
        <v>318</v>
      </c>
      <c r="K116" s="18"/>
      <c r="O116" s="1" t="s">
        <v>319</v>
      </c>
    </row>
    <row r="117" spans="4:15" ht="16.5" x14ac:dyDescent="0.35">
      <c r="D117" s="19" t="s">
        <v>320</v>
      </c>
      <c r="E117" s="18"/>
      <c r="F117" s="17" t="s">
        <v>9</v>
      </c>
      <c r="G117" s="17" t="s">
        <v>75</v>
      </c>
      <c r="H117" s="17" t="s">
        <v>75</v>
      </c>
      <c r="I117" s="18" t="str">
        <f t="shared" si="1"/>
        <v>Brown Brown</v>
      </c>
      <c r="J117" s="17" t="s">
        <v>321</v>
      </c>
      <c r="K117" s="18"/>
      <c r="O117" s="1" t="s">
        <v>322</v>
      </c>
    </row>
    <row r="118" spans="4:15" ht="16.5" x14ac:dyDescent="0.35">
      <c r="D118" s="19" t="s">
        <v>323</v>
      </c>
      <c r="E118" s="18"/>
      <c r="F118" s="17" t="s">
        <v>9</v>
      </c>
      <c r="G118" s="17" t="s">
        <v>316</v>
      </c>
      <c r="H118" s="17" t="s">
        <v>316</v>
      </c>
      <c r="I118" s="18" t="str">
        <f t="shared" si="1"/>
        <v>Green Green</v>
      </c>
      <c r="J118" s="65" t="s">
        <v>324</v>
      </c>
      <c r="K118" s="18"/>
      <c r="O118" s="1" t="s">
        <v>325</v>
      </c>
    </row>
    <row r="119" spans="4:15" ht="16.5" x14ac:dyDescent="0.35">
      <c r="D119" s="19" t="s">
        <v>326</v>
      </c>
      <c r="E119" s="18"/>
      <c r="F119" s="17" t="s">
        <v>9</v>
      </c>
      <c r="G119" s="17" t="s">
        <v>201</v>
      </c>
      <c r="H119" s="17" t="s">
        <v>201</v>
      </c>
      <c r="I119" s="18" t="str">
        <f t="shared" si="1"/>
        <v>Yellow Yellow</v>
      </c>
      <c r="J119" s="66" t="s">
        <v>327</v>
      </c>
      <c r="K119" s="18"/>
      <c r="O119" s="1" t="s">
        <v>325</v>
      </c>
    </row>
    <row r="120" spans="4:15" ht="16.5" x14ac:dyDescent="0.35">
      <c r="D120" s="19" t="s">
        <v>328</v>
      </c>
      <c r="E120" s="18"/>
      <c r="F120" s="17" t="s">
        <v>9</v>
      </c>
      <c r="G120" s="17" t="s">
        <v>371</v>
      </c>
      <c r="H120" s="17" t="s">
        <v>371</v>
      </c>
      <c r="I120" s="18" t="str">
        <f t="shared" si="1"/>
        <v>x x</v>
      </c>
      <c r="J120" s="17" t="s">
        <v>329</v>
      </c>
      <c r="K120" s="18"/>
      <c r="O120" s="1" t="s">
        <v>29</v>
      </c>
    </row>
    <row r="121" spans="4:15" ht="16.5" x14ac:dyDescent="0.35">
      <c r="D121" s="19" t="s">
        <v>330</v>
      </c>
      <c r="E121" s="18"/>
      <c r="F121" s="17" t="s">
        <v>9</v>
      </c>
      <c r="G121" s="17" t="s">
        <v>316</v>
      </c>
      <c r="H121" s="17" t="s">
        <v>140</v>
      </c>
      <c r="I121" s="18" t="str">
        <f t="shared" si="1"/>
        <v>Green Red</v>
      </c>
      <c r="J121" s="17" t="s">
        <v>588</v>
      </c>
      <c r="K121" s="18" t="s">
        <v>591</v>
      </c>
      <c r="O121" s="1" t="s">
        <v>331</v>
      </c>
    </row>
    <row r="122" spans="4:15" ht="16.5" x14ac:dyDescent="0.35">
      <c r="D122" s="19" t="s">
        <v>332</v>
      </c>
      <c r="E122" s="18"/>
      <c r="F122" s="17" t="s">
        <v>9</v>
      </c>
      <c r="G122" s="17" t="s">
        <v>316</v>
      </c>
      <c r="H122" s="17" t="s">
        <v>359</v>
      </c>
      <c r="I122" s="18" t="str">
        <f t="shared" si="1"/>
        <v>Green Purple</v>
      </c>
      <c r="J122" s="17" t="s">
        <v>589</v>
      </c>
      <c r="K122" s="18" t="s">
        <v>592</v>
      </c>
      <c r="O122" s="1" t="s">
        <v>333</v>
      </c>
    </row>
    <row r="123" spans="4:15" ht="16.5" x14ac:dyDescent="0.35">
      <c r="D123" s="19" t="s">
        <v>334</v>
      </c>
      <c r="E123" s="18"/>
      <c r="F123" s="17"/>
      <c r="G123" s="24" t="s">
        <v>316</v>
      </c>
      <c r="H123" s="17" t="s">
        <v>160</v>
      </c>
      <c r="I123" s="18" t="str">
        <f t="shared" si="1"/>
        <v>Green black</v>
      </c>
      <c r="J123" s="17" t="s">
        <v>590</v>
      </c>
      <c r="K123" s="18" t="s">
        <v>593</v>
      </c>
      <c r="O123" s="1" t="s">
        <v>335</v>
      </c>
    </row>
    <row r="124" spans="4:15" ht="16.5" x14ac:dyDescent="0.35">
      <c r="D124" s="19" t="s">
        <v>336</v>
      </c>
      <c r="E124" s="18"/>
      <c r="F124" s="17" t="s">
        <v>9</v>
      </c>
      <c r="G124" s="17" t="s">
        <v>100</v>
      </c>
      <c r="H124" s="17" t="s">
        <v>355</v>
      </c>
      <c r="I124" s="18" t="str">
        <f t="shared" si="1"/>
        <v>White yellow</v>
      </c>
      <c r="J124" s="17" t="s">
        <v>337</v>
      </c>
      <c r="K124" s="18"/>
      <c r="O124" s="1" t="s">
        <v>338</v>
      </c>
    </row>
    <row r="125" spans="4:15" ht="16.5" x14ac:dyDescent="0.35">
      <c r="D125" s="19" t="s">
        <v>339</v>
      </c>
      <c r="E125" s="18"/>
      <c r="F125" s="17" t="s">
        <v>9</v>
      </c>
      <c r="G125" s="17" t="s">
        <v>316</v>
      </c>
      <c r="H125" s="17" t="s">
        <v>355</v>
      </c>
      <c r="I125" s="18" t="str">
        <f t="shared" si="1"/>
        <v>Green yellow</v>
      </c>
      <c r="J125" s="17" t="s">
        <v>340</v>
      </c>
      <c r="K125" s="18"/>
      <c r="O125" s="1" t="s">
        <v>338</v>
      </c>
    </row>
    <row r="126" spans="4:15" ht="16.5" x14ac:dyDescent="0.35">
      <c r="D126" s="19" t="s">
        <v>341</v>
      </c>
      <c r="E126" s="18"/>
      <c r="F126" s="17" t="s">
        <v>9</v>
      </c>
      <c r="G126" s="17" t="s">
        <v>100</v>
      </c>
      <c r="H126" s="17" t="s">
        <v>360</v>
      </c>
      <c r="I126" s="18" t="str">
        <f t="shared" si="1"/>
        <v>White orange</v>
      </c>
      <c r="J126" s="17" t="s">
        <v>342</v>
      </c>
      <c r="K126" s="18"/>
      <c r="O126" s="1" t="s">
        <v>338</v>
      </c>
    </row>
    <row r="127" spans="4:15" ht="16.5" x14ac:dyDescent="0.35">
      <c r="D127" s="19" t="s">
        <v>343</v>
      </c>
      <c r="E127" s="18"/>
      <c r="F127" s="17" t="s">
        <v>9</v>
      </c>
      <c r="G127" s="17" t="s">
        <v>33</v>
      </c>
      <c r="H127" s="17" t="s">
        <v>361</v>
      </c>
      <c r="I127" s="18" t="str">
        <f t="shared" si="1"/>
        <v>Orange white</v>
      </c>
      <c r="J127" s="17" t="s">
        <v>344</v>
      </c>
      <c r="K127" s="18"/>
      <c r="O127" s="1" t="s">
        <v>338</v>
      </c>
    </row>
    <row r="128" spans="4:15" ht="16.5" x14ac:dyDescent="0.35">
      <c r="D128" s="17" t="s">
        <v>345</v>
      </c>
      <c r="E128" s="67"/>
      <c r="F128" s="24"/>
      <c r="G128" s="24"/>
      <c r="H128" s="24"/>
      <c r="I128" s="18"/>
      <c r="J128" s="24"/>
      <c r="K128" s="24"/>
    </row>
    <row r="129" spans="4:11" ht="16.5" x14ac:dyDescent="0.35">
      <c r="D129" s="1"/>
      <c r="E129" s="5"/>
      <c r="F129" s="5"/>
      <c r="G129" s="5"/>
      <c r="H129" s="5"/>
      <c r="I129" s="5"/>
      <c r="J129" s="5"/>
      <c r="K129" s="5"/>
    </row>
  </sheetData>
  <mergeCells count="1">
    <mergeCell ref="J4:K6"/>
  </mergeCells>
  <phoneticPr fontId="10" type="noConversion"/>
  <conditionalFormatting sqref="G8:H127">
    <cfRule type="expression" dxfId="76" priority="3">
      <formula>AND(G8&lt;&gt;"blue",G8&lt;&gt;"green",G8&lt;&gt;"black",G8&lt;&gt;"gray",G8&lt;&gt;"white",G8&lt;&gt;"orange",G8&lt;&gt;"purple",G8&lt;&gt;"dark yellow",G8&lt;&gt;"brown",G8&lt;&gt;"red",G8&lt;&gt;"yellow",G8&lt;&gt;"coax",G8&lt;&gt;"x")</formula>
    </cfRule>
    <cfRule type="containsText" dxfId="75" priority="6" operator="containsText" text="dark yellow">
      <formula>NOT(ISERROR(SEARCH("dark yellow",G8)))</formula>
    </cfRule>
    <cfRule type="containsText" dxfId="74" priority="8" operator="containsText" text="gray">
      <formula>NOT(ISERROR(SEARCH("gray",G8)))</formula>
    </cfRule>
    <cfRule type="containsText" dxfId="73" priority="10" operator="containsText" text="purple">
      <formula>NOT(ISERROR(SEARCH("purple",G8)))</formula>
    </cfRule>
    <cfRule type="containsText" dxfId="72" priority="11" operator="containsText" text="yellow">
      <formula>NOT(ISERROR(SEARCH("yellow",G8)))</formula>
    </cfRule>
    <cfRule type="containsText" dxfId="71" priority="12" operator="containsText" text="green">
      <formula>NOT(ISERROR(SEARCH("green",G8)))</formula>
    </cfRule>
    <cfRule type="containsText" dxfId="70" priority="13" operator="containsText" text="orange">
      <formula>NOT(ISERROR(SEARCH("orange",G8)))</formula>
    </cfRule>
    <cfRule type="containsText" dxfId="69" priority="14" operator="containsText" text="red">
      <formula>NOT(ISERROR(SEARCH("red",G8)))</formula>
    </cfRule>
    <cfRule type="containsText" dxfId="68" priority="15" operator="containsText" text="black">
      <formula>NOT(ISERROR(SEARCH("black",G8)))</formula>
    </cfRule>
    <cfRule type="containsText" dxfId="67" priority="16" operator="containsText" text="brown">
      <formula>NOT(ISERROR(SEARCH("brown",G8)))</formula>
    </cfRule>
    <cfRule type="containsText" dxfId="66" priority="18" operator="containsText" text="blue">
      <formula>NOT(ISERROR(SEARCH("blue",G8)))</formula>
    </cfRule>
    <cfRule type="containsText" dxfId="65" priority="19" operator="containsText" text="white">
      <formula>NOT(ISERROR(SEARCH("white",G8)))</formula>
    </cfRule>
  </conditionalFormatting>
  <conditionalFormatting sqref="I8:I127">
    <cfRule type="containsText" priority="1" stopIfTrue="1" operator="containsText" text="x x">
      <formula>NOT(ISERROR(SEARCH("x x",I8)))</formula>
    </cfRule>
    <cfRule type="duplicateValues" dxfId="64" priority="2"/>
  </conditionalFormatting>
  <pageMargins left="0.70866141732283472" right="0.70866141732283472" top="0.74803149606299213" bottom="0.74803149606299213" header="0.31496062992125984" footer="0.31496062992125984"/>
  <pageSetup scale="46" fitToHeight="0"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932E1-EEB9-4C95-A8B9-9CCA75EE774D}">
  <sheetPr>
    <tabColor rgb="FF00B0F0"/>
  </sheetPr>
  <dimension ref="D3:O129"/>
  <sheetViews>
    <sheetView topLeftCell="A46" workbookViewId="0">
      <selection activeCell="I73" sqref="I73"/>
    </sheetView>
  </sheetViews>
  <sheetFormatPr defaultRowHeight="15" x14ac:dyDescent="0.25"/>
  <cols>
    <col min="4" max="4" width="6.85546875" bestFit="1" customWidth="1"/>
    <col min="5" max="5" width="21.85546875" bestFit="1" customWidth="1"/>
    <col min="6" max="6" width="5.5703125" bestFit="1" customWidth="1"/>
    <col min="7" max="8" width="15.42578125" customWidth="1"/>
    <col min="9" max="9" width="18.5703125" bestFit="1" customWidth="1"/>
    <col min="10" max="10" width="30.140625" bestFit="1" customWidth="1"/>
    <col min="11" max="11" width="15.42578125" customWidth="1"/>
  </cols>
  <sheetData>
    <row r="3" spans="4:15" ht="15.75" thickBot="1" x14ac:dyDescent="0.3"/>
    <row r="4" spans="4:15" ht="15" customHeight="1" x14ac:dyDescent="0.35">
      <c r="D4" s="7" t="s">
        <v>356</v>
      </c>
      <c r="E4" s="8"/>
      <c r="F4" s="8"/>
      <c r="G4" s="8"/>
      <c r="H4" s="8"/>
      <c r="I4" s="9" t="s">
        <v>0</v>
      </c>
      <c r="J4" s="99" t="s">
        <v>578</v>
      </c>
      <c r="K4" s="94"/>
    </row>
    <row r="5" spans="4:15" ht="15" customHeight="1" x14ac:dyDescent="0.25">
      <c r="D5" s="10"/>
      <c r="E5" s="15"/>
      <c r="F5" s="11"/>
      <c r="G5" s="11"/>
      <c r="H5" s="11"/>
      <c r="I5" s="11"/>
      <c r="J5" s="95"/>
      <c r="K5" s="96"/>
    </row>
    <row r="6" spans="4:15" ht="17.25" thickBot="1" x14ac:dyDescent="0.4">
      <c r="D6" s="12"/>
      <c r="E6" s="13"/>
      <c r="F6" s="13"/>
      <c r="G6" s="13"/>
      <c r="H6" s="13"/>
      <c r="I6" s="13"/>
      <c r="J6" s="97"/>
      <c r="K6" s="98"/>
    </row>
    <row r="7" spans="4:15" ht="16.5" x14ac:dyDescent="0.35">
      <c r="D7" s="22" t="s">
        <v>2</v>
      </c>
      <c r="E7" s="23" t="s">
        <v>347</v>
      </c>
      <c r="F7" s="22" t="s">
        <v>5</v>
      </c>
      <c r="G7" s="22" t="s">
        <v>558</v>
      </c>
      <c r="H7" s="22" t="s">
        <v>557</v>
      </c>
      <c r="I7" s="22" t="s">
        <v>358</v>
      </c>
      <c r="J7" s="22" t="s">
        <v>346</v>
      </c>
      <c r="K7" s="23" t="s">
        <v>378</v>
      </c>
      <c r="N7" s="14" t="s">
        <v>3</v>
      </c>
      <c r="O7" s="6"/>
    </row>
    <row r="8" spans="4:15" ht="16.5" x14ac:dyDescent="0.35">
      <c r="D8" s="19" t="s">
        <v>6</v>
      </c>
      <c r="E8" s="18"/>
      <c r="F8" s="17" t="s">
        <v>9</v>
      </c>
      <c r="G8" s="17" t="s">
        <v>100</v>
      </c>
      <c r="H8" s="17" t="s">
        <v>197</v>
      </c>
      <c r="I8" s="18" t="str">
        <f>G8&amp;" "&amp;H8</f>
        <v>White Blue</v>
      </c>
      <c r="J8" s="17" t="s">
        <v>362</v>
      </c>
      <c r="K8" s="18"/>
      <c r="O8" s="1" t="s">
        <v>7</v>
      </c>
    </row>
    <row r="9" spans="4:15" ht="16.5" x14ac:dyDescent="0.35">
      <c r="D9" s="19" t="s">
        <v>10</v>
      </c>
      <c r="E9" s="18"/>
      <c r="F9" s="17" t="s">
        <v>9</v>
      </c>
      <c r="G9" s="17" t="s">
        <v>100</v>
      </c>
      <c r="H9" s="17" t="s">
        <v>75</v>
      </c>
      <c r="I9" s="18" t="str">
        <f t="shared" ref="I9:I67" si="0">G9&amp;" "&amp;H9</f>
        <v>White Brown</v>
      </c>
      <c r="J9" s="17" t="s">
        <v>363</v>
      </c>
      <c r="K9" s="18"/>
      <c r="O9" s="1" t="s">
        <v>11</v>
      </c>
    </row>
    <row r="10" spans="4:15" ht="16.5" x14ac:dyDescent="0.35">
      <c r="D10" s="19" t="s">
        <v>13</v>
      </c>
      <c r="E10" s="18"/>
      <c r="F10" s="17" t="s">
        <v>9</v>
      </c>
      <c r="G10" s="17" t="s">
        <v>316</v>
      </c>
      <c r="H10" s="17" t="s">
        <v>201</v>
      </c>
      <c r="I10" s="18" t="str">
        <f t="shared" si="0"/>
        <v>Green Yellow</v>
      </c>
      <c r="J10" s="17" t="s">
        <v>364</v>
      </c>
      <c r="K10" s="18"/>
      <c r="O10" s="1" t="s">
        <v>14</v>
      </c>
    </row>
    <row r="11" spans="4:15" ht="16.5" x14ac:dyDescent="0.35">
      <c r="D11" s="19" t="s">
        <v>16</v>
      </c>
      <c r="E11" s="18"/>
      <c r="F11" s="17" t="s">
        <v>9</v>
      </c>
      <c r="G11" s="17" t="s">
        <v>100</v>
      </c>
      <c r="H11" s="17" t="s">
        <v>140</v>
      </c>
      <c r="I11" s="18" t="str">
        <f t="shared" si="0"/>
        <v>White Red</v>
      </c>
      <c r="J11" s="17" t="s">
        <v>365</v>
      </c>
      <c r="K11" s="18"/>
      <c r="O11" s="1" t="s">
        <v>17</v>
      </c>
    </row>
    <row r="12" spans="4:15" ht="16.5" x14ac:dyDescent="0.35">
      <c r="D12" s="19" t="s">
        <v>19</v>
      </c>
      <c r="E12" s="18"/>
      <c r="F12" s="17" t="s">
        <v>9</v>
      </c>
      <c r="G12" s="17" t="s">
        <v>197</v>
      </c>
      <c r="H12" s="17" t="s">
        <v>316</v>
      </c>
      <c r="I12" s="18" t="str">
        <f t="shared" si="0"/>
        <v>Blue Green</v>
      </c>
      <c r="J12" s="17" t="s">
        <v>366</v>
      </c>
      <c r="K12" s="18"/>
      <c r="O12" s="1" t="s">
        <v>20</v>
      </c>
    </row>
    <row r="13" spans="4:15" ht="16.5" x14ac:dyDescent="0.35">
      <c r="D13" s="19" t="s">
        <v>22</v>
      </c>
      <c r="E13" s="18"/>
      <c r="F13" s="17" t="s">
        <v>9</v>
      </c>
      <c r="G13" s="17" t="s">
        <v>371</v>
      </c>
      <c r="H13" s="17" t="s">
        <v>371</v>
      </c>
      <c r="I13" s="18" t="str">
        <f t="shared" si="0"/>
        <v>x x</v>
      </c>
      <c r="J13" s="17" t="s">
        <v>367</v>
      </c>
      <c r="K13" s="18"/>
      <c r="O13" s="1"/>
    </row>
    <row r="14" spans="4:15" ht="16.5" x14ac:dyDescent="0.35">
      <c r="D14" s="19" t="s">
        <v>23</v>
      </c>
      <c r="E14" s="18"/>
      <c r="F14" s="17" t="s">
        <v>9</v>
      </c>
      <c r="G14" s="17" t="s">
        <v>371</v>
      </c>
      <c r="H14" s="17" t="s">
        <v>371</v>
      </c>
      <c r="I14" s="18" t="str">
        <f t="shared" si="0"/>
        <v>x x</v>
      </c>
      <c r="J14" s="17" t="s">
        <v>24</v>
      </c>
      <c r="K14" s="18"/>
      <c r="O14" s="1"/>
    </row>
    <row r="15" spans="4:15" ht="16.5" x14ac:dyDescent="0.35">
      <c r="D15" s="19" t="s">
        <v>25</v>
      </c>
      <c r="E15" s="18"/>
      <c r="F15" s="17" t="s">
        <v>9</v>
      </c>
      <c r="G15" s="17" t="s">
        <v>371</v>
      </c>
      <c r="H15" s="17" t="s">
        <v>371</v>
      </c>
      <c r="I15" s="18" t="str">
        <f t="shared" si="0"/>
        <v>x x</v>
      </c>
      <c r="J15" s="17" t="s">
        <v>26</v>
      </c>
      <c r="K15" s="18"/>
      <c r="O15" s="1"/>
    </row>
    <row r="16" spans="4:15" ht="16.5" x14ac:dyDescent="0.35">
      <c r="D16" s="19" t="s">
        <v>27</v>
      </c>
      <c r="E16" s="18"/>
      <c r="F16" s="17" t="s">
        <v>9</v>
      </c>
      <c r="G16" s="17" t="s">
        <v>371</v>
      </c>
      <c r="H16" s="17" t="s">
        <v>371</v>
      </c>
      <c r="I16" s="18" t="str">
        <f t="shared" si="0"/>
        <v>x x</v>
      </c>
      <c r="J16" s="17" t="s">
        <v>28</v>
      </c>
      <c r="K16" s="18"/>
      <c r="O16" s="1" t="s">
        <v>29</v>
      </c>
    </row>
    <row r="17" spans="4:15" ht="16.5" x14ac:dyDescent="0.35">
      <c r="D17" s="19" t="s">
        <v>30</v>
      </c>
      <c r="E17" s="18"/>
      <c r="F17" s="17" t="s">
        <v>9</v>
      </c>
      <c r="G17" s="17" t="s">
        <v>33</v>
      </c>
      <c r="H17" s="17" t="s">
        <v>33</v>
      </c>
      <c r="I17" s="18" t="str">
        <f t="shared" si="0"/>
        <v>Orange Orange</v>
      </c>
      <c r="J17" s="17" t="s">
        <v>31</v>
      </c>
      <c r="K17" s="18"/>
      <c r="O17" s="1" t="s">
        <v>32</v>
      </c>
    </row>
    <row r="18" spans="4:15" ht="16.5" x14ac:dyDescent="0.35">
      <c r="D18" s="19" t="s">
        <v>34</v>
      </c>
      <c r="E18" s="18"/>
      <c r="F18" s="17" t="s">
        <v>9</v>
      </c>
      <c r="G18" s="17" t="s">
        <v>104</v>
      </c>
      <c r="H18" s="17" t="s">
        <v>316</v>
      </c>
      <c r="I18" s="18" t="str">
        <f t="shared" si="0"/>
        <v>Gray Green</v>
      </c>
      <c r="J18" s="17" t="s">
        <v>368</v>
      </c>
      <c r="K18" s="18"/>
      <c r="O18" s="2" t="s">
        <v>35</v>
      </c>
    </row>
    <row r="19" spans="4:15" ht="16.5" x14ac:dyDescent="0.35">
      <c r="D19" s="19" t="s">
        <v>36</v>
      </c>
      <c r="E19" s="18"/>
      <c r="F19" s="17" t="s">
        <v>9</v>
      </c>
      <c r="G19" s="17" t="s">
        <v>69</v>
      </c>
      <c r="H19" s="17" t="s">
        <v>100</v>
      </c>
      <c r="I19" s="18" t="str">
        <f t="shared" si="0"/>
        <v>Black White</v>
      </c>
      <c r="J19" s="17" t="s">
        <v>369</v>
      </c>
      <c r="K19" s="18"/>
      <c r="O19" s="2" t="s">
        <v>37</v>
      </c>
    </row>
    <row r="20" spans="4:15" ht="16.5" x14ac:dyDescent="0.35">
      <c r="D20" s="19" t="s">
        <v>38</v>
      </c>
      <c r="E20" s="18"/>
      <c r="F20" s="17" t="s">
        <v>9</v>
      </c>
      <c r="G20" s="17" t="s">
        <v>316</v>
      </c>
      <c r="H20" s="17" t="s">
        <v>33</v>
      </c>
      <c r="I20" s="18" t="str">
        <f t="shared" si="0"/>
        <v>Green Orange</v>
      </c>
      <c r="J20" s="17" t="s">
        <v>39</v>
      </c>
      <c r="K20" s="18"/>
      <c r="O20" s="1" t="s">
        <v>40</v>
      </c>
    </row>
    <row r="21" spans="4:15" ht="16.5" x14ac:dyDescent="0.35">
      <c r="D21" s="19" t="s">
        <v>41</v>
      </c>
      <c r="E21" s="18"/>
      <c r="F21" s="17" t="s">
        <v>9</v>
      </c>
      <c r="G21" s="17" t="s">
        <v>100</v>
      </c>
      <c r="H21" s="17" t="s">
        <v>33</v>
      </c>
      <c r="I21" s="18" t="str">
        <f t="shared" si="0"/>
        <v>White Orange</v>
      </c>
      <c r="J21" s="17" t="s">
        <v>42</v>
      </c>
      <c r="K21" s="18"/>
      <c r="O21" s="1" t="s">
        <v>43</v>
      </c>
    </row>
    <row r="22" spans="4:15" ht="16.5" x14ac:dyDescent="0.35">
      <c r="D22" s="19" t="s">
        <v>44</v>
      </c>
      <c r="E22" s="18"/>
      <c r="F22" s="17" t="s">
        <v>9</v>
      </c>
      <c r="G22" s="17" t="s">
        <v>371</v>
      </c>
      <c r="H22" s="17" t="s">
        <v>371</v>
      </c>
      <c r="I22" s="18" t="str">
        <f t="shared" si="0"/>
        <v>x x</v>
      </c>
      <c r="J22" s="17" t="s">
        <v>45</v>
      </c>
      <c r="K22" s="18"/>
      <c r="O22" s="1"/>
    </row>
    <row r="23" spans="4:15" ht="16.5" x14ac:dyDescent="0.35">
      <c r="D23" s="19" t="s">
        <v>46</v>
      </c>
      <c r="E23" s="18"/>
      <c r="F23" s="17" t="s">
        <v>9</v>
      </c>
      <c r="G23" s="17" t="s">
        <v>371</v>
      </c>
      <c r="H23" s="17" t="s">
        <v>371</v>
      </c>
      <c r="I23" s="18" t="str">
        <f t="shared" si="0"/>
        <v>x x</v>
      </c>
      <c r="J23" s="17" t="s">
        <v>47</v>
      </c>
      <c r="K23" s="18"/>
      <c r="O23" s="1"/>
    </row>
    <row r="24" spans="4:15" ht="16.5" x14ac:dyDescent="0.35">
      <c r="D24" s="19" t="s">
        <v>48</v>
      </c>
      <c r="E24" s="18"/>
      <c r="F24" s="17" t="s">
        <v>9</v>
      </c>
      <c r="G24" s="17" t="s">
        <v>371</v>
      </c>
      <c r="H24" s="17" t="s">
        <v>371</v>
      </c>
      <c r="I24" s="18" t="str">
        <f t="shared" si="0"/>
        <v>x x</v>
      </c>
      <c r="J24" s="17" t="s">
        <v>49</v>
      </c>
      <c r="K24" s="18"/>
      <c r="O24" s="1"/>
    </row>
    <row r="25" spans="4:15" ht="16.5" x14ac:dyDescent="0.35">
      <c r="D25" s="19" t="s">
        <v>50</v>
      </c>
      <c r="E25" s="18"/>
      <c r="F25" s="17" t="s">
        <v>9</v>
      </c>
      <c r="G25" s="17" t="s">
        <v>33</v>
      </c>
      <c r="H25" s="17" t="s">
        <v>33</v>
      </c>
      <c r="I25" s="18" t="str">
        <f t="shared" si="0"/>
        <v>Orange Orange</v>
      </c>
      <c r="J25" s="17" t="s">
        <v>51</v>
      </c>
      <c r="K25" s="18"/>
      <c r="O25" s="1" t="s">
        <v>52</v>
      </c>
    </row>
    <row r="26" spans="4:15" ht="16.5" x14ac:dyDescent="0.35">
      <c r="D26" s="19" t="s">
        <v>53</v>
      </c>
      <c r="E26" s="18"/>
      <c r="F26" s="17" t="s">
        <v>9</v>
      </c>
      <c r="G26" s="17" t="s">
        <v>33</v>
      </c>
      <c r="H26" s="17" t="s">
        <v>33</v>
      </c>
      <c r="I26" s="18" t="str">
        <f t="shared" si="0"/>
        <v>Orange Orange</v>
      </c>
      <c r="J26" s="17" t="s">
        <v>54</v>
      </c>
      <c r="K26" s="18"/>
      <c r="O26" s="1" t="s">
        <v>55</v>
      </c>
    </row>
    <row r="27" spans="4:15" ht="16.5" x14ac:dyDescent="0.35">
      <c r="D27" s="19" t="s">
        <v>56</v>
      </c>
      <c r="E27" s="18"/>
      <c r="F27" s="17" t="s">
        <v>9</v>
      </c>
      <c r="G27" s="17" t="s">
        <v>371</v>
      </c>
      <c r="H27" s="17" t="s">
        <v>371</v>
      </c>
      <c r="I27" s="18" t="str">
        <f t="shared" si="0"/>
        <v>x x</v>
      </c>
      <c r="J27" s="17" t="s">
        <v>57</v>
      </c>
      <c r="K27" s="18"/>
      <c r="O27" s="1" t="s">
        <v>29</v>
      </c>
    </row>
    <row r="28" spans="4:15" ht="16.5" x14ac:dyDescent="0.35">
      <c r="D28" s="19" t="s">
        <v>58</v>
      </c>
      <c r="E28" s="18"/>
      <c r="F28" s="17" t="s">
        <v>9</v>
      </c>
      <c r="G28" s="17" t="s">
        <v>370</v>
      </c>
      <c r="H28" s="17" t="s">
        <v>104</v>
      </c>
      <c r="I28" s="18" t="str">
        <f t="shared" si="0"/>
        <v>Dark Yellow Gray</v>
      </c>
      <c r="J28" s="17" t="s">
        <v>59</v>
      </c>
      <c r="K28" s="18"/>
      <c r="O28" s="1" t="s">
        <v>60</v>
      </c>
    </row>
    <row r="29" spans="4:15" ht="16.5" x14ac:dyDescent="0.35">
      <c r="D29" s="19" t="s">
        <v>62</v>
      </c>
      <c r="E29" s="18"/>
      <c r="F29" s="17" t="s">
        <v>9</v>
      </c>
      <c r="G29" s="17" t="s">
        <v>370</v>
      </c>
      <c r="H29" s="17" t="s">
        <v>359</v>
      </c>
      <c r="I29" s="18" t="str">
        <f t="shared" si="0"/>
        <v>Dark Yellow Purple</v>
      </c>
      <c r="J29" s="17" t="s">
        <v>63</v>
      </c>
      <c r="K29" s="18"/>
      <c r="O29" s="1" t="s">
        <v>60</v>
      </c>
    </row>
    <row r="30" spans="4:15" ht="16.5" x14ac:dyDescent="0.35">
      <c r="D30" s="19" t="s">
        <v>64</v>
      </c>
      <c r="E30" s="18"/>
      <c r="F30" s="17" t="s">
        <v>9</v>
      </c>
      <c r="G30" s="17" t="s">
        <v>371</v>
      </c>
      <c r="H30" s="17" t="s">
        <v>371</v>
      </c>
      <c r="I30" s="18" t="str">
        <f t="shared" si="0"/>
        <v>x x</v>
      </c>
      <c r="J30" s="17" t="s">
        <v>65</v>
      </c>
      <c r="K30" s="18"/>
      <c r="O30" s="1"/>
    </row>
    <row r="31" spans="4:15" ht="16.5" x14ac:dyDescent="0.35">
      <c r="D31" s="19" t="s">
        <v>66</v>
      </c>
      <c r="E31" s="18"/>
      <c r="F31" s="17" t="s">
        <v>9</v>
      </c>
      <c r="G31" s="17" t="s">
        <v>69</v>
      </c>
      <c r="H31" s="17" t="s">
        <v>69</v>
      </c>
      <c r="I31" s="18" t="str">
        <f t="shared" si="0"/>
        <v>Black Black</v>
      </c>
      <c r="J31" s="17" t="s">
        <v>67</v>
      </c>
      <c r="K31" s="18"/>
      <c r="O31" s="1" t="s">
        <v>68</v>
      </c>
    </row>
    <row r="32" spans="4:15" ht="16.5" x14ac:dyDescent="0.35">
      <c r="D32" s="19" t="s">
        <v>70</v>
      </c>
      <c r="E32" s="18"/>
      <c r="F32" s="17" t="s">
        <v>9</v>
      </c>
      <c r="G32" s="17" t="s">
        <v>69</v>
      </c>
      <c r="H32" s="17" t="s">
        <v>69</v>
      </c>
      <c r="I32" s="18" t="str">
        <f t="shared" si="0"/>
        <v>Black Black</v>
      </c>
      <c r="J32" s="17" t="s">
        <v>71</v>
      </c>
      <c r="K32" s="18"/>
      <c r="O32" s="1" t="s">
        <v>68</v>
      </c>
    </row>
    <row r="33" spans="4:15" ht="16.5" x14ac:dyDescent="0.35">
      <c r="D33" s="19" t="s">
        <v>72</v>
      </c>
      <c r="E33" s="18"/>
      <c r="F33" s="17" t="s">
        <v>9</v>
      </c>
      <c r="G33" s="17" t="s">
        <v>75</v>
      </c>
      <c r="H33" s="17" t="s">
        <v>75</v>
      </c>
      <c r="I33" s="18" t="str">
        <f t="shared" si="0"/>
        <v>Brown Brown</v>
      </c>
      <c r="J33" s="17" t="s">
        <v>73</v>
      </c>
      <c r="K33" s="18"/>
      <c r="O33" s="1" t="s">
        <v>74</v>
      </c>
    </row>
    <row r="34" spans="4:15" ht="16.5" x14ac:dyDescent="0.35">
      <c r="D34" s="19" t="s">
        <v>76</v>
      </c>
      <c r="E34" s="18"/>
      <c r="F34" s="17" t="s">
        <v>9</v>
      </c>
      <c r="G34" s="17" t="s">
        <v>75</v>
      </c>
      <c r="H34" s="17" t="s">
        <v>75</v>
      </c>
      <c r="I34" s="18" t="str">
        <f t="shared" si="0"/>
        <v>Brown Brown</v>
      </c>
      <c r="J34" s="17" t="s">
        <v>77</v>
      </c>
      <c r="K34" s="18"/>
      <c r="O34" s="3" t="s">
        <v>78</v>
      </c>
    </row>
    <row r="35" spans="4:15" ht="16.5" x14ac:dyDescent="0.35">
      <c r="D35" s="19" t="s">
        <v>79</v>
      </c>
      <c r="E35" s="18"/>
      <c r="F35" s="17" t="s">
        <v>9</v>
      </c>
      <c r="G35" s="17" t="s">
        <v>371</v>
      </c>
      <c r="H35" s="17" t="s">
        <v>371</v>
      </c>
      <c r="I35" s="18" t="str">
        <f t="shared" si="0"/>
        <v>x x</v>
      </c>
      <c r="J35" s="17" t="s">
        <v>80</v>
      </c>
      <c r="K35" s="18"/>
      <c r="O35" s="1"/>
    </row>
    <row r="36" spans="4:15" ht="16.5" x14ac:dyDescent="0.35">
      <c r="D36" s="19" t="s">
        <v>81</v>
      </c>
      <c r="E36" s="18"/>
      <c r="F36" s="17" t="s">
        <v>9</v>
      </c>
      <c r="G36" s="17" t="s">
        <v>371</v>
      </c>
      <c r="H36" s="17" t="s">
        <v>371</v>
      </c>
      <c r="I36" s="18" t="str">
        <f t="shared" si="0"/>
        <v>x x</v>
      </c>
      <c r="J36" s="17" t="s">
        <v>82</v>
      </c>
      <c r="K36" s="18"/>
      <c r="O36" s="1"/>
    </row>
    <row r="37" spans="4:15" ht="16.5" x14ac:dyDescent="0.35">
      <c r="D37" s="19" t="s">
        <v>83</v>
      </c>
      <c r="E37" s="18"/>
      <c r="F37" s="17" t="s">
        <v>9</v>
      </c>
      <c r="G37" s="17" t="s">
        <v>371</v>
      </c>
      <c r="H37" s="17" t="s">
        <v>371</v>
      </c>
      <c r="I37" s="18" t="str">
        <f t="shared" si="0"/>
        <v>x x</v>
      </c>
      <c r="J37" s="17" t="s">
        <v>84</v>
      </c>
      <c r="K37" s="18"/>
      <c r="O37" s="1"/>
    </row>
    <row r="38" spans="4:15" ht="16.5" x14ac:dyDescent="0.35">
      <c r="D38" s="19" t="s">
        <v>85</v>
      </c>
      <c r="E38" s="18"/>
      <c r="F38" s="17" t="s">
        <v>9</v>
      </c>
      <c r="G38" s="17" t="s">
        <v>371</v>
      </c>
      <c r="H38" s="17" t="s">
        <v>371</v>
      </c>
      <c r="I38" s="18" t="str">
        <f t="shared" si="0"/>
        <v>x x</v>
      </c>
      <c r="J38" s="17" t="s">
        <v>86</v>
      </c>
      <c r="K38" s="18"/>
      <c r="O38" s="1"/>
    </row>
    <row r="39" spans="4:15" ht="16.5" x14ac:dyDescent="0.35">
      <c r="D39" s="19" t="s">
        <v>87</v>
      </c>
      <c r="E39" s="18"/>
      <c r="F39" s="17" t="s">
        <v>9</v>
      </c>
      <c r="G39" s="17" t="s">
        <v>69</v>
      </c>
      <c r="H39" s="17" t="s">
        <v>69</v>
      </c>
      <c r="I39" s="18" t="str">
        <f t="shared" si="0"/>
        <v>Black Black</v>
      </c>
      <c r="J39" s="17" t="s">
        <v>88</v>
      </c>
      <c r="K39" s="18"/>
      <c r="O39" s="1" t="s">
        <v>89</v>
      </c>
    </row>
    <row r="40" spans="4:15" ht="16.5" x14ac:dyDescent="0.35">
      <c r="D40" s="19" t="s">
        <v>90</v>
      </c>
      <c r="E40" s="18"/>
      <c r="F40" s="17" t="s">
        <v>9</v>
      </c>
      <c r="G40" s="17" t="s">
        <v>75</v>
      </c>
      <c r="H40" s="17" t="s">
        <v>75</v>
      </c>
      <c r="I40" s="18" t="str">
        <f t="shared" si="0"/>
        <v>Brown Brown</v>
      </c>
      <c r="J40" s="17" t="s">
        <v>91</v>
      </c>
      <c r="K40" s="18"/>
      <c r="O40" s="1" t="s">
        <v>92</v>
      </c>
    </row>
    <row r="41" spans="4:15" ht="16.5" x14ac:dyDescent="0.35">
      <c r="D41" s="19" t="s">
        <v>94</v>
      </c>
      <c r="E41" s="18"/>
      <c r="F41" s="17" t="s">
        <v>9</v>
      </c>
      <c r="G41" s="17" t="s">
        <v>75</v>
      </c>
      <c r="H41" s="17" t="s">
        <v>75</v>
      </c>
      <c r="I41" s="18" t="str">
        <f t="shared" si="0"/>
        <v>Brown Brown</v>
      </c>
      <c r="J41" s="17" t="s">
        <v>95</v>
      </c>
      <c r="K41" s="18"/>
      <c r="O41" s="1" t="s">
        <v>96</v>
      </c>
    </row>
    <row r="42" spans="4:15" ht="16.5" x14ac:dyDescent="0.35">
      <c r="D42" s="19" t="s">
        <v>97</v>
      </c>
      <c r="E42" s="18"/>
      <c r="F42" s="17" t="s">
        <v>9</v>
      </c>
      <c r="G42" s="17" t="s">
        <v>100</v>
      </c>
      <c r="H42" s="17" t="s">
        <v>100</v>
      </c>
      <c r="I42" s="18" t="str">
        <f t="shared" si="0"/>
        <v>White White</v>
      </c>
      <c r="J42" s="17" t="s">
        <v>98</v>
      </c>
      <c r="K42" s="18"/>
      <c r="O42" s="2" t="s">
        <v>99</v>
      </c>
    </row>
    <row r="43" spans="4:15" ht="16.5" x14ac:dyDescent="0.35">
      <c r="D43" s="19" t="s">
        <v>101</v>
      </c>
      <c r="E43" s="18"/>
      <c r="F43" s="17" t="s">
        <v>9</v>
      </c>
      <c r="G43" s="17" t="s">
        <v>104</v>
      </c>
      <c r="H43" s="17" t="s">
        <v>104</v>
      </c>
      <c r="I43" s="18" t="str">
        <f t="shared" si="0"/>
        <v>Gray Gray</v>
      </c>
      <c r="J43" s="17" t="s">
        <v>102</v>
      </c>
      <c r="K43" s="18"/>
      <c r="O43" s="2" t="s">
        <v>103</v>
      </c>
    </row>
    <row r="44" spans="4:15" ht="16.5" x14ac:dyDescent="0.35">
      <c r="D44" s="19" t="s">
        <v>105</v>
      </c>
      <c r="E44" s="18"/>
      <c r="F44" s="17" t="s">
        <v>9</v>
      </c>
      <c r="G44" s="17" t="s">
        <v>371</v>
      </c>
      <c r="H44" s="17" t="s">
        <v>371</v>
      </c>
      <c r="I44" s="18" t="str">
        <f t="shared" si="0"/>
        <v>x x</v>
      </c>
      <c r="J44" s="17" t="s">
        <v>106</v>
      </c>
      <c r="K44" s="18"/>
      <c r="O44" s="1" t="s">
        <v>29</v>
      </c>
    </row>
    <row r="45" spans="4:15" ht="16.5" x14ac:dyDescent="0.35">
      <c r="D45" s="19" t="s">
        <v>107</v>
      </c>
      <c r="E45" s="18"/>
      <c r="F45" s="17" t="s">
        <v>9</v>
      </c>
      <c r="G45" s="17" t="s">
        <v>201</v>
      </c>
      <c r="H45" s="17" t="s">
        <v>69</v>
      </c>
      <c r="I45" s="18" t="str">
        <f t="shared" si="0"/>
        <v>Yellow Black</v>
      </c>
      <c r="J45" s="17" t="s">
        <v>108</v>
      </c>
      <c r="K45" s="18"/>
      <c r="O45" s="1" t="s">
        <v>109</v>
      </c>
    </row>
    <row r="46" spans="4:15" ht="16.5" x14ac:dyDescent="0.35">
      <c r="D46" s="19" t="s">
        <v>111</v>
      </c>
      <c r="E46" s="18"/>
      <c r="F46" s="17" t="s">
        <v>9</v>
      </c>
      <c r="G46" s="17" t="s">
        <v>201</v>
      </c>
      <c r="H46" s="17" t="s">
        <v>197</v>
      </c>
      <c r="I46" s="18" t="str">
        <f t="shared" si="0"/>
        <v>Yellow Blue</v>
      </c>
      <c r="J46" s="17" t="s">
        <v>112</v>
      </c>
      <c r="K46" s="18"/>
      <c r="O46" s="1" t="s">
        <v>113</v>
      </c>
    </row>
    <row r="47" spans="4:15" ht="16.5" x14ac:dyDescent="0.35">
      <c r="D47" s="19" t="s">
        <v>115</v>
      </c>
      <c r="E47" s="18"/>
      <c r="F47" s="17" t="s">
        <v>9</v>
      </c>
      <c r="G47" s="17" t="s">
        <v>201</v>
      </c>
      <c r="H47" s="17" t="s">
        <v>140</v>
      </c>
      <c r="I47" s="18" t="str">
        <f t="shared" si="0"/>
        <v>Yellow Red</v>
      </c>
      <c r="J47" s="17" t="s">
        <v>116</v>
      </c>
      <c r="K47" s="18"/>
      <c r="O47" s="1" t="s">
        <v>117</v>
      </c>
    </row>
    <row r="48" spans="4:15" ht="16.5" x14ac:dyDescent="0.35">
      <c r="D48" s="19" t="s">
        <v>119</v>
      </c>
      <c r="E48" s="18"/>
      <c r="F48" s="17" t="s">
        <v>9</v>
      </c>
      <c r="G48" s="17" t="s">
        <v>201</v>
      </c>
      <c r="H48" s="17" t="s">
        <v>316</v>
      </c>
      <c r="I48" s="18" t="str">
        <f t="shared" si="0"/>
        <v>Yellow Green</v>
      </c>
      <c r="J48" s="17" t="s">
        <v>120</v>
      </c>
      <c r="K48" s="18"/>
      <c r="O48" s="1" t="s">
        <v>121</v>
      </c>
    </row>
    <row r="49" spans="4:15" ht="16.5" x14ac:dyDescent="0.35">
      <c r="D49" s="19" t="s">
        <v>123</v>
      </c>
      <c r="E49" s="18"/>
      <c r="F49" s="17" t="s">
        <v>9</v>
      </c>
      <c r="G49" s="17" t="s">
        <v>371</v>
      </c>
      <c r="H49" s="17" t="s">
        <v>371</v>
      </c>
      <c r="I49" s="18" t="str">
        <f t="shared" si="0"/>
        <v>x x</v>
      </c>
      <c r="J49" s="17" t="s">
        <v>124</v>
      </c>
      <c r="K49" s="18"/>
      <c r="O49" s="1" t="s">
        <v>29</v>
      </c>
    </row>
    <row r="50" spans="4:15" ht="16.5" x14ac:dyDescent="0.35">
      <c r="D50" s="19" t="s">
        <v>125</v>
      </c>
      <c r="E50" s="18"/>
      <c r="F50" s="17" t="s">
        <v>9</v>
      </c>
      <c r="G50" s="17" t="s">
        <v>371</v>
      </c>
      <c r="H50" s="17" t="s">
        <v>371</v>
      </c>
      <c r="I50" s="18" t="str">
        <f t="shared" si="0"/>
        <v>x x</v>
      </c>
      <c r="J50" s="17" t="s">
        <v>126</v>
      </c>
      <c r="K50" s="18"/>
      <c r="O50" s="1" t="s">
        <v>29</v>
      </c>
    </row>
    <row r="51" spans="4:15" ht="16.5" x14ac:dyDescent="0.35">
      <c r="D51" s="20" t="s">
        <v>127</v>
      </c>
      <c r="E51" s="18"/>
      <c r="F51" s="17" t="s">
        <v>9</v>
      </c>
      <c r="G51" s="17" t="s">
        <v>316</v>
      </c>
      <c r="H51" s="17" t="s">
        <v>140</v>
      </c>
      <c r="I51" s="18" t="str">
        <f t="shared" si="0"/>
        <v>Green Red</v>
      </c>
      <c r="J51" s="17" t="s">
        <v>128</v>
      </c>
      <c r="K51" s="18"/>
      <c r="O51" s="1" t="s">
        <v>129</v>
      </c>
    </row>
    <row r="52" spans="4:15" ht="16.5" x14ac:dyDescent="0.35">
      <c r="D52" s="19" t="s">
        <v>131</v>
      </c>
      <c r="E52" s="18"/>
      <c r="F52" s="17" t="s">
        <v>9</v>
      </c>
      <c r="G52" s="17" t="s">
        <v>100</v>
      </c>
      <c r="H52" s="17" t="s">
        <v>69</v>
      </c>
      <c r="I52" s="18" t="str">
        <f t="shared" si="0"/>
        <v>White Black</v>
      </c>
      <c r="J52" s="17" t="s">
        <v>132</v>
      </c>
      <c r="K52" s="18"/>
      <c r="O52" s="1" t="s">
        <v>133</v>
      </c>
    </row>
    <row r="53" spans="4:15" ht="16.5" x14ac:dyDescent="0.35">
      <c r="D53" s="19" t="s">
        <v>135</v>
      </c>
      <c r="E53" s="18"/>
      <c r="F53" s="17" t="s">
        <v>9</v>
      </c>
      <c r="G53" s="17" t="s">
        <v>100</v>
      </c>
      <c r="H53" s="17" t="s">
        <v>75</v>
      </c>
      <c r="I53" s="18" t="str">
        <f t="shared" si="0"/>
        <v>White Brown</v>
      </c>
      <c r="J53" s="17" t="s">
        <v>136</v>
      </c>
      <c r="K53" s="18"/>
      <c r="O53" s="1" t="s">
        <v>137</v>
      </c>
    </row>
    <row r="54" spans="4:15" ht="16.5" x14ac:dyDescent="0.35">
      <c r="D54" s="19" t="s">
        <v>138</v>
      </c>
      <c r="E54" s="18"/>
      <c r="F54" s="17" t="s">
        <v>141</v>
      </c>
      <c r="G54" s="17" t="s">
        <v>140</v>
      </c>
      <c r="H54" s="17" t="s">
        <v>140</v>
      </c>
      <c r="I54" s="18" t="str">
        <f t="shared" si="0"/>
        <v>Red Red</v>
      </c>
      <c r="J54" s="17" t="s">
        <v>139</v>
      </c>
      <c r="K54" s="18"/>
      <c r="O54" s="1"/>
    </row>
    <row r="55" spans="4:15" ht="16.5" x14ac:dyDescent="0.35">
      <c r="D55" s="19" t="s">
        <v>142</v>
      </c>
      <c r="E55" s="18"/>
      <c r="F55" s="17" t="s">
        <v>9</v>
      </c>
      <c r="G55" s="17" t="s">
        <v>371</v>
      </c>
      <c r="H55" s="17" t="s">
        <v>371</v>
      </c>
      <c r="I55" s="18" t="str">
        <f t="shared" si="0"/>
        <v>x x</v>
      </c>
      <c r="J55" s="17" t="s">
        <v>143</v>
      </c>
      <c r="K55" s="18"/>
      <c r="O55" s="1" t="s">
        <v>29</v>
      </c>
    </row>
    <row r="56" spans="4:15" ht="16.5" x14ac:dyDescent="0.35">
      <c r="D56" s="19" t="s">
        <v>144</v>
      </c>
      <c r="E56" s="18"/>
      <c r="F56" s="17" t="s">
        <v>9</v>
      </c>
      <c r="G56" s="17" t="s">
        <v>371</v>
      </c>
      <c r="H56" s="17" t="s">
        <v>371</v>
      </c>
      <c r="I56" s="18" t="str">
        <f t="shared" si="0"/>
        <v>x x</v>
      </c>
      <c r="J56" s="17" t="s">
        <v>145</v>
      </c>
      <c r="K56" s="18"/>
      <c r="O56" s="1" t="s">
        <v>29</v>
      </c>
    </row>
    <row r="57" spans="4:15" ht="16.5" x14ac:dyDescent="0.35">
      <c r="D57" s="19" t="s">
        <v>146</v>
      </c>
      <c r="E57" s="18"/>
      <c r="F57" s="17" t="s">
        <v>9</v>
      </c>
      <c r="G57" s="17" t="s">
        <v>100</v>
      </c>
      <c r="H57" s="17" t="s">
        <v>140</v>
      </c>
      <c r="I57" s="18" t="str">
        <f t="shared" si="0"/>
        <v>White Red</v>
      </c>
      <c r="J57" s="17" t="s">
        <v>147</v>
      </c>
      <c r="K57" s="18"/>
      <c r="O57" s="1" t="s">
        <v>137</v>
      </c>
    </row>
    <row r="58" spans="4:15" ht="16.5" x14ac:dyDescent="0.35">
      <c r="D58" s="19" t="s">
        <v>148</v>
      </c>
      <c r="E58" s="18"/>
      <c r="F58" s="17" t="s">
        <v>9</v>
      </c>
      <c r="G58" s="19" t="s">
        <v>75</v>
      </c>
      <c r="H58" s="19" t="s">
        <v>316</v>
      </c>
      <c r="I58" s="18" t="str">
        <f t="shared" si="0"/>
        <v>Brown Green</v>
      </c>
      <c r="J58" s="17" t="s">
        <v>149</v>
      </c>
      <c r="K58" s="18"/>
      <c r="O58" s="1" t="s">
        <v>150</v>
      </c>
    </row>
    <row r="59" spans="4:15" ht="16.5" x14ac:dyDescent="0.35">
      <c r="D59" s="19" t="s">
        <v>152</v>
      </c>
      <c r="E59" s="18"/>
      <c r="F59" s="17" t="s">
        <v>9</v>
      </c>
      <c r="G59" s="19" t="s">
        <v>75</v>
      </c>
      <c r="H59" s="19" t="s">
        <v>359</v>
      </c>
      <c r="I59" s="18" t="str">
        <f t="shared" si="0"/>
        <v>Brown Purple</v>
      </c>
      <c r="J59" s="17" t="s">
        <v>153</v>
      </c>
      <c r="K59" s="18"/>
      <c r="O59" s="1" t="s">
        <v>154</v>
      </c>
    </row>
    <row r="60" spans="4:15" ht="16.5" x14ac:dyDescent="0.35">
      <c r="D60" s="19" t="s">
        <v>156</v>
      </c>
      <c r="E60" s="18"/>
      <c r="F60" s="17" t="s">
        <v>9</v>
      </c>
      <c r="G60" s="17" t="s">
        <v>140</v>
      </c>
      <c r="H60" s="17" t="s">
        <v>140</v>
      </c>
      <c r="I60" s="18" t="str">
        <f t="shared" si="0"/>
        <v>Red Red</v>
      </c>
      <c r="J60" s="17" t="s">
        <v>139</v>
      </c>
      <c r="K60" s="18"/>
      <c r="O60" s="1"/>
    </row>
    <row r="61" spans="4:15" ht="16.5" x14ac:dyDescent="0.35">
      <c r="D61" s="19" t="s">
        <v>157</v>
      </c>
      <c r="E61" s="18"/>
      <c r="F61" s="21" t="s">
        <v>141</v>
      </c>
      <c r="G61" s="17" t="s">
        <v>160</v>
      </c>
      <c r="H61" s="17" t="s">
        <v>160</v>
      </c>
      <c r="I61" s="18" t="str">
        <f t="shared" si="0"/>
        <v>black black</v>
      </c>
      <c r="J61" s="17" t="s">
        <v>158</v>
      </c>
      <c r="K61" s="18"/>
      <c r="O61" s="1" t="s">
        <v>159</v>
      </c>
    </row>
    <row r="62" spans="4:15" ht="16.5" x14ac:dyDescent="0.35">
      <c r="D62" s="19" t="s">
        <v>161</v>
      </c>
      <c r="E62" s="18"/>
      <c r="F62" s="21" t="s">
        <v>141</v>
      </c>
      <c r="G62" s="17" t="s">
        <v>164</v>
      </c>
      <c r="H62" s="17" t="s">
        <v>164</v>
      </c>
      <c r="I62" s="18" t="str">
        <f t="shared" si="0"/>
        <v>red red</v>
      </c>
      <c r="J62" s="17" t="s">
        <v>162</v>
      </c>
      <c r="K62" s="18"/>
      <c r="O62" s="1" t="s">
        <v>163</v>
      </c>
    </row>
    <row r="63" spans="4:15" ht="16.5" x14ac:dyDescent="0.35">
      <c r="D63" s="19" t="s">
        <v>165</v>
      </c>
      <c r="E63" s="18"/>
      <c r="F63" s="17" t="s">
        <v>9</v>
      </c>
      <c r="G63" s="17" t="s">
        <v>371</v>
      </c>
      <c r="H63" s="17" t="s">
        <v>371</v>
      </c>
      <c r="I63" s="18" t="str">
        <f t="shared" si="0"/>
        <v>x x</v>
      </c>
      <c r="J63" s="17" t="s">
        <v>166</v>
      </c>
      <c r="K63" s="18"/>
      <c r="O63" s="1" t="s">
        <v>29</v>
      </c>
    </row>
    <row r="64" spans="4:15" ht="16.5" x14ac:dyDescent="0.35">
      <c r="D64" s="19" t="s">
        <v>167</v>
      </c>
      <c r="E64" s="18"/>
      <c r="F64" s="17" t="s">
        <v>9</v>
      </c>
      <c r="G64" s="17" t="s">
        <v>371</v>
      </c>
      <c r="H64" s="17" t="s">
        <v>371</v>
      </c>
      <c r="I64" s="18" t="str">
        <f t="shared" si="0"/>
        <v>x x</v>
      </c>
      <c r="J64" s="17" t="s">
        <v>168</v>
      </c>
      <c r="K64" s="18"/>
      <c r="O64" s="1" t="s">
        <v>29</v>
      </c>
    </row>
    <row r="65" spans="4:15" ht="16.5" x14ac:dyDescent="0.35">
      <c r="D65" s="19" t="s">
        <v>169</v>
      </c>
      <c r="E65" s="18"/>
      <c r="F65" s="17" t="s">
        <v>9</v>
      </c>
      <c r="G65" s="17" t="s">
        <v>371</v>
      </c>
      <c r="H65" s="17" t="s">
        <v>371</v>
      </c>
      <c r="I65" s="18" t="str">
        <f t="shared" si="0"/>
        <v>x x</v>
      </c>
      <c r="J65" s="17" t="s">
        <v>170</v>
      </c>
      <c r="K65" s="18"/>
      <c r="O65" s="1" t="s">
        <v>29</v>
      </c>
    </row>
    <row r="66" spans="4:15" ht="16.5" x14ac:dyDescent="0.35">
      <c r="D66" s="19" t="s">
        <v>171</v>
      </c>
      <c r="E66" s="18"/>
      <c r="F66" s="17" t="s">
        <v>9</v>
      </c>
      <c r="G66" s="17" t="s">
        <v>371</v>
      </c>
      <c r="H66" s="17" t="s">
        <v>371</v>
      </c>
      <c r="I66" s="18" t="str">
        <f t="shared" si="0"/>
        <v>x x</v>
      </c>
      <c r="J66" s="17" t="s">
        <v>172</v>
      </c>
      <c r="K66" s="18"/>
      <c r="O66" s="1" t="s">
        <v>29</v>
      </c>
    </row>
    <row r="67" spans="4:15" ht="16.5" x14ac:dyDescent="0.35">
      <c r="D67" s="19" t="s">
        <v>173</v>
      </c>
      <c r="E67" s="18"/>
      <c r="F67" s="17" t="s">
        <v>9</v>
      </c>
      <c r="G67" s="17" t="s">
        <v>33</v>
      </c>
      <c r="H67" s="17" t="s">
        <v>371</v>
      </c>
      <c r="I67" s="18" t="str">
        <f t="shared" si="0"/>
        <v>Orange x</v>
      </c>
      <c r="J67" s="17" t="s">
        <v>174</v>
      </c>
      <c r="K67" s="18"/>
      <c r="O67" s="1" t="s">
        <v>175</v>
      </c>
    </row>
    <row r="68" spans="4:15" ht="16.5" x14ac:dyDescent="0.35">
      <c r="D68" s="19"/>
      <c r="E68" s="18"/>
      <c r="F68" s="21"/>
      <c r="G68" s="17"/>
      <c r="H68" s="17"/>
      <c r="I68" s="18"/>
      <c r="J68" s="21"/>
      <c r="K68" s="18"/>
      <c r="O68" s="4"/>
    </row>
    <row r="69" spans="4:15" ht="16.5" x14ac:dyDescent="0.35">
      <c r="D69" s="19"/>
      <c r="E69" s="18"/>
      <c r="F69" s="17"/>
      <c r="G69" s="17"/>
      <c r="H69" s="17"/>
      <c r="I69" s="18"/>
      <c r="J69" s="17"/>
      <c r="K69" s="18"/>
      <c r="O69" s="1"/>
    </row>
    <row r="70" spans="4:15" ht="16.5" x14ac:dyDescent="0.35">
      <c r="D70" s="19"/>
      <c r="E70" s="18"/>
      <c r="F70" s="17"/>
      <c r="G70" s="17"/>
      <c r="H70" s="17"/>
      <c r="I70" s="18"/>
      <c r="J70" s="17"/>
      <c r="K70" s="18"/>
      <c r="O70" s="1"/>
    </row>
    <row r="71" spans="4:15" ht="16.5" x14ac:dyDescent="0.35">
      <c r="D71" s="19"/>
      <c r="E71" s="18"/>
      <c r="F71" s="17"/>
      <c r="G71" s="17"/>
      <c r="H71" s="17"/>
      <c r="I71" s="18"/>
      <c r="J71" s="17"/>
      <c r="K71" s="18"/>
      <c r="O71" s="1"/>
    </row>
    <row r="72" spans="4:15" ht="16.5" x14ac:dyDescent="0.35">
      <c r="D72" s="19"/>
      <c r="E72" s="18"/>
      <c r="F72" s="17"/>
      <c r="G72" s="17"/>
      <c r="H72" s="17"/>
      <c r="I72" s="18"/>
      <c r="J72" s="17"/>
      <c r="K72" s="18"/>
      <c r="O72" s="1"/>
    </row>
    <row r="73" spans="4:15" ht="16.5" x14ac:dyDescent="0.35">
      <c r="D73" s="19"/>
      <c r="E73" s="18"/>
      <c r="F73" s="17"/>
      <c r="G73" s="17"/>
      <c r="H73" s="17"/>
      <c r="I73" s="18"/>
      <c r="J73" s="17"/>
      <c r="K73" s="18"/>
      <c r="O73" s="1"/>
    </row>
    <row r="74" spans="4:15" ht="16.5" x14ac:dyDescent="0.35">
      <c r="D74" s="19"/>
      <c r="E74" s="18"/>
      <c r="F74" s="17"/>
      <c r="G74" s="17"/>
      <c r="H74" s="17"/>
      <c r="I74" s="18"/>
      <c r="J74" s="17"/>
      <c r="K74" s="18"/>
      <c r="O74" s="2"/>
    </row>
    <row r="75" spans="4:15" ht="16.5" x14ac:dyDescent="0.35">
      <c r="D75" s="19"/>
      <c r="E75" s="18"/>
      <c r="F75" s="17"/>
      <c r="G75" s="17"/>
      <c r="H75" s="17"/>
      <c r="I75" s="18"/>
      <c r="J75" s="17"/>
      <c r="K75" s="18"/>
      <c r="O75" s="1"/>
    </row>
    <row r="76" spans="4:15" ht="16.5" x14ac:dyDescent="0.35">
      <c r="D76" s="19"/>
      <c r="E76" s="18"/>
      <c r="F76" s="17"/>
      <c r="G76" s="17"/>
      <c r="H76" s="17"/>
      <c r="I76" s="18"/>
      <c r="J76" s="17"/>
      <c r="K76" s="18"/>
      <c r="O76" s="1"/>
    </row>
    <row r="77" spans="4:15" ht="16.5" x14ac:dyDescent="0.35">
      <c r="D77" s="19"/>
      <c r="E77" s="18"/>
      <c r="F77" s="17"/>
      <c r="G77" s="17"/>
      <c r="H77" s="17"/>
      <c r="I77" s="18"/>
      <c r="J77" s="17"/>
      <c r="K77" s="18"/>
      <c r="O77" s="1"/>
    </row>
    <row r="78" spans="4:15" ht="16.5" x14ac:dyDescent="0.35">
      <c r="D78" s="19"/>
      <c r="E78" s="18"/>
      <c r="F78" s="17"/>
      <c r="G78" s="17"/>
      <c r="H78" s="17"/>
      <c r="I78" s="18"/>
      <c r="J78" s="17"/>
      <c r="K78" s="18"/>
      <c r="O78" s="1"/>
    </row>
    <row r="79" spans="4:15" ht="16.5" x14ac:dyDescent="0.35">
      <c r="D79" s="19"/>
      <c r="E79" s="18"/>
      <c r="F79" s="17"/>
      <c r="G79" s="17"/>
      <c r="H79" s="17"/>
      <c r="I79" s="18"/>
      <c r="J79" s="17"/>
      <c r="K79" s="18"/>
      <c r="O79" s="1"/>
    </row>
    <row r="80" spans="4:15" ht="16.5" x14ac:dyDescent="0.35">
      <c r="D80" s="19"/>
      <c r="E80" s="18"/>
      <c r="F80" s="17"/>
      <c r="G80" s="17"/>
      <c r="H80" s="17"/>
      <c r="I80" s="18"/>
      <c r="J80" s="17"/>
      <c r="K80" s="18"/>
      <c r="O80" s="1"/>
    </row>
    <row r="81" spans="4:15" ht="16.5" x14ac:dyDescent="0.35">
      <c r="D81" s="19"/>
      <c r="E81" s="18"/>
      <c r="F81" s="17"/>
      <c r="G81" s="17"/>
      <c r="H81" s="17"/>
      <c r="I81" s="18"/>
      <c r="J81" s="17"/>
      <c r="K81" s="18"/>
      <c r="O81" s="1"/>
    </row>
    <row r="82" spans="4:15" ht="16.5" x14ac:dyDescent="0.35">
      <c r="D82" s="19"/>
      <c r="E82" s="18"/>
      <c r="F82" s="17"/>
      <c r="G82" s="17"/>
      <c r="H82" s="17"/>
      <c r="I82" s="18"/>
      <c r="J82" s="17"/>
      <c r="K82" s="18"/>
      <c r="O82" s="1"/>
    </row>
    <row r="83" spans="4:15" ht="16.5" x14ac:dyDescent="0.35">
      <c r="D83" s="19"/>
      <c r="E83" s="18"/>
      <c r="F83" s="17"/>
      <c r="G83" s="17"/>
      <c r="H83" s="17"/>
      <c r="I83" s="18"/>
      <c r="J83" s="17"/>
      <c r="K83" s="18"/>
      <c r="O83" s="1"/>
    </row>
    <row r="84" spans="4:15" ht="16.5" x14ac:dyDescent="0.35">
      <c r="D84" s="19"/>
      <c r="E84" s="18"/>
      <c r="F84" s="17"/>
      <c r="G84" s="17"/>
      <c r="H84" s="17"/>
      <c r="I84" s="18"/>
      <c r="J84" s="17"/>
      <c r="K84" s="18"/>
      <c r="O84" s="1"/>
    </row>
    <row r="85" spans="4:15" ht="16.5" x14ac:dyDescent="0.35">
      <c r="D85" s="19"/>
      <c r="E85" s="18"/>
      <c r="F85" s="17"/>
      <c r="G85" s="17"/>
      <c r="H85" s="17"/>
      <c r="I85" s="18"/>
      <c r="J85" s="17"/>
      <c r="K85" s="18"/>
      <c r="O85" s="2"/>
    </row>
    <row r="86" spans="4:15" ht="16.5" x14ac:dyDescent="0.35">
      <c r="D86" s="19"/>
      <c r="E86" s="18"/>
      <c r="F86" s="17"/>
      <c r="G86" s="17"/>
      <c r="H86" s="17"/>
      <c r="I86" s="18"/>
      <c r="J86" s="17"/>
      <c r="K86" s="18"/>
      <c r="O86" s="1"/>
    </row>
    <row r="87" spans="4:15" ht="16.5" x14ac:dyDescent="0.35">
      <c r="D87" s="19"/>
      <c r="E87" s="18"/>
      <c r="F87" s="17"/>
      <c r="G87" s="17"/>
      <c r="H87" s="17"/>
      <c r="I87" s="18"/>
      <c r="J87" s="17"/>
      <c r="K87" s="18"/>
      <c r="O87" s="1"/>
    </row>
    <row r="88" spans="4:15" ht="16.5" x14ac:dyDescent="0.35">
      <c r="D88" s="19"/>
      <c r="E88" s="18"/>
      <c r="F88" s="17"/>
      <c r="G88" s="17"/>
      <c r="H88" s="17"/>
      <c r="I88" s="18"/>
      <c r="J88" s="17"/>
      <c r="K88" s="18"/>
      <c r="O88" s="1"/>
    </row>
    <row r="89" spans="4:15" ht="16.5" x14ac:dyDescent="0.35">
      <c r="D89" s="19"/>
      <c r="E89" s="18"/>
      <c r="F89" s="17"/>
      <c r="G89" s="17"/>
      <c r="H89" s="17"/>
      <c r="I89" s="18"/>
      <c r="J89" s="17"/>
      <c r="K89" s="18"/>
      <c r="O89" s="1"/>
    </row>
    <row r="90" spans="4:15" ht="16.5" x14ac:dyDescent="0.35">
      <c r="D90" s="19"/>
      <c r="E90" s="18"/>
      <c r="F90" s="17"/>
      <c r="G90" s="17"/>
      <c r="H90" s="17"/>
      <c r="I90" s="18"/>
      <c r="J90" s="17"/>
      <c r="K90" s="18"/>
      <c r="O90" s="1"/>
    </row>
    <row r="91" spans="4:15" ht="16.5" x14ac:dyDescent="0.35">
      <c r="D91" s="19"/>
      <c r="E91" s="18"/>
      <c r="F91" s="17"/>
      <c r="G91" s="17"/>
      <c r="H91" s="17"/>
      <c r="I91" s="18"/>
      <c r="J91" s="17"/>
      <c r="K91" s="18"/>
      <c r="O91" s="1"/>
    </row>
    <row r="92" spans="4:15" ht="16.5" x14ac:dyDescent="0.35">
      <c r="D92" s="19"/>
      <c r="E92" s="18"/>
      <c r="F92" s="17"/>
      <c r="G92" s="17"/>
      <c r="H92" s="17"/>
      <c r="I92" s="18"/>
      <c r="J92" s="17"/>
      <c r="K92" s="18"/>
      <c r="O92" s="1"/>
    </row>
    <row r="93" spans="4:15" ht="16.5" x14ac:dyDescent="0.35">
      <c r="D93" s="19"/>
      <c r="E93" s="18"/>
      <c r="F93" s="17"/>
      <c r="G93" s="17"/>
      <c r="H93" s="17"/>
      <c r="I93" s="18"/>
      <c r="J93" s="17"/>
      <c r="K93" s="18"/>
      <c r="O93" s="1"/>
    </row>
    <row r="94" spans="4:15" ht="16.5" x14ac:dyDescent="0.35">
      <c r="D94" s="19"/>
      <c r="E94" s="18"/>
      <c r="F94" s="17"/>
      <c r="G94" s="17"/>
      <c r="H94" s="17"/>
      <c r="I94" s="18"/>
      <c r="J94" s="17"/>
      <c r="K94" s="18"/>
      <c r="O94" s="1"/>
    </row>
    <row r="95" spans="4:15" ht="16.5" x14ac:dyDescent="0.35">
      <c r="D95" s="19"/>
      <c r="E95" s="18"/>
      <c r="F95" s="17"/>
      <c r="G95" s="17"/>
      <c r="H95" s="17"/>
      <c r="I95" s="18"/>
      <c r="J95" s="17"/>
      <c r="K95" s="18"/>
      <c r="O95" s="1"/>
    </row>
    <row r="96" spans="4:15" ht="16.5" x14ac:dyDescent="0.35">
      <c r="D96" s="19"/>
      <c r="E96" s="18"/>
      <c r="F96" s="17"/>
      <c r="G96" s="17"/>
      <c r="H96" s="17"/>
      <c r="I96" s="18"/>
      <c r="J96" s="17"/>
      <c r="K96" s="18"/>
      <c r="O96" s="1"/>
    </row>
    <row r="97" spans="4:15" ht="16.5" x14ac:dyDescent="0.35">
      <c r="D97" s="19"/>
      <c r="E97" s="18"/>
      <c r="F97" s="17"/>
      <c r="G97" s="17"/>
      <c r="H97" s="17"/>
      <c r="I97" s="18"/>
      <c r="J97" s="17"/>
      <c r="K97" s="18"/>
      <c r="O97" s="1"/>
    </row>
    <row r="98" spans="4:15" ht="16.5" x14ac:dyDescent="0.35">
      <c r="D98" s="19"/>
      <c r="E98" s="18"/>
      <c r="F98" s="17"/>
      <c r="G98" s="17"/>
      <c r="H98" s="17"/>
      <c r="I98" s="18"/>
      <c r="J98" s="17"/>
      <c r="K98" s="18"/>
      <c r="O98" s="1"/>
    </row>
    <row r="99" spans="4:15" ht="16.5" x14ac:dyDescent="0.35">
      <c r="D99" s="19"/>
      <c r="E99" s="18"/>
      <c r="F99" s="17"/>
      <c r="G99" s="17"/>
      <c r="H99" s="17"/>
      <c r="I99" s="18"/>
      <c r="J99" s="17"/>
      <c r="K99" s="18"/>
      <c r="O99" s="1"/>
    </row>
    <row r="100" spans="4:15" ht="16.5" x14ac:dyDescent="0.35">
      <c r="D100" s="19"/>
      <c r="E100" s="18"/>
      <c r="F100" s="17"/>
      <c r="G100" s="17"/>
      <c r="H100" s="17"/>
      <c r="I100" s="18"/>
      <c r="J100" s="17"/>
      <c r="K100" s="18"/>
      <c r="O100" s="2"/>
    </row>
    <row r="101" spans="4:15" ht="16.5" x14ac:dyDescent="0.35">
      <c r="D101" s="19"/>
      <c r="E101" s="18"/>
      <c r="F101" s="17"/>
      <c r="G101" s="17"/>
      <c r="H101" s="17"/>
      <c r="I101" s="18"/>
      <c r="J101" s="17"/>
      <c r="K101" s="18"/>
      <c r="O101" s="2"/>
    </row>
    <row r="102" spans="4:15" ht="16.5" x14ac:dyDescent="0.35">
      <c r="D102" s="19"/>
      <c r="E102" s="18"/>
      <c r="F102" s="17"/>
      <c r="G102" s="17"/>
      <c r="H102" s="17"/>
      <c r="I102" s="18"/>
      <c r="J102" s="17"/>
      <c r="K102" s="18"/>
      <c r="O102" s="1"/>
    </row>
    <row r="103" spans="4:15" ht="16.5" x14ac:dyDescent="0.35">
      <c r="D103" s="19"/>
      <c r="E103" s="18"/>
      <c r="F103" s="17"/>
      <c r="G103" s="17"/>
      <c r="H103" s="17"/>
      <c r="I103" s="18"/>
      <c r="J103" s="17"/>
      <c r="K103" s="18"/>
      <c r="O103" s="1"/>
    </row>
    <row r="104" spans="4:15" ht="16.5" x14ac:dyDescent="0.35">
      <c r="D104" s="19"/>
      <c r="E104" s="18"/>
      <c r="F104" s="17"/>
      <c r="G104" s="17"/>
      <c r="H104" s="17"/>
      <c r="I104" s="18"/>
      <c r="J104" s="17"/>
      <c r="K104" s="18"/>
      <c r="O104" s="1"/>
    </row>
    <row r="105" spans="4:15" ht="16.5" x14ac:dyDescent="0.35">
      <c r="D105" s="19"/>
      <c r="E105" s="18"/>
      <c r="F105" s="17"/>
      <c r="G105" s="17"/>
      <c r="H105" s="17"/>
      <c r="I105" s="18"/>
      <c r="J105" s="17"/>
      <c r="K105" s="18"/>
      <c r="O105" s="1"/>
    </row>
    <row r="106" spans="4:15" ht="16.5" x14ac:dyDescent="0.35">
      <c r="D106" s="19"/>
      <c r="E106" s="18"/>
      <c r="F106" s="17"/>
      <c r="G106" s="17"/>
      <c r="H106" s="17"/>
      <c r="I106" s="18"/>
      <c r="J106" s="17"/>
      <c r="K106" s="18"/>
      <c r="O106" s="1"/>
    </row>
    <row r="107" spans="4:15" ht="16.5" x14ac:dyDescent="0.35">
      <c r="D107" s="19"/>
      <c r="E107" s="18"/>
      <c r="F107" s="17"/>
      <c r="G107" s="17"/>
      <c r="H107" s="17"/>
      <c r="I107" s="18"/>
      <c r="J107" s="17"/>
      <c r="K107" s="18"/>
      <c r="O107" s="1"/>
    </row>
    <row r="108" spans="4:15" ht="16.5" x14ac:dyDescent="0.35">
      <c r="D108" s="19"/>
      <c r="E108" s="18"/>
      <c r="F108" s="17"/>
      <c r="G108" s="17"/>
      <c r="H108" s="17"/>
      <c r="I108" s="18"/>
      <c r="J108" s="17"/>
      <c r="K108" s="18"/>
      <c r="O108" s="1"/>
    </row>
    <row r="109" spans="4:15" ht="16.5" x14ac:dyDescent="0.35">
      <c r="D109" s="19"/>
      <c r="E109" s="18"/>
      <c r="F109" s="17"/>
      <c r="G109" s="17"/>
      <c r="H109" s="17"/>
      <c r="I109" s="18"/>
      <c r="J109" s="17"/>
      <c r="K109" s="18"/>
      <c r="O109" s="1"/>
    </row>
    <row r="110" spans="4:15" ht="16.5" x14ac:dyDescent="0.35">
      <c r="D110" s="19"/>
      <c r="E110" s="18"/>
      <c r="F110" s="17"/>
      <c r="G110" s="17"/>
      <c r="H110" s="17"/>
      <c r="I110" s="18"/>
      <c r="J110" s="17"/>
      <c r="K110" s="18"/>
      <c r="O110" s="1"/>
    </row>
    <row r="111" spans="4:15" ht="16.5" x14ac:dyDescent="0.35">
      <c r="D111" s="19"/>
      <c r="E111" s="18"/>
      <c r="F111" s="17"/>
      <c r="G111" s="17"/>
      <c r="H111" s="17"/>
      <c r="I111" s="18"/>
      <c r="J111" s="17"/>
      <c r="K111" s="18"/>
      <c r="O111" s="1"/>
    </row>
    <row r="112" spans="4:15" ht="16.5" x14ac:dyDescent="0.35">
      <c r="D112" s="19"/>
      <c r="E112" s="18"/>
      <c r="F112" s="17"/>
      <c r="G112" s="17"/>
      <c r="H112" s="17"/>
      <c r="I112" s="18"/>
      <c r="J112" s="17"/>
      <c r="K112" s="18"/>
      <c r="O112" s="1"/>
    </row>
    <row r="113" spans="4:15" ht="16.5" x14ac:dyDescent="0.35">
      <c r="D113" s="19"/>
      <c r="E113" s="18"/>
      <c r="F113" s="17"/>
      <c r="G113" s="17"/>
      <c r="H113" s="17"/>
      <c r="I113" s="18"/>
      <c r="J113" s="17"/>
      <c r="K113" s="18"/>
      <c r="O113" s="1"/>
    </row>
    <row r="114" spans="4:15" ht="16.5" x14ac:dyDescent="0.35">
      <c r="D114" s="19"/>
      <c r="E114" s="18"/>
      <c r="F114" s="17"/>
      <c r="G114" s="17"/>
      <c r="H114" s="17"/>
      <c r="I114" s="18"/>
      <c r="J114" s="17"/>
      <c r="K114" s="18"/>
      <c r="O114" s="1"/>
    </row>
    <row r="115" spans="4:15" ht="16.5" x14ac:dyDescent="0.35">
      <c r="D115" s="19"/>
      <c r="E115" s="18"/>
      <c r="F115" s="17"/>
      <c r="G115" s="17"/>
      <c r="H115" s="17"/>
      <c r="I115" s="18"/>
      <c r="J115" s="17"/>
      <c r="K115" s="18"/>
      <c r="O115" s="1"/>
    </row>
    <row r="116" spans="4:15" ht="16.5" x14ac:dyDescent="0.35">
      <c r="D116" s="19"/>
      <c r="E116" s="18"/>
      <c r="F116" s="17"/>
      <c r="G116" s="24"/>
      <c r="H116" s="24"/>
      <c r="I116" s="18"/>
      <c r="J116" s="17"/>
      <c r="K116" s="18"/>
      <c r="O116" s="1"/>
    </row>
    <row r="117" spans="4:15" ht="16.5" x14ac:dyDescent="0.35">
      <c r="D117" s="19"/>
      <c r="E117" s="18"/>
      <c r="F117" s="17"/>
      <c r="G117" s="17"/>
      <c r="H117" s="17"/>
      <c r="I117" s="18"/>
      <c r="J117" s="17"/>
      <c r="K117" s="18"/>
      <c r="O117" s="1"/>
    </row>
    <row r="118" spans="4:15" ht="16.5" x14ac:dyDescent="0.35">
      <c r="D118" s="19"/>
      <c r="E118" s="18"/>
      <c r="F118" s="17"/>
      <c r="G118" s="17"/>
      <c r="H118" s="17"/>
      <c r="I118" s="18"/>
      <c r="J118" s="65"/>
      <c r="K118" s="18"/>
      <c r="O118" s="1"/>
    </row>
    <row r="119" spans="4:15" ht="16.5" x14ac:dyDescent="0.35">
      <c r="D119" s="19"/>
      <c r="E119" s="18"/>
      <c r="F119" s="17"/>
      <c r="G119" s="17"/>
      <c r="H119" s="17"/>
      <c r="I119" s="18"/>
      <c r="J119" s="66"/>
      <c r="K119" s="18"/>
      <c r="O119" s="1"/>
    </row>
    <row r="120" spans="4:15" ht="16.5" x14ac:dyDescent="0.35">
      <c r="D120" s="19"/>
      <c r="E120" s="18"/>
      <c r="F120" s="17"/>
      <c r="G120" s="17"/>
      <c r="H120" s="17"/>
      <c r="I120" s="18"/>
      <c r="J120" s="17"/>
      <c r="K120" s="18"/>
      <c r="O120" s="1"/>
    </row>
    <row r="121" spans="4:15" ht="16.5" x14ac:dyDescent="0.35">
      <c r="D121" s="19"/>
      <c r="E121" s="18"/>
      <c r="F121" s="17"/>
      <c r="G121" s="17"/>
      <c r="H121" s="17"/>
      <c r="I121" s="18"/>
      <c r="J121" s="17"/>
      <c r="K121" s="18"/>
      <c r="O121" s="1"/>
    </row>
    <row r="122" spans="4:15" ht="16.5" x14ac:dyDescent="0.35">
      <c r="D122" s="19"/>
      <c r="E122" s="18"/>
      <c r="F122" s="17"/>
      <c r="G122" s="17"/>
      <c r="H122" s="17"/>
      <c r="I122" s="18"/>
      <c r="J122" s="17"/>
      <c r="K122" s="18"/>
      <c r="O122" s="1"/>
    </row>
    <row r="123" spans="4:15" ht="16.5" x14ac:dyDescent="0.35">
      <c r="D123" s="19"/>
      <c r="E123" s="18"/>
      <c r="F123" s="17"/>
      <c r="G123" s="24"/>
      <c r="H123" s="17"/>
      <c r="I123" s="18"/>
      <c r="J123" s="17"/>
      <c r="K123" s="18"/>
      <c r="O123" s="1"/>
    </row>
    <row r="124" spans="4:15" ht="16.5" x14ac:dyDescent="0.35">
      <c r="D124" s="19"/>
      <c r="E124" s="18"/>
      <c r="F124" s="17"/>
      <c r="G124" s="17"/>
      <c r="H124" s="17"/>
      <c r="I124" s="18"/>
      <c r="J124" s="17"/>
      <c r="K124" s="18"/>
      <c r="O124" s="1"/>
    </row>
    <row r="125" spans="4:15" ht="16.5" x14ac:dyDescent="0.35">
      <c r="D125" s="19"/>
      <c r="E125" s="18"/>
      <c r="F125" s="17"/>
      <c r="G125" s="17"/>
      <c r="H125" s="17"/>
      <c r="I125" s="18"/>
      <c r="J125" s="17"/>
      <c r="K125" s="18"/>
      <c r="O125" s="1"/>
    </row>
    <row r="126" spans="4:15" ht="16.5" x14ac:dyDescent="0.35">
      <c r="D126" s="19"/>
      <c r="E126" s="18"/>
      <c r="F126" s="17"/>
      <c r="G126" s="17"/>
      <c r="H126" s="17"/>
      <c r="I126" s="18"/>
      <c r="J126" s="17"/>
      <c r="K126" s="18"/>
      <c r="O126" s="1"/>
    </row>
    <row r="127" spans="4:15" ht="16.5" x14ac:dyDescent="0.35">
      <c r="D127" s="19"/>
      <c r="E127" s="18"/>
      <c r="F127" s="17"/>
      <c r="G127" s="17"/>
      <c r="H127" s="17"/>
      <c r="I127" s="18"/>
      <c r="J127" s="17"/>
      <c r="K127" s="18"/>
      <c r="O127" s="1"/>
    </row>
    <row r="128" spans="4:15" ht="16.5" x14ac:dyDescent="0.35">
      <c r="D128" s="17"/>
      <c r="E128" s="67"/>
      <c r="F128" s="24"/>
      <c r="G128" s="24"/>
      <c r="H128" s="24"/>
      <c r="I128" s="18"/>
      <c r="J128" s="24"/>
      <c r="K128" s="24"/>
    </row>
    <row r="129" spans="4:11" ht="16.5" x14ac:dyDescent="0.35">
      <c r="D129" s="1"/>
      <c r="E129" s="5"/>
      <c r="F129" s="5"/>
      <c r="G129" s="5"/>
      <c r="H129" s="5"/>
      <c r="I129" s="5"/>
      <c r="J129" s="5"/>
      <c r="K129" s="5"/>
    </row>
  </sheetData>
  <mergeCells count="1">
    <mergeCell ref="J4:K6"/>
  </mergeCells>
  <conditionalFormatting sqref="G8:H127">
    <cfRule type="expression" dxfId="63" priority="3">
      <formula>AND(G8&lt;&gt;"blue",G8&lt;&gt;"green",G8&lt;&gt;"black",G8&lt;&gt;"gray",G8&lt;&gt;"white",G8&lt;&gt;"orange",G8&lt;&gt;"purple",G8&lt;&gt;"dark yellow",G8&lt;&gt;"brown",G8&lt;&gt;"red",G8&lt;&gt;"yellow",G8&lt;&gt;"coax",G8&lt;&gt;"x")</formula>
    </cfRule>
    <cfRule type="containsText" dxfId="62" priority="4" operator="containsText" text="dark yellow">
      <formula>NOT(ISERROR(SEARCH("dark yellow",G8)))</formula>
    </cfRule>
    <cfRule type="containsText" dxfId="61" priority="5" operator="containsText" text="gray">
      <formula>NOT(ISERROR(SEARCH("gray",G8)))</formula>
    </cfRule>
    <cfRule type="containsText" dxfId="60" priority="6" operator="containsText" text="purple">
      <formula>NOT(ISERROR(SEARCH("purple",G8)))</formula>
    </cfRule>
    <cfRule type="containsText" dxfId="59" priority="7" operator="containsText" text="yellow">
      <formula>NOT(ISERROR(SEARCH("yellow",G8)))</formula>
    </cfRule>
    <cfRule type="containsText" dxfId="58" priority="8" operator="containsText" text="green">
      <formula>NOT(ISERROR(SEARCH("green",G8)))</formula>
    </cfRule>
    <cfRule type="containsText" dxfId="57" priority="9" operator="containsText" text="orange">
      <formula>NOT(ISERROR(SEARCH("orange",G8)))</formula>
    </cfRule>
    <cfRule type="containsText" dxfId="56" priority="10" operator="containsText" text="red">
      <formula>NOT(ISERROR(SEARCH("red",G8)))</formula>
    </cfRule>
    <cfRule type="containsText" dxfId="55" priority="11" operator="containsText" text="black">
      <formula>NOT(ISERROR(SEARCH("black",G8)))</formula>
    </cfRule>
    <cfRule type="containsText" dxfId="54" priority="12" operator="containsText" text="brown">
      <formula>NOT(ISERROR(SEARCH("brown",G8)))</formula>
    </cfRule>
    <cfRule type="containsText" dxfId="53" priority="13" operator="containsText" text="blue">
      <formula>NOT(ISERROR(SEARCH("blue",G8)))</formula>
    </cfRule>
    <cfRule type="containsText" dxfId="52" priority="14" operator="containsText" text="white">
      <formula>NOT(ISERROR(SEARCH("white",G8)))</formula>
    </cfRule>
  </conditionalFormatting>
  <conditionalFormatting sqref="I8:I127">
    <cfRule type="containsText" priority="1" stopIfTrue="1" operator="containsText" text="x x">
      <formula>NOT(ISERROR(SEARCH("x x",I8)))</formula>
    </cfRule>
    <cfRule type="duplicateValues" dxfId="51"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441B0-BE47-476F-890A-3C49E8C6DC31}">
  <sheetPr>
    <tabColor theme="0" tint="-0.14999847407452621"/>
  </sheetPr>
  <dimension ref="C4:J26"/>
  <sheetViews>
    <sheetView workbookViewId="0">
      <selection activeCell="D10" sqref="D10"/>
    </sheetView>
  </sheetViews>
  <sheetFormatPr defaultRowHeight="15" x14ac:dyDescent="0.25"/>
  <cols>
    <col min="3" max="3" width="5.5703125" bestFit="1" customWidth="1"/>
    <col min="4" max="4" width="11.28515625" bestFit="1" customWidth="1"/>
    <col min="5" max="5" width="35.5703125" bestFit="1" customWidth="1"/>
    <col min="6" max="7" width="16.85546875" customWidth="1"/>
    <col min="8" max="8" width="14.42578125" bestFit="1" customWidth="1"/>
    <col min="9" max="9" width="23.5703125" bestFit="1" customWidth="1"/>
    <col min="10" max="10" width="6.28515625" bestFit="1" customWidth="1"/>
  </cols>
  <sheetData>
    <row r="4" spans="3:10" ht="15.75" thickBot="1" x14ac:dyDescent="0.3"/>
    <row r="5" spans="3:10" ht="16.5" x14ac:dyDescent="0.35">
      <c r="C5" s="7" t="s">
        <v>356</v>
      </c>
      <c r="D5" s="8"/>
      <c r="E5" s="8"/>
      <c r="F5" s="8"/>
      <c r="G5" s="8"/>
      <c r="H5" s="9" t="s">
        <v>0</v>
      </c>
      <c r="I5" s="93" t="s">
        <v>559</v>
      </c>
      <c r="J5" s="94"/>
    </row>
    <row r="6" spans="3:10" x14ac:dyDescent="0.25">
      <c r="C6" s="10"/>
      <c r="D6" s="15"/>
      <c r="E6" s="11"/>
      <c r="F6" s="11"/>
      <c r="G6" s="11"/>
      <c r="H6" s="11"/>
      <c r="I6" s="95"/>
      <c r="J6" s="96"/>
    </row>
    <row r="7" spans="3:10" ht="17.25" thickBot="1" x14ac:dyDescent="0.4">
      <c r="C7" s="12"/>
      <c r="D7" s="13"/>
      <c r="E7" s="13"/>
      <c r="F7" s="13"/>
      <c r="G7" s="13"/>
      <c r="H7" s="13"/>
      <c r="I7" s="97"/>
      <c r="J7" s="98"/>
    </row>
    <row r="8" spans="3:10" ht="16.5" x14ac:dyDescent="0.35">
      <c r="C8" s="22" t="s">
        <v>2</v>
      </c>
      <c r="D8" s="23" t="s">
        <v>347</v>
      </c>
      <c r="E8" s="22" t="s">
        <v>5</v>
      </c>
      <c r="F8" s="22" t="s">
        <v>558</v>
      </c>
      <c r="G8" s="22" t="s">
        <v>557</v>
      </c>
      <c r="H8" s="22" t="s">
        <v>358</v>
      </c>
      <c r="I8" s="22" t="s">
        <v>346</v>
      </c>
      <c r="J8" s="23" t="s">
        <v>378</v>
      </c>
    </row>
    <row r="9" spans="3:10" ht="16.5" x14ac:dyDescent="0.35">
      <c r="C9" s="19" t="s">
        <v>417</v>
      </c>
      <c r="D9" s="18" t="s">
        <v>569</v>
      </c>
      <c r="E9" s="67" t="str">
        <f>IF(LEFT(D9,3)="PDM",VLOOKUP(RIGHT($D9,LEN(D9)-4),'PDM 30'!$D$8:$K$128,3,FALSE),VLOOKUP(RIGHT($D9,LEN(D9)-4),'M150 ECU'!$D$8:$K$128,3,FALSE))</f>
        <v>22</v>
      </c>
      <c r="F9" s="68" t="str">
        <f>IF(LEFT(D9,3)="PDM",VLOOKUP(RIGHT($D9,LEN(D9)-4),'PDM 30'!$D$8:$K$128,4,FALSE),VLOOKUP(RIGHT($D9,LEN(D9)-4),'M150 ECU'!$D$8:$K$128,4,FALSE))</f>
        <v>Orange</v>
      </c>
      <c r="G9" s="67" t="str">
        <f>IF(LEFT(D9,3)="PDM",VLOOKUP(RIGHT($D9,LEN(D9)-4),'PDM 30'!$D$8:$K$128,5,FALSE),VLOOKUP(RIGHT($D9,LEN(D9)-4),'M150 ECU'!$D$8:$K$128,5,FALSE))</f>
        <v>Orange</v>
      </c>
      <c r="H9" s="18" t="str">
        <f>F9&amp;" "&amp;G9</f>
        <v>Orange Orange</v>
      </c>
      <c r="I9" s="67" t="str">
        <f>IF(LEFT(D9,3)="PDM",VLOOKUP(RIGHT($D9,LEN(D9)-4),'PDM 30'!$D$8:$K$128,7,FALSE),VLOOKUP(RIGHT($D9,LEN(D9)-4),'M150 ECU'!$D$8:$K$128,7,FALSE))</f>
        <v>SEN_5V_C1 - Sensor 5V C</v>
      </c>
      <c r="J9" s="18">
        <f>IF(LEFT(D9,3)="PDM",VLOOKUP(RIGHT($D9,LEN(D9)-4),'PDM 30'!$D$8:$K$128,8,FALSE),VLOOKUP(RIGHT($D9,LEN(D9)-4),'M150 ECU'!$D$8:$K$128,8,FALSE))</f>
        <v>0</v>
      </c>
    </row>
    <row r="10" spans="3:10" ht="16.5" x14ac:dyDescent="0.35">
      <c r="C10" s="19" t="s">
        <v>414</v>
      </c>
      <c r="D10" s="18" t="s">
        <v>561</v>
      </c>
      <c r="E10" s="67" t="str">
        <f>IF(LEFT(D10,3)="PDM",VLOOKUP(RIGHT($D10,LEN(D10)-4),'PDM 30'!$D$8:$K$128,3,FALSE),VLOOKUP(RIGHT($D10,LEN(D10)-4),'M150 ECU'!$D$8:$K$128,3,FALSE))</f>
        <v>22</v>
      </c>
      <c r="F10" s="68" t="str">
        <f>IF(LEFT(D10,3)="PDM",VLOOKUP(RIGHT($D10,LEN(D10)-4),'PDM 30'!$D$8:$K$128,4,FALSE),VLOOKUP(RIGHT($D10,LEN(D10)-4),'M150 ECU'!$D$8:$K$128,4,FALSE))</f>
        <v>White</v>
      </c>
      <c r="G10" s="67" t="str">
        <f>IF(LEFT(D10,3)="PDM",VLOOKUP(RIGHT($D10,LEN(D10)-4),'PDM 30'!$D$8:$K$128,5,FALSE),VLOOKUP(RIGHT($D10,LEN(D10)-4),'M150 ECU'!$D$8:$K$128,5,FALSE))</f>
        <v>Brown</v>
      </c>
      <c r="H10" s="18" t="str">
        <f t="shared" ref="H10:H26" si="0">F10&amp;" "&amp;G10</f>
        <v>White Brown</v>
      </c>
      <c r="I10" s="67" t="str">
        <f>IF(LEFT(D10,3)="PDM",VLOOKUP(RIGHT($D10,LEN(D10)-4),'PDM 30'!$D$8:$K$128,7,FALSE),VLOOKUP(RIGHT($D10,LEN(D10)-4),'M150 ECU'!$D$8:$K$128,7,FALSE))</f>
        <v>AT6</v>
      </c>
      <c r="J10" s="18">
        <f>IF(LEFT(D10,3)="PDM",VLOOKUP(RIGHT($D10,LEN(D10)-4),'PDM 30'!$D$8:$K$128,8,FALSE),VLOOKUP(RIGHT($D10,LEN(D10)-4),'M150 ECU'!$D$8:$K$128,8,FALSE))</f>
        <v>0</v>
      </c>
    </row>
    <row r="11" spans="3:10" ht="16.5" x14ac:dyDescent="0.35">
      <c r="C11" s="19" t="s">
        <v>411</v>
      </c>
      <c r="D11" s="18" t="s">
        <v>562</v>
      </c>
      <c r="E11" s="67" t="str">
        <f>IF(LEFT(D11,3)="PDM",VLOOKUP(RIGHT($D11,LEN(D11)-4),'PDM 30'!$D$8:$K$128,3,FALSE),VLOOKUP(RIGHT($D11,LEN(D11)-4),'M150 ECU'!$D$8:$K$128,3,FALSE))</f>
        <v>22</v>
      </c>
      <c r="F11" s="68" t="str">
        <f>IF(LEFT(D11,3)="PDM",VLOOKUP(RIGHT($D11,LEN(D11)-4),'PDM 30'!$D$8:$K$128,4,FALSE),VLOOKUP(RIGHT($D11,LEN(D11)-4),'M150 ECU'!$D$8:$K$128,4,FALSE))</f>
        <v>Green</v>
      </c>
      <c r="G11" s="67" t="str">
        <f>IF(LEFT(D11,3)="PDM",VLOOKUP(RIGHT($D11,LEN(D11)-4),'PDM 30'!$D$8:$K$128,5,FALSE),VLOOKUP(RIGHT($D11,LEN(D11)-4),'M150 ECU'!$D$8:$K$128,5,FALSE))</f>
        <v>Yellow</v>
      </c>
      <c r="H11" s="18" t="str">
        <f t="shared" si="0"/>
        <v>Green Yellow</v>
      </c>
      <c r="I11" s="67" t="str">
        <f>IF(LEFT(D11,3)="PDM",VLOOKUP(RIGHT($D11,LEN(D11)-4),'PDM 30'!$D$8:$K$128,7,FALSE),VLOOKUP(RIGHT($D11,LEN(D11)-4),'M150 ECU'!$D$8:$K$128,7,FALSE))</f>
        <v>AV15</v>
      </c>
      <c r="J11" s="18" t="str">
        <f>IF(LEFT(D11,3)="PDM",VLOOKUP(RIGHT($D11,LEN(D11)-4),'PDM 30'!$D$8:$K$128,8,FALSE),VLOOKUP(RIGHT($D11,LEN(D11)-4),'M150 ECU'!$D$8:$K$128,8,FALSE))</f>
        <v>HFI_Out_15</v>
      </c>
    </row>
    <row r="12" spans="3:10" ht="16.5" x14ac:dyDescent="0.35">
      <c r="C12" s="19" t="s">
        <v>408</v>
      </c>
      <c r="D12" s="18" t="s">
        <v>563</v>
      </c>
      <c r="E12" s="67" t="str">
        <f>IF(LEFT(D12,3)="PDM",VLOOKUP(RIGHT($D12,LEN(D12)-4),'PDM 30'!$D$8:$K$128,3,FALSE),VLOOKUP(RIGHT($D12,LEN(D12)-4),'M150 ECU'!$D$8:$K$128,3,FALSE))</f>
        <v>22</v>
      </c>
      <c r="F12" s="68" t="str">
        <f>IF(LEFT(D12,3)="PDM",VLOOKUP(RIGHT($D12,LEN(D12)-4),'PDM 30'!$D$8:$K$128,4,FALSE),VLOOKUP(RIGHT($D12,LEN(D12)-4),'M150 ECU'!$D$8:$K$128,4,FALSE))</f>
        <v>White</v>
      </c>
      <c r="G12" s="67" t="str">
        <f>IF(LEFT(D12,3)="PDM",VLOOKUP(RIGHT($D12,LEN(D12)-4),'PDM 30'!$D$8:$K$128,5,FALSE),VLOOKUP(RIGHT($D12,LEN(D12)-4),'M150 ECU'!$D$8:$K$128,5,FALSE))</f>
        <v>Red</v>
      </c>
      <c r="H12" s="18" t="str">
        <f t="shared" si="0"/>
        <v>White Red</v>
      </c>
      <c r="I12" s="67" t="str">
        <f>IF(LEFT(D12,3)="PDM",VLOOKUP(RIGHT($D12,LEN(D12)-4),'PDM 30'!$D$8:$K$128,7,FALSE),VLOOKUP(RIGHT($D12,LEN(D12)-4),'M150 ECU'!$D$8:$K$128,7,FALSE))</f>
        <v xml:space="preserve">AV16 </v>
      </c>
      <c r="J12" s="18">
        <f>IF(LEFT(D12,3)="PDM",VLOOKUP(RIGHT($D12,LEN(D12)-4),'PDM 30'!$D$8:$K$128,8,FALSE),VLOOKUP(RIGHT($D12,LEN(D12)-4),'M150 ECU'!$D$8:$K$128,8,FALSE))</f>
        <v>0</v>
      </c>
    </row>
    <row r="13" spans="3:10" ht="16.5" x14ac:dyDescent="0.35">
      <c r="C13" s="19"/>
      <c r="D13" s="18" t="s">
        <v>564</v>
      </c>
      <c r="E13" s="67" t="str">
        <f>IF(LEFT(D13,3)="PDM",VLOOKUP(RIGHT($D13,LEN(D13)-4),'PDM 30'!$D$8:$K$128,3,FALSE),VLOOKUP(RIGHT($D13,LEN(D13)-4),'M150 ECU'!$D$8:$K$128,3,FALSE))</f>
        <v>22</v>
      </c>
      <c r="F13" s="68" t="str">
        <f>IF(LEFT(D13,3)="PDM",VLOOKUP(RIGHT($D13,LEN(D13)-4),'PDM 30'!$D$8:$K$128,4,FALSE),VLOOKUP(RIGHT($D13,LEN(D13)-4),'M150 ECU'!$D$8:$K$128,4,FALSE))</f>
        <v>Blue</v>
      </c>
      <c r="G13" s="67" t="str">
        <f>IF(LEFT(D13,3)="PDM",VLOOKUP(RIGHT($D13,LEN(D13)-4),'PDM 30'!$D$8:$K$128,5,FALSE),VLOOKUP(RIGHT($D13,LEN(D13)-4),'M150 ECU'!$D$8:$K$128,5,FALSE))</f>
        <v>Green</v>
      </c>
      <c r="H13" s="18" t="str">
        <f t="shared" si="0"/>
        <v>Blue Green</v>
      </c>
      <c r="I13" s="67" t="str">
        <f>IF(LEFT(D13,3)="PDM",VLOOKUP(RIGHT($D13,LEN(D13)-4),'PDM 30'!$D$8:$K$128,7,FALSE),VLOOKUP(RIGHT($D13,LEN(D13)-4),'M150 ECU'!$D$8:$K$128,7,FALSE))</f>
        <v xml:space="preserve">AV17 </v>
      </c>
      <c r="J13" s="18">
        <f>IF(LEFT(D13,3)="PDM",VLOOKUP(RIGHT($D13,LEN(D13)-4),'PDM 30'!$D$8:$K$128,8,FALSE),VLOOKUP(RIGHT($D13,LEN(D13)-4),'M150 ECU'!$D$8:$K$128,8,FALSE))</f>
        <v>0</v>
      </c>
    </row>
    <row r="14" spans="3:10" ht="16.5" x14ac:dyDescent="0.35">
      <c r="C14" s="19"/>
      <c r="D14" s="18" t="s">
        <v>565</v>
      </c>
      <c r="E14" s="67" t="str">
        <f>IF(LEFT(D14,3)="PDM",VLOOKUP(RIGHT($D14,LEN(D14)-4),'PDM 30'!$D$8:$K$128,3,FALSE),VLOOKUP(RIGHT($D14,LEN(D14)-4),'M150 ECU'!$D$8:$K$128,3,FALSE))</f>
        <v>22</v>
      </c>
      <c r="F14" s="68" t="str">
        <f>IF(LEFT(D14,3)="PDM",VLOOKUP(RIGHT($D14,LEN(D14)-4),'PDM 30'!$D$8:$K$128,4,FALSE),VLOOKUP(RIGHT($D14,LEN(D14)-4),'M150 ECU'!$D$8:$K$128,4,FALSE))</f>
        <v>x</v>
      </c>
      <c r="G14" s="67" t="str">
        <f>IF(LEFT(D14,3)="PDM",VLOOKUP(RIGHT($D14,LEN(D14)-4),'PDM 30'!$D$8:$K$128,5,FALSE),VLOOKUP(RIGHT($D14,LEN(D14)-4),'M150 ECU'!$D$8:$K$128,5,FALSE))</f>
        <v>x</v>
      </c>
      <c r="H14" s="18" t="str">
        <f t="shared" si="0"/>
        <v>x x</v>
      </c>
      <c r="I14" s="67" t="str">
        <f>IF(LEFT(D14,3)="PDM",VLOOKUP(RIGHT($D14,LEN(D14)-4),'PDM 30'!$D$8:$K$128,7,FALSE),VLOOKUP(RIGHT($D14,LEN(D14)-4),'M150 ECU'!$D$8:$K$128,7,FALSE))</f>
        <v>IGN_LS9</v>
      </c>
      <c r="J14" s="18">
        <f>IF(LEFT(D14,3)="PDM",VLOOKUP(RIGHT($D14,LEN(D14)-4),'PDM 30'!$D$8:$K$128,8,FALSE),VLOOKUP(RIGHT($D14,LEN(D14)-4),'M150 ECU'!$D$8:$K$128,8,FALSE))</f>
        <v>0</v>
      </c>
    </row>
    <row r="15" spans="3:10" ht="16.5" x14ac:dyDescent="0.35">
      <c r="C15" s="19"/>
      <c r="D15" s="18" t="s">
        <v>566</v>
      </c>
      <c r="E15" s="67" t="str">
        <f>IF(LEFT(D15,3)="PDM",VLOOKUP(RIGHT($D15,LEN(D15)-4),'PDM 30'!$D$8:$K$128,3,FALSE),VLOOKUP(RIGHT($D15,LEN(D15)-4),'M150 ECU'!$D$8:$K$128,3,FALSE))</f>
        <v>22</v>
      </c>
      <c r="F15" s="68" t="str">
        <f>IF(LEFT(D15,3)="PDM",VLOOKUP(RIGHT($D15,LEN(D15)-4),'PDM 30'!$D$8:$K$128,4,FALSE),VLOOKUP(RIGHT($D15,LEN(D15)-4),'M150 ECU'!$D$8:$K$128,4,FALSE))</f>
        <v>x</v>
      </c>
      <c r="G15" s="67" t="str">
        <f>IF(LEFT(D15,3)="PDM",VLOOKUP(RIGHT($D15,LEN(D15)-4),'PDM 30'!$D$8:$K$128,5,FALSE),VLOOKUP(RIGHT($D15,LEN(D15)-4),'M150 ECU'!$D$8:$K$128,5,FALSE))</f>
        <v>x</v>
      </c>
      <c r="H15" s="18" t="str">
        <f t="shared" si="0"/>
        <v>x x</v>
      </c>
      <c r="I15" s="67" t="str">
        <f>IF(LEFT(D15,3)="PDM",VLOOKUP(RIGHT($D15,LEN(D15)-4),'PDM 30'!$D$8:$K$128,7,FALSE),VLOOKUP(RIGHT($D15,LEN(D15)-4),'M150 ECU'!$D$8:$K$128,7,FALSE))</f>
        <v>IGN_LS10-LS IGN 10</v>
      </c>
      <c r="J15" s="18">
        <f>IF(LEFT(D15,3)="PDM",VLOOKUP(RIGHT($D15,LEN(D15)-4),'PDM 30'!$D$8:$K$128,8,FALSE),VLOOKUP(RIGHT($D15,LEN(D15)-4),'M150 ECU'!$D$8:$K$128,8,FALSE))</f>
        <v>0</v>
      </c>
    </row>
    <row r="16" spans="3:10" ht="16.5" x14ac:dyDescent="0.35">
      <c r="C16" s="19"/>
      <c r="D16" s="18" t="s">
        <v>567</v>
      </c>
      <c r="E16" s="67" t="str">
        <f>IF(LEFT(D16,3)="PDM",VLOOKUP(RIGHT($D16,LEN(D16)-4),'PDM 30'!$D$8:$K$128,3,FALSE),VLOOKUP(RIGHT($D16,LEN(D16)-4),'M150 ECU'!$D$8:$K$128,3,FALSE))</f>
        <v>22</v>
      </c>
      <c r="F16" s="68" t="str">
        <f>IF(LEFT(D16,3)="PDM",VLOOKUP(RIGHT($D16,LEN(D16)-4),'PDM 30'!$D$8:$K$128,4,FALSE),VLOOKUP(RIGHT($D16,LEN(D16)-4),'M150 ECU'!$D$8:$K$128,4,FALSE))</f>
        <v>x</v>
      </c>
      <c r="G16" s="67" t="str">
        <f>IF(LEFT(D16,3)="PDM",VLOOKUP(RIGHT($D16,LEN(D16)-4),'PDM 30'!$D$8:$K$128,5,FALSE),VLOOKUP(RIGHT($D16,LEN(D16)-4),'M150 ECU'!$D$8:$K$128,5,FALSE))</f>
        <v>x</v>
      </c>
      <c r="H16" s="18" t="str">
        <f t="shared" si="0"/>
        <v>x x</v>
      </c>
      <c r="I16" s="67" t="str">
        <f>IF(LEFT(D16,3)="PDM",VLOOKUP(RIGHT($D16,LEN(D16)-4),'PDM 30'!$D$8:$K$128,7,FALSE),VLOOKUP(RIGHT($D16,LEN(D16)-4),'M150 ECU'!$D$8:$K$128,7,FALSE))</f>
        <v>IGN_LS11-LS IGN 11</v>
      </c>
      <c r="J16" s="18">
        <f>IF(LEFT(D16,3)="PDM",VLOOKUP(RIGHT($D16,LEN(D16)-4),'PDM 30'!$D$8:$K$128,8,FALSE),VLOOKUP(RIGHT($D16,LEN(D16)-4),'M150 ECU'!$D$8:$K$128,8,FALSE))</f>
        <v>0</v>
      </c>
    </row>
    <row r="17" spans="3:10" ht="16.5" x14ac:dyDescent="0.35">
      <c r="C17" s="19"/>
      <c r="D17" s="18" t="s">
        <v>568</v>
      </c>
      <c r="E17" s="67" t="str">
        <f>IF(LEFT(D17,3)="PDM",VLOOKUP(RIGHT($D17,LEN(D17)-4),'PDM 30'!$D$8:$K$128,3,FALSE),VLOOKUP(RIGHT($D17,LEN(D17)-4),'M150 ECU'!$D$8:$K$128,3,FALSE))</f>
        <v>22</v>
      </c>
      <c r="F17" s="68" t="str">
        <f>IF(LEFT(D17,3)="PDM",VLOOKUP(RIGHT($D17,LEN(D17)-4),'PDM 30'!$D$8:$K$128,4,FALSE),VLOOKUP(RIGHT($D17,LEN(D17)-4),'M150 ECU'!$D$8:$K$128,4,FALSE))</f>
        <v>x</v>
      </c>
      <c r="G17" s="67" t="str">
        <f>IF(LEFT(D17,3)="PDM",VLOOKUP(RIGHT($D17,LEN(D17)-4),'PDM 30'!$D$8:$K$128,5,FALSE),VLOOKUP(RIGHT($D17,LEN(D17)-4),'M150 ECU'!$D$8:$K$128,5,FALSE))</f>
        <v>x</v>
      </c>
      <c r="H17" s="18" t="str">
        <f t="shared" si="0"/>
        <v>x x</v>
      </c>
      <c r="I17" s="67" t="str">
        <f>IF(LEFT(D17,3)="PDM",VLOOKUP(RIGHT($D17,LEN(D17)-4),'PDM 30'!$D$8:$K$128,7,FALSE),VLOOKUP(RIGHT($D17,LEN(D17)-4),'M150 ECU'!$D$8:$K$128,7,FALSE))</f>
        <v>IGN_LS12-LS IGN 12</v>
      </c>
      <c r="J17" s="18">
        <f>IF(LEFT(D17,3)="PDM",VLOOKUP(RIGHT($D17,LEN(D17)-4),'PDM 30'!$D$8:$K$128,8,FALSE),VLOOKUP(RIGHT($D17,LEN(D17)-4),'M150 ECU'!$D$8:$K$128,8,FALSE))</f>
        <v>0</v>
      </c>
    </row>
    <row r="18" spans="3:10" ht="16.5" x14ac:dyDescent="0.35">
      <c r="C18" s="19"/>
      <c r="D18" s="18" t="s">
        <v>569</v>
      </c>
      <c r="E18" s="67" t="str">
        <f>IF(LEFT(D18,3)="PDM",VLOOKUP(RIGHT($D18,LEN(D18)-4),'PDM 30'!$D$8:$K$128,3,FALSE),VLOOKUP(RIGHT($D18,LEN(D18)-4),'M150 ECU'!$D$8:$K$128,3,FALSE))</f>
        <v>22</v>
      </c>
      <c r="F18" s="68" t="str">
        <f>IF(LEFT(D18,3)="PDM",VLOOKUP(RIGHT($D18,LEN(D18)-4),'PDM 30'!$D$8:$K$128,4,FALSE),VLOOKUP(RIGHT($D18,LEN(D18)-4),'M150 ECU'!$D$8:$K$128,4,FALSE))</f>
        <v>Orange</v>
      </c>
      <c r="G18" s="67" t="str">
        <f>IF(LEFT(D18,3)="PDM",VLOOKUP(RIGHT($D18,LEN(D18)-4),'PDM 30'!$D$8:$K$128,5,FALSE),VLOOKUP(RIGHT($D18,LEN(D18)-4),'M150 ECU'!$D$8:$K$128,5,FALSE))</f>
        <v>Orange</v>
      </c>
      <c r="H18" s="18" t="str">
        <f t="shared" si="0"/>
        <v>Orange Orange</v>
      </c>
      <c r="I18" s="67" t="str">
        <f>IF(LEFT(D18,3)="PDM",VLOOKUP(RIGHT($D18,LEN(D18)-4),'PDM 30'!$D$8:$K$128,7,FALSE),VLOOKUP(RIGHT($D18,LEN(D18)-4),'M150 ECU'!$D$8:$K$128,7,FALSE))</f>
        <v>SEN_5V_C1 - Sensor 5V C</v>
      </c>
      <c r="J18" s="18">
        <f>IF(LEFT(D18,3)="PDM",VLOOKUP(RIGHT($D18,LEN(D18)-4),'PDM 30'!$D$8:$K$128,8,FALSE),VLOOKUP(RIGHT($D18,LEN(D18)-4),'M150 ECU'!$D$8:$K$128,8,FALSE))</f>
        <v>0</v>
      </c>
    </row>
    <row r="19" spans="3:10" ht="16.5" x14ac:dyDescent="0.35">
      <c r="C19" s="19"/>
      <c r="D19" s="18" t="s">
        <v>570</v>
      </c>
      <c r="E19" s="67" t="str">
        <f>IF(LEFT(D19,3)="PDM",VLOOKUP(RIGHT($D19,LEN(D19)-4),'PDM 30'!$D$8:$K$128,3,FALSE),VLOOKUP(RIGHT($D19,LEN(D19)-4),'M150 ECU'!$D$8:$K$128,3,FALSE))</f>
        <v>22</v>
      </c>
      <c r="F19" s="68" t="str">
        <f>IF(LEFT(D19,3)="PDM",VLOOKUP(RIGHT($D19,LEN(D19)-4),'PDM 30'!$D$8:$K$128,4,FALSE),VLOOKUP(RIGHT($D19,LEN(D19)-4),'M150 ECU'!$D$8:$K$128,4,FALSE))</f>
        <v>Gray</v>
      </c>
      <c r="G19" s="67" t="str">
        <f>IF(LEFT(D19,3)="PDM",VLOOKUP(RIGHT($D19,LEN(D19)-4),'PDM 30'!$D$8:$K$128,5,FALSE),VLOOKUP(RIGHT($D19,LEN(D19)-4),'M150 ECU'!$D$8:$K$128,5,FALSE))</f>
        <v>Green</v>
      </c>
      <c r="H19" s="18" t="str">
        <f t="shared" si="0"/>
        <v>Gray Green</v>
      </c>
      <c r="I19" s="67" t="str">
        <f>IF(LEFT(D19,3)="PDM",VLOOKUP(RIGHT($D19,LEN(D19)-4),'PDM 30'!$D$8:$K$128,7,FALSE),VLOOKUP(RIGHT($D19,LEN(D19)-4),'M150 ECU'!$D$8:$K$128,7,FALSE))</f>
        <v>LA_NB1</v>
      </c>
      <c r="J19" s="18">
        <f>IF(LEFT(D19,3)="PDM",VLOOKUP(RIGHT($D19,LEN(D19)-4),'PDM 30'!$D$8:$K$128,8,FALSE),VLOOKUP(RIGHT($D19,LEN(D19)-4),'M150 ECU'!$D$8:$K$128,8,FALSE))</f>
        <v>0</v>
      </c>
    </row>
    <row r="20" spans="3:10" ht="16.5" x14ac:dyDescent="0.35">
      <c r="C20" s="19"/>
      <c r="D20" s="18" t="s">
        <v>571</v>
      </c>
      <c r="E20" s="67" t="str">
        <f>IF(LEFT(D20,3)="PDM",VLOOKUP(RIGHT($D20,LEN(D20)-4),'PDM 30'!$D$8:$K$128,3,FALSE),VLOOKUP(RIGHT($D20,LEN(D20)-4),'M150 ECU'!$D$8:$K$128,3,FALSE))</f>
        <v>22</v>
      </c>
      <c r="F20" s="68" t="str">
        <f>IF(LEFT(D20,3)="PDM",VLOOKUP(RIGHT($D20,LEN(D20)-4),'PDM 30'!$D$8:$K$128,4,FALSE),VLOOKUP(RIGHT($D20,LEN(D20)-4),'M150 ECU'!$D$8:$K$128,4,FALSE))</f>
        <v>Black</v>
      </c>
      <c r="G20" s="67" t="str">
        <f>IF(LEFT(D20,3)="PDM",VLOOKUP(RIGHT($D20,LEN(D20)-4),'PDM 30'!$D$8:$K$128,5,FALSE),VLOOKUP(RIGHT($D20,LEN(D20)-4),'M150 ECU'!$D$8:$K$128,5,FALSE))</f>
        <v>White</v>
      </c>
      <c r="H20" s="18" t="str">
        <f t="shared" si="0"/>
        <v>Black White</v>
      </c>
      <c r="I20" s="67" t="str">
        <f>IF(LEFT(D20,3)="PDM",VLOOKUP(RIGHT($D20,LEN(D20)-4),'PDM 30'!$D$8:$K$128,7,FALSE),VLOOKUP(RIGHT($D20,LEN(D20)-4),'M150 ECU'!$D$8:$K$128,7,FALSE))</f>
        <v>LA_NB2</v>
      </c>
      <c r="J20" s="18">
        <f>IF(LEFT(D20,3)="PDM",VLOOKUP(RIGHT($D20,LEN(D20)-4),'PDM 30'!$D$8:$K$128,8,FALSE),VLOOKUP(RIGHT($D20,LEN(D20)-4),'M150 ECU'!$D$8:$K$128,8,FALSE))</f>
        <v>0</v>
      </c>
    </row>
    <row r="21" spans="3:10" ht="16.5" x14ac:dyDescent="0.35">
      <c r="C21" s="19"/>
      <c r="D21" s="18" t="s">
        <v>572</v>
      </c>
      <c r="E21" s="67" t="str">
        <f>IF(LEFT(D21,3)="PDM",VLOOKUP(RIGHT($D21,LEN(D21)-4),'PDM 30'!$D$8:$K$128,3,FALSE),VLOOKUP(RIGHT($D21,LEN(D21)-4),'M150 ECU'!$D$8:$K$128,3,FALSE))</f>
        <v>22</v>
      </c>
      <c r="F21" s="68" t="str">
        <f>IF(LEFT(D21,3)="PDM",VLOOKUP(RIGHT($D21,LEN(D21)-4),'PDM 30'!$D$8:$K$128,4,FALSE),VLOOKUP(RIGHT($D21,LEN(D21)-4),'M150 ECU'!$D$8:$K$128,4,FALSE))</f>
        <v>Green</v>
      </c>
      <c r="G21" s="67" t="str">
        <f>IF(LEFT(D21,3)="PDM",VLOOKUP(RIGHT($D21,LEN(D21)-4),'PDM 30'!$D$8:$K$128,5,FALSE),VLOOKUP(RIGHT($D21,LEN(D21)-4),'M150 ECU'!$D$8:$K$128,5,FALSE))</f>
        <v>Orange</v>
      </c>
      <c r="H21" s="18" t="str">
        <f t="shared" si="0"/>
        <v>Green Orange</v>
      </c>
      <c r="I21" s="67" t="str">
        <f>IF(LEFT(D21,3)="PDM",VLOOKUP(RIGHT($D21,LEN(D21)-4),'PDM 30'!$D$8:$K$128,7,FALSE),VLOOKUP(RIGHT($D21,LEN(D21)-4),'M150 ECU'!$D$8:$K$128,7,FALSE))</f>
        <v>KNOCK3</v>
      </c>
      <c r="J21" s="18">
        <f>IF(LEFT(D21,3)="PDM",VLOOKUP(RIGHT($D21,LEN(D21)-4),'PDM 30'!$D$8:$K$128,8,FALSE),VLOOKUP(RIGHT($D21,LEN(D21)-4),'M150 ECU'!$D$8:$K$128,8,FALSE))</f>
        <v>0</v>
      </c>
    </row>
    <row r="22" spans="3:10" ht="16.5" x14ac:dyDescent="0.35">
      <c r="C22" s="19"/>
      <c r="D22" s="18" t="s">
        <v>573</v>
      </c>
      <c r="E22" s="67" t="str">
        <f>IF(LEFT(D22,3)="PDM",VLOOKUP(RIGHT($D22,LEN(D22)-4),'PDM 30'!$D$8:$K$128,3,FALSE),VLOOKUP(RIGHT($D22,LEN(D22)-4),'M150 ECU'!$D$8:$K$128,3,FALSE))</f>
        <v>22</v>
      </c>
      <c r="F22" s="68" t="str">
        <f>IF(LEFT(D22,3)="PDM",VLOOKUP(RIGHT($D22,LEN(D22)-4),'PDM 30'!$D$8:$K$128,4,FALSE),VLOOKUP(RIGHT($D22,LEN(D22)-4),'M150 ECU'!$D$8:$K$128,4,FALSE))</f>
        <v>White</v>
      </c>
      <c r="G22" s="67" t="str">
        <f>IF(LEFT(D22,3)="PDM",VLOOKUP(RIGHT($D22,LEN(D22)-4),'PDM 30'!$D$8:$K$128,5,FALSE),VLOOKUP(RIGHT($D22,LEN(D22)-4),'M150 ECU'!$D$8:$K$128,5,FALSE))</f>
        <v>Orange</v>
      </c>
      <c r="H22" s="18" t="str">
        <f t="shared" si="0"/>
        <v>White Orange</v>
      </c>
      <c r="I22" s="67" t="str">
        <f>IF(LEFT(D22,3)="PDM",VLOOKUP(RIGHT($D22,LEN(D22)-4),'PDM 30'!$D$8:$K$128,7,FALSE),VLOOKUP(RIGHT($D22,LEN(D22)-4),'M150 ECU'!$D$8:$K$128,7,FALSE))</f>
        <v>KNOCK4</v>
      </c>
      <c r="J22" s="18">
        <f>IF(LEFT(D22,3)="PDM",VLOOKUP(RIGHT($D22,LEN(D22)-4),'PDM 30'!$D$8:$K$128,8,FALSE),VLOOKUP(RIGHT($D22,LEN(D22)-4),'M150 ECU'!$D$8:$K$128,8,FALSE))</f>
        <v>0</v>
      </c>
    </row>
    <row r="23" spans="3:10" ht="16.5" x14ac:dyDescent="0.35">
      <c r="C23" s="19"/>
      <c r="D23" s="18" t="s">
        <v>574</v>
      </c>
      <c r="E23" s="67" t="str">
        <f>IF(LEFT(D23,3)="PDM",VLOOKUP(RIGHT($D23,LEN(D23)-4),'PDM 30'!$D$8:$K$128,3,FALSE),VLOOKUP(RIGHT($D23,LEN(D23)-4),'M150 ECU'!$D$8:$K$128,3,FALSE))</f>
        <v>22</v>
      </c>
      <c r="F23" s="68" t="str">
        <f>IF(LEFT(D23,3)="PDM",VLOOKUP(RIGHT($D23,LEN(D23)-4),'PDM 30'!$D$8:$K$128,4,FALSE),VLOOKUP(RIGHT($D23,LEN(D23)-4),'M150 ECU'!$D$8:$K$128,4,FALSE))</f>
        <v>x</v>
      </c>
      <c r="G23" s="67" t="str">
        <f>IF(LEFT(D23,3)="PDM",VLOOKUP(RIGHT($D23,LEN(D23)-4),'PDM 30'!$D$8:$K$128,5,FALSE),VLOOKUP(RIGHT($D23,LEN(D23)-4),'M150 ECU'!$D$8:$K$128,5,FALSE))</f>
        <v>x</v>
      </c>
      <c r="H23" s="18" t="str">
        <f t="shared" si="0"/>
        <v>x x</v>
      </c>
      <c r="I23" s="67" t="str">
        <f>IF(LEFT(D23,3)="PDM",VLOOKUP(RIGHT($D23,LEN(D23)-4),'PDM 30'!$D$8:$K$128,7,FALSE),VLOOKUP(RIGHT($D23,LEN(D23)-4),'M150 ECU'!$D$8:$K$128,7,FALSE))</f>
        <v>DIG2-Digital Input 2</v>
      </c>
      <c r="J23" s="18">
        <f>IF(LEFT(D23,3)="PDM",VLOOKUP(RIGHT($D23,LEN(D23)-4),'PDM 30'!$D$8:$K$128,8,FALSE),VLOOKUP(RIGHT($D23,LEN(D23)-4),'M150 ECU'!$D$8:$K$128,8,FALSE))</f>
        <v>0</v>
      </c>
    </row>
    <row r="24" spans="3:10" ht="16.5" x14ac:dyDescent="0.35">
      <c r="C24" s="19"/>
      <c r="D24" s="18" t="s">
        <v>575</v>
      </c>
      <c r="E24" s="67" t="str">
        <f>IF(LEFT(D24,3)="PDM",VLOOKUP(RIGHT($D24,LEN(D24)-4),'PDM 30'!$D$8:$K$128,3,FALSE),VLOOKUP(RIGHT($D24,LEN(D24)-4),'M150 ECU'!$D$8:$K$128,3,FALSE))</f>
        <v>22</v>
      </c>
      <c r="F24" s="68" t="str">
        <f>IF(LEFT(D24,3)="PDM",VLOOKUP(RIGHT($D24,LEN(D24)-4),'PDM 30'!$D$8:$K$128,4,FALSE),VLOOKUP(RIGHT($D24,LEN(D24)-4),'M150 ECU'!$D$8:$K$128,4,FALSE))</f>
        <v>x</v>
      </c>
      <c r="G24" s="67" t="str">
        <f>IF(LEFT(D24,3)="PDM",VLOOKUP(RIGHT($D24,LEN(D24)-4),'PDM 30'!$D$8:$K$128,5,FALSE),VLOOKUP(RIGHT($D24,LEN(D24)-4),'M150 ECU'!$D$8:$K$128,5,FALSE))</f>
        <v>x</v>
      </c>
      <c r="H24" s="18" t="str">
        <f t="shared" si="0"/>
        <v>x x</v>
      </c>
      <c r="I24" s="67" t="str">
        <f>IF(LEFT(D24,3)="PDM",VLOOKUP(RIGHT($D24,LEN(D24)-4),'PDM 30'!$D$8:$K$128,7,FALSE),VLOOKUP(RIGHT($D24,LEN(D24)-4),'M150 ECU'!$D$8:$K$128,7,FALSE))</f>
        <v>DIG3-Digital Input 3</v>
      </c>
      <c r="J24" s="18">
        <f>IF(LEFT(D24,3)="PDM",VLOOKUP(RIGHT($D24,LEN(D24)-4),'PDM 30'!$D$8:$K$128,8,FALSE),VLOOKUP(RIGHT($D24,LEN(D24)-4),'M150 ECU'!$D$8:$K$128,8,FALSE))</f>
        <v>0</v>
      </c>
    </row>
    <row r="25" spans="3:10" ht="16.5" x14ac:dyDescent="0.35">
      <c r="C25" s="19"/>
      <c r="D25" s="18" t="s">
        <v>576</v>
      </c>
      <c r="E25" s="67" t="str">
        <f>IF(LEFT(D25,3)="PDM",VLOOKUP(RIGHT($D25,LEN(D25)-4),'PDM 30'!$D$8:$K$128,3,FALSE),VLOOKUP(RIGHT($D25,LEN(D25)-4),'M150 ECU'!$D$8:$K$128,3,FALSE))</f>
        <v>22</v>
      </c>
      <c r="F25" s="68" t="str">
        <f>IF(LEFT(D25,3)="PDM",VLOOKUP(RIGHT($D25,LEN(D25)-4),'PDM 30'!$D$8:$K$128,4,FALSE),VLOOKUP(RIGHT($D25,LEN(D25)-4),'M150 ECU'!$D$8:$K$128,4,FALSE))</f>
        <v>x</v>
      </c>
      <c r="G25" s="67" t="str">
        <f>IF(LEFT(D25,3)="PDM",VLOOKUP(RIGHT($D25,LEN(D25)-4),'PDM 30'!$D$8:$K$128,5,FALSE),VLOOKUP(RIGHT($D25,LEN(D25)-4),'M150 ECU'!$D$8:$K$128,5,FALSE))</f>
        <v>x</v>
      </c>
      <c r="H25" s="18" t="str">
        <f t="shared" si="0"/>
        <v>x x</v>
      </c>
      <c r="I25" s="67" t="str">
        <f>IF(LEFT(D25,3)="PDM",VLOOKUP(RIGHT($D25,LEN(D25)-4),'PDM 30'!$D$8:$K$128,7,FALSE),VLOOKUP(RIGHT($D25,LEN(D25)-4),'M150 ECU'!$D$8:$K$128,7,FALSE))</f>
        <v>DIG4-Digital Input 4</v>
      </c>
      <c r="J25" s="18">
        <f>IF(LEFT(D25,3)="PDM",VLOOKUP(RIGHT($D25,LEN(D25)-4),'PDM 30'!$D$8:$K$128,8,FALSE),VLOOKUP(RIGHT($D25,LEN(D25)-4),'M150 ECU'!$D$8:$K$128,8,FALSE))</f>
        <v>0</v>
      </c>
    </row>
    <row r="26" spans="3:10" ht="16.5" x14ac:dyDescent="0.35">
      <c r="C26" s="19"/>
      <c r="D26" s="18" t="s">
        <v>577</v>
      </c>
      <c r="E26" s="67" t="str">
        <f>IF(LEFT(D26,3)="PDM",VLOOKUP(RIGHT($D26,LEN(D26)-4),'PDM 30'!$D$8:$K$128,3,FALSE),VLOOKUP(RIGHT($D26,LEN(D26)-4),'M150 ECU'!$D$8:$K$128,3,FALSE))</f>
        <v>22</v>
      </c>
      <c r="F26" s="68" t="str">
        <f>IF(LEFT(D26,3)="PDM",VLOOKUP(RIGHT($D26,LEN(D26)-4),'PDM 30'!$D$8:$K$128,4,FALSE),VLOOKUP(RIGHT($D26,LEN(D26)-4),'M150 ECU'!$D$8:$K$128,4,FALSE))</f>
        <v>Orange</v>
      </c>
      <c r="G26" s="67" t="str">
        <f>IF(LEFT(D26,3)="PDM",VLOOKUP(RIGHT($D26,LEN(D26)-4),'PDM 30'!$D$8:$K$128,5,FALSE),VLOOKUP(RIGHT($D26,LEN(D26)-4),'M150 ECU'!$D$8:$K$128,5,FALSE))</f>
        <v>Orange</v>
      </c>
      <c r="H26" s="18" t="str">
        <f t="shared" si="0"/>
        <v>Orange Orange</v>
      </c>
      <c r="I26" s="67" t="str">
        <f>IF(LEFT(D26,3)="PDM",VLOOKUP(RIGHT($D26,LEN(D26)-4),'PDM 30'!$D$8:$K$128,7,FALSE),VLOOKUP(RIGHT($D26,LEN(D26)-4),'M150 ECU'!$D$8:$K$128,7,FALSE))</f>
        <v>SEN_5V0_C2-Sensor 5V C</v>
      </c>
      <c r="J26" s="18">
        <f>IF(LEFT(D26,3)="PDM",VLOOKUP(RIGHT($D26,LEN(D26)-4),'PDM 30'!$D$8:$K$128,8,FALSE),VLOOKUP(RIGHT($D26,LEN(D26)-4),'M150 ECU'!$D$8:$K$128,8,FALSE))</f>
        <v>0</v>
      </c>
    </row>
  </sheetData>
  <mergeCells count="1">
    <mergeCell ref="I5:J7"/>
  </mergeCells>
  <phoneticPr fontId="10" type="noConversion"/>
  <conditionalFormatting sqref="F9:G26">
    <cfRule type="expression" dxfId="50" priority="3">
      <formula>AND(F9&lt;&gt;"blue",F9&lt;&gt;"green",F9&lt;&gt;"black",F9&lt;&gt;"gray",F9&lt;&gt;"white",F9&lt;&gt;"orange",F9&lt;&gt;"purple",F9&lt;&gt;"dark yellow",F9&lt;&gt;"brown",F9&lt;&gt;"red",F9&lt;&gt;"yellow",F9&lt;&gt;"coax",F9&lt;&gt;"x")</formula>
    </cfRule>
    <cfRule type="containsText" dxfId="49" priority="4" operator="containsText" text="dark yellow">
      <formula>NOT(ISERROR(SEARCH("dark yellow",F9)))</formula>
    </cfRule>
    <cfRule type="containsText" dxfId="48" priority="5" operator="containsText" text="gray">
      <formula>NOT(ISERROR(SEARCH("gray",F9)))</formula>
    </cfRule>
    <cfRule type="containsText" dxfId="47" priority="6" operator="containsText" text="purple">
      <formula>NOT(ISERROR(SEARCH("purple",F9)))</formula>
    </cfRule>
    <cfRule type="containsText" dxfId="46" priority="7" operator="containsText" text="yellow">
      <formula>NOT(ISERROR(SEARCH("yellow",F9)))</formula>
    </cfRule>
    <cfRule type="containsText" dxfId="45" priority="8" operator="containsText" text="green">
      <formula>NOT(ISERROR(SEARCH("green",F9)))</formula>
    </cfRule>
    <cfRule type="containsText" dxfId="44" priority="9" operator="containsText" text="orange">
      <formula>NOT(ISERROR(SEARCH("orange",F9)))</formula>
    </cfRule>
    <cfRule type="containsText" dxfId="43" priority="10" operator="containsText" text="red">
      <formula>NOT(ISERROR(SEARCH("red",F9)))</formula>
    </cfRule>
    <cfRule type="containsText" dxfId="42" priority="11" operator="containsText" text="black">
      <formula>NOT(ISERROR(SEARCH("black",F9)))</formula>
    </cfRule>
    <cfRule type="containsText" dxfId="41" priority="12" operator="containsText" text="brown">
      <formula>NOT(ISERROR(SEARCH("brown",F9)))</formula>
    </cfRule>
    <cfRule type="containsText" dxfId="40" priority="13" operator="containsText" text="blue">
      <formula>NOT(ISERROR(SEARCH("blue",F9)))</formula>
    </cfRule>
    <cfRule type="containsText" dxfId="39" priority="14" operator="containsText" text="white">
      <formula>NOT(ISERROR(SEARCH("white",F9)))</formula>
    </cfRule>
  </conditionalFormatting>
  <conditionalFormatting sqref="H9:H26">
    <cfRule type="containsText" priority="1" stopIfTrue="1" operator="containsText" text="x x">
      <formula>NOT(ISERROR(SEARCH("x x",H9)))</formula>
    </cfRule>
    <cfRule type="duplicateValues" dxfId="38" priority="2"/>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3EC8D-BE5C-4F27-BCCC-44134410274B}">
  <dimension ref="A1:E11"/>
  <sheetViews>
    <sheetView workbookViewId="0">
      <selection activeCell="E1" sqref="E1"/>
    </sheetView>
  </sheetViews>
  <sheetFormatPr defaultRowHeight="15" x14ac:dyDescent="0.25"/>
  <sheetData>
    <row r="1" spans="1:5" ht="16.5" x14ac:dyDescent="0.35">
      <c r="A1" s="1" t="s">
        <v>197</v>
      </c>
      <c r="E1" t="b">
        <f>AND(G8&lt;&gt;"blue",G8&lt;&gt;"green",G8&lt;&gt;"black",G8&lt;&gt;"gray",G8&lt;&gt;"white",G8&lt;&gt;"orange",G8&lt;&gt;"purple",G8&lt;&gt;"dark yellow",G8&lt;&gt;"brown",G8&lt;&gt;"red",G8&lt;&gt;"yellow",G8&lt;&gt;"coax",G8&lt;&gt;"x")</f>
        <v>1</v>
      </c>
    </row>
    <row r="2" spans="1:5" ht="16.5" x14ac:dyDescent="0.35">
      <c r="A2" s="1" t="s">
        <v>75</v>
      </c>
    </row>
    <row r="3" spans="1:5" ht="16.5" x14ac:dyDescent="0.35">
      <c r="A3" s="1" t="s">
        <v>201</v>
      </c>
    </row>
    <row r="4" spans="1:5" ht="16.5" x14ac:dyDescent="0.35">
      <c r="A4" s="1" t="s">
        <v>140</v>
      </c>
    </row>
    <row r="5" spans="1:5" ht="16.5" x14ac:dyDescent="0.35">
      <c r="A5" s="1" t="s">
        <v>316</v>
      </c>
    </row>
    <row r="6" spans="1:5" ht="16.5" x14ac:dyDescent="0.35">
      <c r="A6" s="1" t="s">
        <v>33</v>
      </c>
    </row>
    <row r="7" spans="1:5" ht="16.5" x14ac:dyDescent="0.35">
      <c r="A7" s="1" t="s">
        <v>100</v>
      </c>
    </row>
    <row r="8" spans="1:5" ht="16.5" x14ac:dyDescent="0.35">
      <c r="A8" s="1" t="s">
        <v>69</v>
      </c>
    </row>
    <row r="9" spans="1:5" ht="16.5" x14ac:dyDescent="0.35">
      <c r="A9" s="1" t="s">
        <v>359</v>
      </c>
    </row>
    <row r="10" spans="1:5" ht="16.5" x14ac:dyDescent="0.35">
      <c r="A10" s="1" t="s">
        <v>104</v>
      </c>
    </row>
    <row r="11" spans="1:5" ht="16.5" x14ac:dyDescent="0.35">
      <c r="A11" s="1" t="s">
        <v>370</v>
      </c>
    </row>
  </sheetData>
  <conditionalFormatting sqref="A1:A11">
    <cfRule type="duplicateValues" dxfId="37" priority="1"/>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35FFC-EFB0-4B06-A143-B5FC9BF101D1}">
  <sheetPr>
    <pageSetUpPr fitToPage="1"/>
  </sheetPr>
  <dimension ref="D3:W132"/>
  <sheetViews>
    <sheetView topLeftCell="C253" zoomScale="74" zoomScaleNormal="67" workbookViewId="0">
      <selection activeCell="G34" sqref="G34"/>
    </sheetView>
  </sheetViews>
  <sheetFormatPr defaultColWidth="18.42578125" defaultRowHeight="15" x14ac:dyDescent="0.25"/>
  <cols>
    <col min="4" max="4" width="5.5703125" bestFit="1" customWidth="1"/>
    <col min="5" max="5" width="16.7109375" bestFit="1" customWidth="1"/>
    <col min="6" max="6" width="5.5703125" bestFit="1" customWidth="1"/>
    <col min="7" max="7" width="10.85546875" bestFit="1" customWidth="1"/>
    <col min="8" max="8" width="10.7109375" bestFit="1" customWidth="1"/>
    <col min="9" max="9" width="18.5703125" bestFit="1" customWidth="1"/>
    <col min="10" max="10" width="27" bestFit="1" customWidth="1"/>
    <col min="11" max="11" width="44.5703125" customWidth="1"/>
    <col min="12" max="12" width="14.42578125" bestFit="1" customWidth="1"/>
    <col min="13" max="13" width="16" bestFit="1" customWidth="1"/>
    <col min="15" max="15" width="16.7109375" bestFit="1" customWidth="1"/>
    <col min="16" max="16" width="5.85546875" bestFit="1" customWidth="1"/>
    <col min="17" max="17" width="10.85546875" bestFit="1" customWidth="1"/>
    <col min="18" max="18" width="10.7109375" customWidth="1"/>
    <col min="19" max="19" width="18.5703125" bestFit="1" customWidth="1"/>
    <col min="20" max="20" width="30.42578125" bestFit="1" customWidth="1"/>
    <col min="21" max="21" width="31.42578125" bestFit="1" customWidth="1"/>
  </cols>
  <sheetData>
    <row r="3" spans="4:21" ht="15.75" thickBot="1" x14ac:dyDescent="0.3"/>
    <row r="4" spans="4:21" ht="16.5" x14ac:dyDescent="0.35">
      <c r="D4" s="7" t="s">
        <v>356</v>
      </c>
      <c r="E4" s="8"/>
      <c r="F4" s="8"/>
      <c r="G4" s="8"/>
      <c r="H4" s="8"/>
      <c r="I4" s="9" t="s">
        <v>0</v>
      </c>
      <c r="J4" s="93" t="s">
        <v>554</v>
      </c>
      <c r="K4" s="94"/>
      <c r="N4" s="7" t="s">
        <v>356</v>
      </c>
      <c r="O4" s="8"/>
      <c r="P4" s="8"/>
      <c r="Q4" s="8"/>
      <c r="R4" s="8"/>
      <c r="S4" s="9" t="s">
        <v>0</v>
      </c>
      <c r="T4" s="93" t="s">
        <v>555</v>
      </c>
      <c r="U4" s="94"/>
    </row>
    <row r="5" spans="4:21" x14ac:dyDescent="0.25">
      <c r="D5" s="10"/>
      <c r="E5" s="15"/>
      <c r="F5" s="11"/>
      <c r="G5" s="11"/>
      <c r="H5" s="11"/>
      <c r="I5" s="11"/>
      <c r="J5" s="95"/>
      <c r="K5" s="96"/>
      <c r="N5" s="10"/>
      <c r="O5" s="15"/>
      <c r="P5" s="11"/>
      <c r="Q5" s="11"/>
      <c r="R5" s="11"/>
      <c r="S5" s="11"/>
      <c r="T5" s="95"/>
      <c r="U5" s="96"/>
    </row>
    <row r="6" spans="4:21" ht="16.5" x14ac:dyDescent="0.35">
      <c r="D6" s="16"/>
      <c r="E6" s="62" t="s">
        <v>553</v>
      </c>
      <c r="F6" s="11"/>
      <c r="G6" s="11"/>
      <c r="I6" s="11"/>
      <c r="J6" s="95"/>
      <c r="K6" s="96"/>
      <c r="N6" s="16"/>
      <c r="O6" s="11"/>
      <c r="P6" s="11"/>
      <c r="Q6" s="11"/>
      <c r="R6" s="11"/>
      <c r="S6" s="11"/>
      <c r="T6" s="95"/>
      <c r="U6" s="96"/>
    </row>
    <row r="7" spans="4:21" ht="38.25" x14ac:dyDescent="0.35">
      <c r="D7" s="64"/>
      <c r="E7" s="62"/>
      <c r="F7" s="11"/>
      <c r="G7" s="11"/>
      <c r="I7" s="11"/>
      <c r="J7" s="63"/>
      <c r="K7" s="63"/>
      <c r="N7" s="64"/>
      <c r="O7" s="11"/>
      <c r="P7" s="11"/>
      <c r="Q7" s="11"/>
      <c r="R7" s="11"/>
      <c r="S7" s="11"/>
      <c r="T7" s="63"/>
      <c r="U7" s="63"/>
    </row>
    <row r="8" spans="4:21" ht="16.5" x14ac:dyDescent="0.35">
      <c r="D8" s="17" t="s">
        <v>2</v>
      </c>
      <c r="E8" s="18" t="s">
        <v>347</v>
      </c>
      <c r="F8" s="17" t="s">
        <v>5</v>
      </c>
      <c r="G8" s="17" t="s">
        <v>4</v>
      </c>
      <c r="H8" s="17" t="s">
        <v>357</v>
      </c>
      <c r="I8" s="17" t="s">
        <v>358</v>
      </c>
      <c r="J8" s="17" t="s">
        <v>346</v>
      </c>
      <c r="K8" s="17" t="s">
        <v>504</v>
      </c>
      <c r="N8" s="21" t="s">
        <v>2</v>
      </c>
      <c r="O8" s="54" t="s">
        <v>347</v>
      </c>
      <c r="P8" s="21" t="s">
        <v>5</v>
      </c>
      <c r="Q8" s="21" t="s">
        <v>4</v>
      </c>
      <c r="R8" s="21" t="s">
        <v>357</v>
      </c>
      <c r="S8" s="21" t="s">
        <v>358</v>
      </c>
      <c r="T8" s="21" t="s">
        <v>346</v>
      </c>
      <c r="U8" s="56" t="s">
        <v>504</v>
      </c>
    </row>
    <row r="9" spans="4:21" ht="16.5" x14ac:dyDescent="0.35">
      <c r="D9" s="19" t="s">
        <v>456</v>
      </c>
      <c r="E9" t="s">
        <v>457</v>
      </c>
      <c r="F9" s="17" t="s">
        <v>457</v>
      </c>
      <c r="G9" s="17" t="s">
        <v>371</v>
      </c>
      <c r="H9" s="17" t="s">
        <v>371</v>
      </c>
      <c r="I9" s="18" t="str">
        <f t="shared" ref="I9:I40" si="0">G9&amp;" "&amp;H9</f>
        <v>x x</v>
      </c>
      <c r="J9" s="17" t="s">
        <v>457</v>
      </c>
      <c r="K9" s="38" t="s">
        <v>457</v>
      </c>
      <c r="N9" s="19" t="s">
        <v>379</v>
      </c>
      <c r="O9" s="18"/>
      <c r="P9" s="17" t="s">
        <v>141</v>
      </c>
      <c r="Q9" s="17" t="s">
        <v>69</v>
      </c>
      <c r="R9" s="17" t="s">
        <v>69</v>
      </c>
      <c r="S9" s="18" t="str">
        <f>Q9&amp;" "&amp;R9</f>
        <v>Black Black</v>
      </c>
      <c r="T9" s="55" t="s">
        <v>508</v>
      </c>
      <c r="U9" s="40" t="s">
        <v>508</v>
      </c>
    </row>
    <row r="10" spans="4:21" ht="16.5" x14ac:dyDescent="0.35">
      <c r="D10" s="19" t="s">
        <v>426</v>
      </c>
      <c r="E10" s="18" t="s">
        <v>6</v>
      </c>
      <c r="F10" s="17">
        <v>22</v>
      </c>
      <c r="G10" s="17" t="s">
        <v>100</v>
      </c>
      <c r="H10" s="17" t="s">
        <v>197</v>
      </c>
      <c r="I10" s="18" t="str">
        <f t="shared" si="0"/>
        <v>White Blue</v>
      </c>
      <c r="J10" s="17" t="s">
        <v>427</v>
      </c>
      <c r="K10" s="37" t="s">
        <v>381</v>
      </c>
      <c r="N10" s="19" t="s">
        <v>383</v>
      </c>
      <c r="O10" s="18"/>
      <c r="P10" s="17" t="s">
        <v>141</v>
      </c>
      <c r="Q10" s="17" t="s">
        <v>69</v>
      </c>
      <c r="R10" s="17" t="s">
        <v>69</v>
      </c>
      <c r="S10" s="18" t="str">
        <f t="shared" ref="S10:S40" si="1">Q10&amp;" "&amp;R10</f>
        <v>Black Black</v>
      </c>
      <c r="T10" s="55" t="s">
        <v>512</v>
      </c>
      <c r="U10" s="37" t="s">
        <v>512</v>
      </c>
    </row>
    <row r="11" spans="4:21" ht="16.5" x14ac:dyDescent="0.35">
      <c r="D11" s="19" t="s">
        <v>414</v>
      </c>
      <c r="E11" s="18" t="s">
        <v>10</v>
      </c>
      <c r="F11" s="17">
        <v>22</v>
      </c>
      <c r="G11" s="17" t="s">
        <v>100</v>
      </c>
      <c r="H11" s="17" t="s">
        <v>75</v>
      </c>
      <c r="I11" s="18" t="str">
        <f t="shared" si="0"/>
        <v>White Brown</v>
      </c>
      <c r="J11" s="17" t="s">
        <v>11</v>
      </c>
      <c r="K11" s="37" t="s">
        <v>381</v>
      </c>
      <c r="N11" s="19" t="s">
        <v>385</v>
      </c>
      <c r="O11" s="18"/>
      <c r="P11" s="17" t="s">
        <v>141</v>
      </c>
      <c r="Q11" s="17" t="s">
        <v>69</v>
      </c>
      <c r="R11" s="17" t="s">
        <v>69</v>
      </c>
      <c r="S11" s="18" t="str">
        <f t="shared" si="1"/>
        <v>Black Black</v>
      </c>
      <c r="T11" s="55" t="s">
        <v>515</v>
      </c>
      <c r="U11" s="37" t="s">
        <v>515</v>
      </c>
    </row>
    <row r="12" spans="4:21" ht="16.5" x14ac:dyDescent="0.35">
      <c r="D12" s="19" t="s">
        <v>421</v>
      </c>
      <c r="E12" s="18" t="s">
        <v>13</v>
      </c>
      <c r="F12" s="17">
        <v>22</v>
      </c>
      <c r="G12" s="17" t="s">
        <v>316</v>
      </c>
      <c r="H12" s="17" t="s">
        <v>201</v>
      </c>
      <c r="I12" s="18" t="str">
        <f t="shared" si="0"/>
        <v>Green Yellow</v>
      </c>
      <c r="J12" s="17" t="s">
        <v>422</v>
      </c>
      <c r="K12" s="37" t="s">
        <v>381</v>
      </c>
      <c r="N12" s="19" t="s">
        <v>387</v>
      </c>
      <c r="O12" s="18"/>
      <c r="P12" s="17" t="s">
        <v>141</v>
      </c>
      <c r="Q12" s="17" t="s">
        <v>69</v>
      </c>
      <c r="R12" s="17" t="s">
        <v>69</v>
      </c>
      <c r="S12" s="18" t="str">
        <f t="shared" si="1"/>
        <v>Black Black</v>
      </c>
      <c r="T12" s="55" t="s">
        <v>519</v>
      </c>
      <c r="U12" s="40" t="s">
        <v>519</v>
      </c>
    </row>
    <row r="13" spans="4:21" ht="16.5" x14ac:dyDescent="0.35">
      <c r="D13" s="19" t="s">
        <v>382</v>
      </c>
      <c r="E13" s="18" t="s">
        <v>16</v>
      </c>
      <c r="F13" s="17">
        <v>22</v>
      </c>
      <c r="G13" s="17" t="s">
        <v>100</v>
      </c>
      <c r="H13" s="17" t="s">
        <v>140</v>
      </c>
      <c r="I13" s="18" t="str">
        <f t="shared" si="0"/>
        <v>White Red</v>
      </c>
      <c r="J13" s="17" t="s">
        <v>458</v>
      </c>
      <c r="K13" s="39" t="s">
        <v>459</v>
      </c>
      <c r="N13" s="19" t="s">
        <v>389</v>
      </c>
      <c r="O13" s="18"/>
      <c r="P13" s="17" t="s">
        <v>141</v>
      </c>
      <c r="Q13" s="17" t="s">
        <v>69</v>
      </c>
      <c r="R13" s="17" t="s">
        <v>69</v>
      </c>
      <c r="S13" s="18" t="str">
        <f t="shared" si="1"/>
        <v>Black Black</v>
      </c>
      <c r="T13" s="55" t="s">
        <v>523</v>
      </c>
      <c r="U13" s="39" t="s">
        <v>523</v>
      </c>
    </row>
    <row r="14" spans="4:21" ht="16.5" x14ac:dyDescent="0.35">
      <c r="D14" s="19" t="s">
        <v>424</v>
      </c>
      <c r="E14" s="18" t="s">
        <v>19</v>
      </c>
      <c r="F14" s="17">
        <v>22</v>
      </c>
      <c r="G14" s="17" t="s">
        <v>197</v>
      </c>
      <c r="H14" s="17" t="s">
        <v>316</v>
      </c>
      <c r="I14" s="18" t="str">
        <f t="shared" si="0"/>
        <v>Blue Green</v>
      </c>
      <c r="J14" s="17" t="s">
        <v>20</v>
      </c>
      <c r="K14" s="37" t="s">
        <v>381</v>
      </c>
      <c r="N14" s="19" t="s">
        <v>392</v>
      </c>
      <c r="O14" s="18"/>
      <c r="P14" s="17" t="s">
        <v>141</v>
      </c>
      <c r="Q14" s="17" t="s">
        <v>371</v>
      </c>
      <c r="R14" s="17" t="s">
        <v>371</v>
      </c>
      <c r="S14" s="18" t="str">
        <f t="shared" si="1"/>
        <v>x x</v>
      </c>
      <c r="T14" s="55"/>
      <c r="U14" s="57"/>
    </row>
    <row r="15" spans="4:21" ht="16.5" x14ac:dyDescent="0.35">
      <c r="D15" s="19" t="s">
        <v>371</v>
      </c>
      <c r="E15" s="18" t="s">
        <v>30</v>
      </c>
      <c r="F15" s="17">
        <v>22</v>
      </c>
      <c r="G15" s="17" t="s">
        <v>33</v>
      </c>
      <c r="H15" s="17" t="s">
        <v>33</v>
      </c>
      <c r="I15" s="18" t="str">
        <f t="shared" si="0"/>
        <v>Orange Orange</v>
      </c>
      <c r="J15" s="17" t="s">
        <v>483</v>
      </c>
      <c r="K15" s="37" t="s">
        <v>381</v>
      </c>
      <c r="N15" s="19" t="s">
        <v>395</v>
      </c>
      <c r="O15" s="18"/>
      <c r="P15" s="17" t="s">
        <v>141</v>
      </c>
      <c r="Q15" s="17" t="s">
        <v>371</v>
      </c>
      <c r="R15" s="17" t="s">
        <v>371</v>
      </c>
      <c r="S15" s="18" t="str">
        <f t="shared" si="1"/>
        <v>x x</v>
      </c>
      <c r="T15" s="55" t="s">
        <v>29</v>
      </c>
      <c r="U15" s="57" t="s">
        <v>29</v>
      </c>
    </row>
    <row r="16" spans="4:21" ht="16.5" x14ac:dyDescent="0.35">
      <c r="D16" s="19" t="s">
        <v>429</v>
      </c>
      <c r="E16" s="18" t="s">
        <v>36</v>
      </c>
      <c r="F16" s="17">
        <v>22</v>
      </c>
      <c r="G16" s="17" t="s">
        <v>69</v>
      </c>
      <c r="H16" s="17" t="s">
        <v>140</v>
      </c>
      <c r="I16" s="18" t="str">
        <f t="shared" si="0"/>
        <v>Black Red</v>
      </c>
      <c r="J16" s="17" t="s">
        <v>431</v>
      </c>
      <c r="K16" s="37" t="s">
        <v>381</v>
      </c>
      <c r="N16" s="19" t="s">
        <v>398</v>
      </c>
      <c r="O16" s="18"/>
      <c r="P16" s="17" t="s">
        <v>141</v>
      </c>
      <c r="Q16" s="17" t="s">
        <v>371</v>
      </c>
      <c r="R16" s="17" t="s">
        <v>371</v>
      </c>
      <c r="S16" s="18" t="str">
        <f t="shared" si="1"/>
        <v>x x</v>
      </c>
      <c r="T16" s="55"/>
      <c r="U16" s="38"/>
    </row>
    <row r="17" spans="4:21" ht="16.5" x14ac:dyDescent="0.35">
      <c r="D17" s="19" t="s">
        <v>384</v>
      </c>
      <c r="E17" s="18" t="s">
        <v>41</v>
      </c>
      <c r="F17" s="17">
        <v>22</v>
      </c>
      <c r="G17" s="17" t="s">
        <v>100</v>
      </c>
      <c r="H17" s="17" t="s">
        <v>33</v>
      </c>
      <c r="I17" s="18" t="str">
        <f t="shared" si="0"/>
        <v>White Orange</v>
      </c>
      <c r="J17" s="17" t="s">
        <v>461</v>
      </c>
      <c r="K17" s="40" t="s">
        <v>462</v>
      </c>
      <c r="N17" s="19" t="s">
        <v>401</v>
      </c>
      <c r="O17" s="18" t="s">
        <v>260</v>
      </c>
      <c r="P17" s="17" t="s">
        <v>141</v>
      </c>
      <c r="Q17" s="17" t="s">
        <v>140</v>
      </c>
      <c r="R17" s="17" t="s">
        <v>140</v>
      </c>
      <c r="S17" s="18" t="str">
        <f t="shared" si="1"/>
        <v>Red Red</v>
      </c>
      <c r="T17" s="55" t="s">
        <v>526</v>
      </c>
      <c r="U17" s="40" t="s">
        <v>526</v>
      </c>
    </row>
    <row r="18" spans="4:21" ht="16.5" x14ac:dyDescent="0.35">
      <c r="D18" s="19" t="s">
        <v>389</v>
      </c>
      <c r="E18" s="18" t="s">
        <v>50</v>
      </c>
      <c r="F18" s="17">
        <v>22</v>
      </c>
      <c r="G18" s="17" t="s">
        <v>33</v>
      </c>
      <c r="H18" s="17" t="s">
        <v>33</v>
      </c>
      <c r="I18" s="18" t="str">
        <f t="shared" si="0"/>
        <v>Orange Orange</v>
      </c>
      <c r="J18" s="17" t="s">
        <v>390</v>
      </c>
      <c r="K18" s="37" t="s">
        <v>381</v>
      </c>
      <c r="N18" s="19" t="s">
        <v>404</v>
      </c>
      <c r="O18" s="18" t="s">
        <v>348</v>
      </c>
      <c r="P18" s="17" t="s">
        <v>9</v>
      </c>
      <c r="Q18" s="17" t="s">
        <v>140</v>
      </c>
      <c r="R18" s="17" t="s">
        <v>140</v>
      </c>
      <c r="S18" s="18" t="str">
        <f t="shared" si="1"/>
        <v>Red Red</v>
      </c>
      <c r="T18" s="55" t="s">
        <v>529</v>
      </c>
      <c r="U18" s="38" t="s">
        <v>529</v>
      </c>
    </row>
    <row r="19" spans="4:21" ht="16.5" x14ac:dyDescent="0.35">
      <c r="D19" s="19" t="s">
        <v>411</v>
      </c>
      <c r="E19" s="18" t="s">
        <v>53</v>
      </c>
      <c r="F19" s="17">
        <v>22</v>
      </c>
      <c r="G19" s="17" t="s">
        <v>33</v>
      </c>
      <c r="H19" s="17" t="s">
        <v>33</v>
      </c>
      <c r="I19" s="18" t="str">
        <f t="shared" si="0"/>
        <v>Orange Orange</v>
      </c>
      <c r="J19" s="17" t="s">
        <v>442</v>
      </c>
      <c r="K19" s="38" t="s">
        <v>443</v>
      </c>
      <c r="N19" s="19" t="s">
        <v>391</v>
      </c>
      <c r="O19" s="18" t="s">
        <v>263</v>
      </c>
      <c r="P19" s="17" t="s">
        <v>141</v>
      </c>
      <c r="Q19" s="17" t="s">
        <v>140</v>
      </c>
      <c r="R19" s="17" t="s">
        <v>140</v>
      </c>
      <c r="S19" s="18" t="str">
        <f t="shared" si="1"/>
        <v>Red Red</v>
      </c>
      <c r="T19" s="55" t="s">
        <v>533</v>
      </c>
      <c r="U19" s="39" t="s">
        <v>533</v>
      </c>
    </row>
    <row r="20" spans="4:21" ht="16.5" x14ac:dyDescent="0.35">
      <c r="D20" s="19" t="s">
        <v>392</v>
      </c>
      <c r="E20" s="18" t="s">
        <v>72</v>
      </c>
      <c r="F20" s="17">
        <v>22</v>
      </c>
      <c r="G20" s="17" t="s">
        <v>75</v>
      </c>
      <c r="H20" s="17" t="s">
        <v>75</v>
      </c>
      <c r="I20" s="18" t="str">
        <f t="shared" si="0"/>
        <v>Brown Brown</v>
      </c>
      <c r="J20" s="17" t="s">
        <v>393</v>
      </c>
      <c r="K20" s="37" t="s">
        <v>381</v>
      </c>
      <c r="N20" s="19" t="s">
        <v>409</v>
      </c>
      <c r="O20" s="18" t="s">
        <v>349</v>
      </c>
      <c r="P20" s="17" t="s">
        <v>9</v>
      </c>
      <c r="Q20" s="17" t="s">
        <v>140</v>
      </c>
      <c r="R20" s="17" t="s">
        <v>140</v>
      </c>
      <c r="S20" s="18" t="str">
        <f t="shared" si="1"/>
        <v>Red Red</v>
      </c>
      <c r="T20" s="55"/>
      <c r="U20" s="38"/>
    </row>
    <row r="21" spans="4:21" ht="16.5" x14ac:dyDescent="0.35">
      <c r="D21" s="19" t="s">
        <v>408</v>
      </c>
      <c r="E21" s="18" t="s">
        <v>76</v>
      </c>
      <c r="F21" s="17">
        <v>22</v>
      </c>
      <c r="G21" s="17" t="s">
        <v>75</v>
      </c>
      <c r="H21" s="17" t="s">
        <v>75</v>
      </c>
      <c r="I21" s="18" t="str">
        <f t="shared" si="0"/>
        <v>Brown Brown</v>
      </c>
      <c r="J21" s="17" t="s">
        <v>445</v>
      </c>
      <c r="K21" s="37" t="s">
        <v>381</v>
      </c>
      <c r="N21" s="19" t="s">
        <v>412</v>
      </c>
      <c r="O21" s="18" t="s">
        <v>350</v>
      </c>
      <c r="P21" s="17" t="s">
        <v>141</v>
      </c>
      <c r="Q21" s="17" t="s">
        <v>140</v>
      </c>
      <c r="R21" s="17" t="s">
        <v>140</v>
      </c>
      <c r="S21" s="18" t="str">
        <f t="shared" si="1"/>
        <v>Red Red</v>
      </c>
      <c r="T21" s="55" t="s">
        <v>351</v>
      </c>
      <c r="U21" s="37" t="s">
        <v>351</v>
      </c>
    </row>
    <row r="22" spans="4:21" ht="16.5" x14ac:dyDescent="0.35">
      <c r="D22" s="19" t="s">
        <v>493</v>
      </c>
      <c r="E22" s="18" t="s">
        <v>79</v>
      </c>
      <c r="F22" s="17">
        <v>22</v>
      </c>
      <c r="G22" s="17" t="s">
        <v>316</v>
      </c>
      <c r="H22" s="17" t="s">
        <v>316</v>
      </c>
      <c r="I22" s="18" t="str">
        <f t="shared" si="0"/>
        <v>Green Green</v>
      </c>
      <c r="J22" s="17" t="s">
        <v>494</v>
      </c>
      <c r="K22" s="38" t="s">
        <v>495</v>
      </c>
      <c r="N22" s="19" t="s">
        <v>415</v>
      </c>
      <c r="O22" s="18" t="s">
        <v>50</v>
      </c>
      <c r="P22" s="17" t="s">
        <v>9</v>
      </c>
      <c r="Q22" s="17" t="s">
        <v>140</v>
      </c>
      <c r="R22" s="17" t="s">
        <v>140</v>
      </c>
      <c r="S22" s="18" t="str">
        <f t="shared" si="1"/>
        <v>Red Red</v>
      </c>
      <c r="T22" s="55" t="s">
        <v>538</v>
      </c>
      <c r="U22" s="58" t="s">
        <v>538</v>
      </c>
    </row>
    <row r="23" spans="4:21" ht="16.5" x14ac:dyDescent="0.35">
      <c r="D23" s="19" t="s">
        <v>496</v>
      </c>
      <c r="E23" s="18" t="s">
        <v>81</v>
      </c>
      <c r="F23" s="17">
        <v>22</v>
      </c>
      <c r="G23" s="17" t="s">
        <v>201</v>
      </c>
      <c r="H23" s="17" t="s">
        <v>201</v>
      </c>
      <c r="I23" s="18" t="str">
        <f t="shared" si="0"/>
        <v>Yellow Yellow</v>
      </c>
      <c r="J23" s="17" t="s">
        <v>497</v>
      </c>
      <c r="K23" s="38" t="s">
        <v>495</v>
      </c>
      <c r="N23" s="19" t="s">
        <v>418</v>
      </c>
      <c r="O23" s="18" t="s">
        <v>352</v>
      </c>
      <c r="P23" s="17" t="s">
        <v>9</v>
      </c>
      <c r="Q23" s="17" t="s">
        <v>371</v>
      </c>
      <c r="R23" s="17" t="s">
        <v>371</v>
      </c>
      <c r="S23" s="18" t="str">
        <f t="shared" si="1"/>
        <v>x x</v>
      </c>
      <c r="T23" s="55" t="s">
        <v>353</v>
      </c>
      <c r="U23" s="40" t="s">
        <v>353</v>
      </c>
    </row>
    <row r="24" spans="4:21" ht="16.5" x14ac:dyDescent="0.35">
      <c r="D24" s="19" t="s">
        <v>484</v>
      </c>
      <c r="E24" s="18" t="s">
        <v>90</v>
      </c>
      <c r="F24" s="17">
        <v>22</v>
      </c>
      <c r="G24" s="17" t="s">
        <v>75</v>
      </c>
      <c r="H24" s="17" t="s">
        <v>75</v>
      </c>
      <c r="I24" s="18" t="str">
        <f t="shared" si="0"/>
        <v>Brown Brown</v>
      </c>
      <c r="J24" s="17" t="s">
        <v>485</v>
      </c>
      <c r="K24" s="39" t="s">
        <v>486</v>
      </c>
      <c r="N24" s="19" t="s">
        <v>421</v>
      </c>
      <c r="O24" s="18" t="s">
        <v>34</v>
      </c>
      <c r="P24" s="17" t="s">
        <v>9</v>
      </c>
      <c r="Q24" s="17" t="s">
        <v>140</v>
      </c>
      <c r="R24" s="17" t="s">
        <v>140</v>
      </c>
      <c r="S24" s="18" t="str">
        <f t="shared" si="1"/>
        <v>Red Red</v>
      </c>
      <c r="T24" s="55" t="s">
        <v>354</v>
      </c>
      <c r="U24" s="40" t="s">
        <v>354</v>
      </c>
    </row>
    <row r="25" spans="4:21" ht="16.5" x14ac:dyDescent="0.35">
      <c r="D25" s="19" t="s">
        <v>475</v>
      </c>
      <c r="E25" s="18" t="s">
        <v>97</v>
      </c>
      <c r="F25" s="17">
        <v>22</v>
      </c>
      <c r="G25" s="17" t="s">
        <v>100</v>
      </c>
      <c r="H25" s="17" t="s">
        <v>100</v>
      </c>
      <c r="I25" s="18" t="str">
        <f t="shared" si="0"/>
        <v>White White</v>
      </c>
      <c r="J25" s="17" t="s">
        <v>476</v>
      </c>
      <c r="K25" s="40" t="s">
        <v>462</v>
      </c>
      <c r="N25" s="19" t="s">
        <v>424</v>
      </c>
      <c r="O25" s="18" t="s">
        <v>38</v>
      </c>
      <c r="P25" s="17" t="s">
        <v>141</v>
      </c>
      <c r="Q25" s="17" t="s">
        <v>140</v>
      </c>
      <c r="R25" s="17" t="s">
        <v>140</v>
      </c>
      <c r="S25" s="18" t="str">
        <f t="shared" si="1"/>
        <v>Red Red</v>
      </c>
      <c r="T25" s="55" t="s">
        <v>543</v>
      </c>
      <c r="U25" s="37" t="s">
        <v>543</v>
      </c>
    </row>
    <row r="26" spans="4:21" ht="16.5" x14ac:dyDescent="0.35">
      <c r="D26" s="19" t="s">
        <v>418</v>
      </c>
      <c r="E26" s="18" t="s">
        <v>127</v>
      </c>
      <c r="F26" s="17">
        <v>22</v>
      </c>
      <c r="G26" s="17" t="s">
        <v>100</v>
      </c>
      <c r="H26" s="17" t="s">
        <v>316</v>
      </c>
      <c r="I26" s="18" t="str">
        <f t="shared" si="0"/>
        <v>White Green</v>
      </c>
      <c r="J26" s="17" t="s">
        <v>419</v>
      </c>
      <c r="K26" s="37" t="s">
        <v>381</v>
      </c>
      <c r="N26" s="19" t="s">
        <v>426</v>
      </c>
      <c r="O26" s="18" t="s">
        <v>44</v>
      </c>
      <c r="P26" s="17" t="s">
        <v>141</v>
      </c>
      <c r="Q26" s="17" t="s">
        <v>140</v>
      </c>
      <c r="R26" s="17" t="s">
        <v>140</v>
      </c>
      <c r="S26" s="18" t="str">
        <f t="shared" si="1"/>
        <v>Red Red</v>
      </c>
      <c r="T26" s="55" t="s">
        <v>545</v>
      </c>
      <c r="U26" s="37" t="s">
        <v>545</v>
      </c>
    </row>
    <row r="27" spans="4:21" ht="16.5" x14ac:dyDescent="0.35">
      <c r="D27" s="19" t="s">
        <v>387</v>
      </c>
      <c r="E27" s="18" t="s">
        <v>148</v>
      </c>
      <c r="F27" s="17">
        <v>22</v>
      </c>
      <c r="G27" s="17" t="s">
        <v>75</v>
      </c>
      <c r="H27" s="17" t="s">
        <v>316</v>
      </c>
      <c r="I27" s="18" t="str">
        <f t="shared" si="0"/>
        <v>Brown Green</v>
      </c>
      <c r="J27" s="17" t="s">
        <v>150</v>
      </c>
      <c r="K27" s="37" t="s">
        <v>381</v>
      </c>
      <c r="N27" s="19" t="s">
        <v>429</v>
      </c>
      <c r="O27" s="18"/>
      <c r="P27" s="17" t="s">
        <v>141</v>
      </c>
      <c r="Q27" s="17" t="s">
        <v>140</v>
      </c>
      <c r="R27" s="17" t="s">
        <v>140</v>
      </c>
      <c r="S27" s="18" t="str">
        <f t="shared" si="1"/>
        <v>Red Red</v>
      </c>
      <c r="T27" s="55"/>
      <c r="U27" s="38"/>
    </row>
    <row r="28" spans="4:21" ht="16.5" x14ac:dyDescent="0.35">
      <c r="D28" s="19" t="s">
        <v>385</v>
      </c>
      <c r="E28" s="18" t="s">
        <v>152</v>
      </c>
      <c r="F28" s="17">
        <v>22</v>
      </c>
      <c r="G28" s="17" t="s">
        <v>75</v>
      </c>
      <c r="H28" s="17" t="s">
        <v>359</v>
      </c>
      <c r="I28" s="18" t="str">
        <f t="shared" si="0"/>
        <v>Brown Purple</v>
      </c>
      <c r="J28" s="17" t="s">
        <v>154</v>
      </c>
      <c r="K28" s="37" t="s">
        <v>381</v>
      </c>
      <c r="N28" s="19" t="s">
        <v>423</v>
      </c>
      <c r="O28" s="18"/>
      <c r="P28" s="17" t="s">
        <v>141</v>
      </c>
      <c r="Q28" s="17" t="s">
        <v>140</v>
      </c>
      <c r="R28" s="17" t="s">
        <v>140</v>
      </c>
      <c r="S28" s="18" t="str">
        <f t="shared" si="1"/>
        <v>Red Red</v>
      </c>
      <c r="T28" s="55" t="s">
        <v>547</v>
      </c>
      <c r="U28" s="58" t="s">
        <v>547</v>
      </c>
    </row>
    <row r="29" spans="4:21" ht="16.5" x14ac:dyDescent="0.35">
      <c r="D29" s="19" t="s">
        <v>473</v>
      </c>
      <c r="E29" s="18" t="s">
        <v>101</v>
      </c>
      <c r="F29" s="17">
        <v>22</v>
      </c>
      <c r="G29" s="17" t="s">
        <v>104</v>
      </c>
      <c r="H29" s="17" t="s">
        <v>104</v>
      </c>
      <c r="I29" s="18" t="str">
        <f t="shared" si="0"/>
        <v>Gray Gray</v>
      </c>
      <c r="J29" s="17" t="s">
        <v>474</v>
      </c>
      <c r="K29" s="40" t="s">
        <v>462</v>
      </c>
      <c r="N29" s="19" t="s">
        <v>420</v>
      </c>
      <c r="O29" s="18"/>
      <c r="P29" s="17" t="s">
        <v>141</v>
      </c>
      <c r="Q29" s="17" t="s">
        <v>69</v>
      </c>
      <c r="R29" s="17" t="s">
        <v>69</v>
      </c>
      <c r="S29" s="18" t="str">
        <f t="shared" si="1"/>
        <v>Black Black</v>
      </c>
      <c r="T29" s="55" t="s">
        <v>549</v>
      </c>
      <c r="U29" s="58" t="s">
        <v>549</v>
      </c>
    </row>
    <row r="30" spans="4:21" ht="16.5" x14ac:dyDescent="0.35">
      <c r="D30" s="19" t="s">
        <v>379</v>
      </c>
      <c r="E30" s="18" t="s">
        <v>161</v>
      </c>
      <c r="F30" s="17">
        <v>18</v>
      </c>
      <c r="G30" s="17" t="s">
        <v>140</v>
      </c>
      <c r="H30" s="17" t="s">
        <v>140</v>
      </c>
      <c r="I30" s="18" t="str">
        <f t="shared" si="0"/>
        <v>Red Red</v>
      </c>
      <c r="J30" s="17" t="s">
        <v>163</v>
      </c>
      <c r="K30" s="37" t="s">
        <v>381</v>
      </c>
      <c r="N30" s="19" t="s">
        <v>425</v>
      </c>
      <c r="O30" s="18"/>
      <c r="P30" s="17">
        <v>22</v>
      </c>
      <c r="Q30" s="17" t="s">
        <v>371</v>
      </c>
      <c r="R30" s="17" t="s">
        <v>371</v>
      </c>
      <c r="S30" s="18" t="str">
        <f t="shared" si="1"/>
        <v>x x</v>
      </c>
      <c r="T30" s="55" t="s">
        <v>29</v>
      </c>
      <c r="U30" s="59" t="s">
        <v>29</v>
      </c>
    </row>
    <row r="31" spans="4:21" ht="16.5" x14ac:dyDescent="0.35">
      <c r="D31" s="19" t="s">
        <v>383</v>
      </c>
      <c r="E31" s="18" t="s">
        <v>157</v>
      </c>
      <c r="F31" s="17">
        <v>18</v>
      </c>
      <c r="G31" s="17" t="s">
        <v>69</v>
      </c>
      <c r="H31" s="17" t="s">
        <v>69</v>
      </c>
      <c r="I31" s="18" t="str">
        <f t="shared" si="0"/>
        <v>Black Black</v>
      </c>
      <c r="J31" s="17" t="s">
        <v>159</v>
      </c>
      <c r="K31" s="37" t="s">
        <v>381</v>
      </c>
      <c r="N31" s="19" t="s">
        <v>428</v>
      </c>
      <c r="O31" s="18"/>
      <c r="P31" s="17">
        <v>22</v>
      </c>
      <c r="Q31" s="17" t="s">
        <v>140</v>
      </c>
      <c r="R31" s="17" t="s">
        <v>140</v>
      </c>
      <c r="S31" s="18" t="str">
        <f t="shared" si="1"/>
        <v>Red Red</v>
      </c>
      <c r="T31" s="55"/>
      <c r="U31" s="38"/>
    </row>
    <row r="32" spans="4:21" ht="16.5" x14ac:dyDescent="0.35">
      <c r="D32" s="19" t="s">
        <v>394</v>
      </c>
      <c r="E32" s="18" t="s">
        <v>115</v>
      </c>
      <c r="F32" s="17">
        <v>22</v>
      </c>
      <c r="G32" s="17" t="s">
        <v>201</v>
      </c>
      <c r="H32" s="17" t="s">
        <v>140</v>
      </c>
      <c r="I32" s="18" t="str">
        <f t="shared" si="0"/>
        <v>Yellow Red</v>
      </c>
      <c r="J32" s="17" t="s">
        <v>468</v>
      </c>
      <c r="K32" s="39" t="s">
        <v>459</v>
      </c>
      <c r="N32" s="19" t="s">
        <v>417</v>
      </c>
      <c r="O32" s="18"/>
      <c r="P32" s="17">
        <v>22</v>
      </c>
      <c r="Q32" s="17" t="s">
        <v>371</v>
      </c>
      <c r="R32" s="17" t="s">
        <v>371</v>
      </c>
      <c r="S32" s="18" t="str">
        <f t="shared" si="1"/>
        <v>x x</v>
      </c>
      <c r="T32" s="55" t="s">
        <v>29</v>
      </c>
      <c r="U32" s="59" t="s">
        <v>29</v>
      </c>
    </row>
    <row r="33" spans="4:21" ht="16.5" x14ac:dyDescent="0.35">
      <c r="D33" s="19" t="s">
        <v>386</v>
      </c>
      <c r="E33" s="18" t="s">
        <v>119</v>
      </c>
      <c r="F33" s="17">
        <v>22</v>
      </c>
      <c r="G33" s="17" t="s">
        <v>201</v>
      </c>
      <c r="H33" s="17" t="s">
        <v>316</v>
      </c>
      <c r="I33" s="18" t="str">
        <f t="shared" si="0"/>
        <v>Yellow Green</v>
      </c>
      <c r="J33" s="17" t="s">
        <v>467</v>
      </c>
      <c r="K33" s="40" t="s">
        <v>462</v>
      </c>
      <c r="N33" s="19" t="s">
        <v>414</v>
      </c>
      <c r="O33" s="18"/>
      <c r="P33" s="17">
        <v>22</v>
      </c>
      <c r="Q33" s="17" t="s">
        <v>140</v>
      </c>
      <c r="R33" s="17" t="s">
        <v>140</v>
      </c>
      <c r="S33" s="18" t="str">
        <f t="shared" si="1"/>
        <v>Red Red</v>
      </c>
      <c r="T33" s="55"/>
      <c r="U33" s="38"/>
    </row>
    <row r="34" spans="4:21" ht="16.5" x14ac:dyDescent="0.35">
      <c r="D34" s="19" t="s">
        <v>477</v>
      </c>
      <c r="E34" s="18" t="s">
        <v>176</v>
      </c>
      <c r="F34" s="17">
        <v>22</v>
      </c>
      <c r="G34" s="17" t="s">
        <v>197</v>
      </c>
      <c r="H34" s="17" t="s">
        <v>359</v>
      </c>
      <c r="I34" s="18" t="str">
        <f t="shared" si="0"/>
        <v>Blue Purple</v>
      </c>
      <c r="J34" s="17" t="s">
        <v>178</v>
      </c>
      <c r="K34" s="40" t="s">
        <v>479</v>
      </c>
      <c r="N34" s="19" t="s">
        <v>411</v>
      </c>
      <c r="O34" s="18"/>
      <c r="P34" s="17">
        <v>22</v>
      </c>
      <c r="Q34" s="17" t="s">
        <v>371</v>
      </c>
      <c r="R34" s="17" t="s">
        <v>371</v>
      </c>
      <c r="S34" s="18" t="str">
        <f t="shared" si="1"/>
        <v>x x</v>
      </c>
      <c r="T34" s="55" t="s">
        <v>29</v>
      </c>
      <c r="U34" s="59" t="s">
        <v>29</v>
      </c>
    </row>
    <row r="35" spans="4:21" ht="16.5" x14ac:dyDescent="0.35">
      <c r="D35" s="19" t="s">
        <v>464</v>
      </c>
      <c r="E35" s="18" t="s">
        <v>222</v>
      </c>
      <c r="F35" s="17">
        <v>22</v>
      </c>
      <c r="G35" s="17" t="s">
        <v>33</v>
      </c>
      <c r="H35" s="17" t="s">
        <v>140</v>
      </c>
      <c r="I35" s="18" t="str">
        <f t="shared" si="0"/>
        <v>Orange Red</v>
      </c>
      <c r="J35" s="17" t="s">
        <v>466</v>
      </c>
      <c r="K35" s="39" t="s">
        <v>459</v>
      </c>
      <c r="N35" s="19" t="s">
        <v>408</v>
      </c>
      <c r="O35" s="18"/>
      <c r="P35" s="17">
        <v>22</v>
      </c>
      <c r="Q35" s="17" t="s">
        <v>140</v>
      </c>
      <c r="R35" s="17" t="s">
        <v>140</v>
      </c>
      <c r="S35" s="18" t="str">
        <f t="shared" si="1"/>
        <v>Red Red</v>
      </c>
      <c r="T35" s="55"/>
      <c r="U35" s="38"/>
    </row>
    <row r="36" spans="4:21" ht="16.5" x14ac:dyDescent="0.35">
      <c r="D36" s="19" t="s">
        <v>388</v>
      </c>
      <c r="E36" s="18" t="s">
        <v>225</v>
      </c>
      <c r="F36" s="17">
        <v>22</v>
      </c>
      <c r="G36" s="17" t="s">
        <v>33</v>
      </c>
      <c r="H36" s="17" t="s">
        <v>316</v>
      </c>
      <c r="I36" s="18" t="str">
        <f t="shared" si="0"/>
        <v>Orange Green</v>
      </c>
      <c r="J36" s="17" t="s">
        <v>463</v>
      </c>
      <c r="K36" s="40" t="s">
        <v>462</v>
      </c>
      <c r="N36" s="19" t="s">
        <v>446</v>
      </c>
      <c r="O36" s="18"/>
      <c r="P36" s="17">
        <v>22</v>
      </c>
      <c r="Q36" s="17" t="s">
        <v>371</v>
      </c>
      <c r="R36" s="17" t="s">
        <v>371</v>
      </c>
      <c r="S36" s="18" t="str">
        <f t="shared" si="1"/>
        <v>x x</v>
      </c>
      <c r="T36" s="55" t="s">
        <v>29</v>
      </c>
      <c r="U36" s="59" t="s">
        <v>29</v>
      </c>
    </row>
    <row r="37" spans="4:21" ht="16.5" x14ac:dyDescent="0.35">
      <c r="D37" s="19" t="s">
        <v>391</v>
      </c>
      <c r="E37" s="18" t="s">
        <v>232</v>
      </c>
      <c r="F37" s="17">
        <v>22</v>
      </c>
      <c r="G37" s="17" t="s">
        <v>201</v>
      </c>
      <c r="H37" s="17" t="s">
        <v>69</v>
      </c>
      <c r="I37" s="18" t="str">
        <f t="shared" si="0"/>
        <v>Yellow Black</v>
      </c>
      <c r="J37" s="17" t="s">
        <v>407</v>
      </c>
      <c r="K37" s="37" t="s">
        <v>381</v>
      </c>
      <c r="N37" s="19" t="s">
        <v>449</v>
      </c>
      <c r="O37" s="18"/>
      <c r="P37" s="17">
        <v>22</v>
      </c>
      <c r="Q37" s="17" t="s">
        <v>140</v>
      </c>
      <c r="R37" s="17" t="s">
        <v>140</v>
      </c>
      <c r="S37" s="18" t="str">
        <f t="shared" si="1"/>
        <v>Red Red</v>
      </c>
      <c r="T37" s="55"/>
      <c r="U37" s="38"/>
    </row>
    <row r="38" spans="4:21" ht="16.5" x14ac:dyDescent="0.35">
      <c r="D38" s="19" t="s">
        <v>409</v>
      </c>
      <c r="E38" s="18" t="s">
        <v>235</v>
      </c>
      <c r="F38" s="17">
        <v>22</v>
      </c>
      <c r="G38" s="17" t="s">
        <v>201</v>
      </c>
      <c r="H38" s="17" t="s">
        <v>197</v>
      </c>
      <c r="I38" s="18" t="str">
        <f t="shared" si="0"/>
        <v>Yellow Blue</v>
      </c>
      <c r="J38" s="17" t="s">
        <v>410</v>
      </c>
      <c r="K38" s="37" t="s">
        <v>381</v>
      </c>
      <c r="N38" s="19" t="s">
        <v>453</v>
      </c>
      <c r="O38" s="18"/>
      <c r="P38" s="17">
        <v>22</v>
      </c>
      <c r="Q38" s="17" t="s">
        <v>371</v>
      </c>
      <c r="R38" s="17" t="s">
        <v>371</v>
      </c>
      <c r="S38" s="18" t="str">
        <f t="shared" si="1"/>
        <v>x x</v>
      </c>
      <c r="T38" s="55" t="s">
        <v>29</v>
      </c>
      <c r="U38" s="59" t="s">
        <v>29</v>
      </c>
    </row>
    <row r="39" spans="4:21" ht="16.5" x14ac:dyDescent="0.35">
      <c r="D39" s="19" t="s">
        <v>412</v>
      </c>
      <c r="E39" s="18" t="s">
        <v>238</v>
      </c>
      <c r="F39" s="17">
        <v>22</v>
      </c>
      <c r="G39" s="17" t="s">
        <v>370</v>
      </c>
      <c r="H39" s="17" t="s">
        <v>104</v>
      </c>
      <c r="I39" s="18" t="str">
        <f t="shared" si="0"/>
        <v>Dark Yellow Gray</v>
      </c>
      <c r="J39" s="17" t="s">
        <v>413</v>
      </c>
      <c r="K39" s="37" t="s">
        <v>381</v>
      </c>
      <c r="N39" s="19" t="s">
        <v>456</v>
      </c>
      <c r="O39" s="18"/>
      <c r="P39" s="17" t="s">
        <v>457</v>
      </c>
      <c r="Q39" s="17" t="s">
        <v>140</v>
      </c>
      <c r="R39" s="17" t="s">
        <v>140</v>
      </c>
      <c r="S39" s="18" t="str">
        <f t="shared" si="1"/>
        <v>Red Red</v>
      </c>
      <c r="T39" s="55"/>
      <c r="U39" s="38"/>
    </row>
    <row r="40" spans="4:21" ht="16.5" x14ac:dyDescent="0.35">
      <c r="D40" s="19" t="s">
        <v>415</v>
      </c>
      <c r="E40" s="18" t="s">
        <v>241</v>
      </c>
      <c r="F40" s="17">
        <v>22</v>
      </c>
      <c r="G40" s="17" t="s">
        <v>370</v>
      </c>
      <c r="H40" s="17" t="s">
        <v>33</v>
      </c>
      <c r="I40" s="18" t="str">
        <f t="shared" si="0"/>
        <v>Dark Yellow Orange</v>
      </c>
      <c r="J40" s="17" t="s">
        <v>416</v>
      </c>
      <c r="K40" s="37" t="s">
        <v>381</v>
      </c>
      <c r="N40" s="19" t="s">
        <v>382</v>
      </c>
      <c r="O40" s="18"/>
      <c r="P40" s="17">
        <v>22</v>
      </c>
      <c r="Q40" s="17" t="s">
        <v>371</v>
      </c>
      <c r="R40" s="17" t="s">
        <v>371</v>
      </c>
      <c r="S40" s="18" t="str">
        <f t="shared" si="1"/>
        <v>x x</v>
      </c>
      <c r="T40" s="55" t="s">
        <v>29</v>
      </c>
      <c r="U40" s="59" t="s">
        <v>29</v>
      </c>
    </row>
    <row r="41" spans="4:21" ht="16.5" x14ac:dyDescent="0.35">
      <c r="D41" s="19" t="s">
        <v>469</v>
      </c>
      <c r="E41" s="18" t="s">
        <v>266</v>
      </c>
      <c r="F41" s="17">
        <v>22</v>
      </c>
      <c r="G41" s="17" t="s">
        <v>69</v>
      </c>
      <c r="H41" s="17" t="s">
        <v>69</v>
      </c>
      <c r="I41" s="18" t="str">
        <f t="shared" ref="I41:I57" si="2">G41&amp;" "&amp;H41</f>
        <v>Black Black</v>
      </c>
      <c r="J41" s="17" t="s">
        <v>470</v>
      </c>
      <c r="K41" s="37" t="s">
        <v>381</v>
      </c>
      <c r="N41" s="36"/>
      <c r="P41" s="1"/>
      <c r="Q41" s="1"/>
      <c r="R41" s="1"/>
      <c r="T41" s="1"/>
      <c r="U41" s="52"/>
    </row>
    <row r="42" spans="4:21" ht="16.5" x14ac:dyDescent="0.35">
      <c r="D42" s="19" t="s">
        <v>471</v>
      </c>
      <c r="E42" s="18" t="s">
        <v>269</v>
      </c>
      <c r="F42" s="17">
        <v>22</v>
      </c>
      <c r="G42" s="17" t="s">
        <v>140</v>
      </c>
      <c r="H42" s="17" t="s">
        <v>140</v>
      </c>
      <c r="I42" s="18" t="str">
        <f t="shared" si="2"/>
        <v>Red Red</v>
      </c>
      <c r="J42" s="17" t="s">
        <v>472</v>
      </c>
      <c r="K42" s="37" t="s">
        <v>381</v>
      </c>
      <c r="N42" s="36"/>
      <c r="P42" s="1"/>
      <c r="Q42" s="1"/>
      <c r="R42" s="1"/>
      <c r="S42" s="61" t="s">
        <v>504</v>
      </c>
      <c r="T42" s="21" t="s">
        <v>506</v>
      </c>
      <c r="U42" s="21" t="s">
        <v>556</v>
      </c>
    </row>
    <row r="43" spans="4:21" ht="16.5" x14ac:dyDescent="0.35">
      <c r="D43" s="19" t="s">
        <v>398</v>
      </c>
      <c r="E43" s="18" t="s">
        <v>186</v>
      </c>
      <c r="F43" s="17">
        <v>22</v>
      </c>
      <c r="G43" s="17" t="s">
        <v>197</v>
      </c>
      <c r="H43" s="17" t="s">
        <v>104</v>
      </c>
      <c r="I43" s="18" t="str">
        <f t="shared" si="2"/>
        <v>Blue Gray</v>
      </c>
      <c r="J43" s="17" t="s">
        <v>399</v>
      </c>
      <c r="K43" s="37" t="s">
        <v>381</v>
      </c>
      <c r="N43" s="36"/>
      <c r="P43" s="1"/>
      <c r="Q43" s="1"/>
      <c r="R43" s="1"/>
      <c r="S43" s="37" t="s">
        <v>381</v>
      </c>
      <c r="T43" s="60">
        <v>31</v>
      </c>
      <c r="U43" s="60">
        <f>(T43*1.3)+3+12</f>
        <v>55.300000000000004</v>
      </c>
    </row>
    <row r="44" spans="4:21" ht="16.5" x14ac:dyDescent="0.35">
      <c r="D44" s="19" t="s">
        <v>401</v>
      </c>
      <c r="E44" s="18" t="s">
        <v>190</v>
      </c>
      <c r="F44" s="17">
        <v>22</v>
      </c>
      <c r="G44" s="17" t="s">
        <v>197</v>
      </c>
      <c r="H44" s="17" t="s">
        <v>201</v>
      </c>
      <c r="I44" s="18" t="str">
        <f t="shared" si="2"/>
        <v>Blue Yellow</v>
      </c>
      <c r="J44" s="17" t="s">
        <v>402</v>
      </c>
      <c r="K44" s="37" t="s">
        <v>381</v>
      </c>
      <c r="N44" s="36"/>
      <c r="P44" s="1"/>
      <c r="Q44" s="1"/>
      <c r="R44" s="1"/>
      <c r="S44" s="40" t="s">
        <v>462</v>
      </c>
      <c r="T44" s="60">
        <v>25.5</v>
      </c>
      <c r="U44" s="60">
        <f t="shared" ref="U44:U45" si="3">(T44*1.3)+3+12</f>
        <v>48.15</v>
      </c>
    </row>
    <row r="45" spans="4:21" ht="16.5" x14ac:dyDescent="0.35">
      <c r="D45" s="19" t="s">
        <v>404</v>
      </c>
      <c r="E45" s="18" t="s">
        <v>194</v>
      </c>
      <c r="F45" s="17">
        <v>22</v>
      </c>
      <c r="G45" s="17" t="s">
        <v>197</v>
      </c>
      <c r="H45" s="17" t="s">
        <v>197</v>
      </c>
      <c r="I45" s="18" t="str">
        <f t="shared" si="2"/>
        <v>Blue Blue</v>
      </c>
      <c r="J45" s="17" t="s">
        <v>405</v>
      </c>
      <c r="K45" s="37" t="s">
        <v>381</v>
      </c>
      <c r="N45" s="36"/>
      <c r="P45" s="1"/>
      <c r="Q45" s="1"/>
      <c r="R45" s="1"/>
      <c r="S45" s="39" t="s">
        <v>459</v>
      </c>
      <c r="T45" s="60">
        <v>60</v>
      </c>
      <c r="U45" s="60">
        <f t="shared" si="3"/>
        <v>93</v>
      </c>
    </row>
    <row r="46" spans="4:21" ht="16.5" x14ac:dyDescent="0.35">
      <c r="D46" s="19" t="s">
        <v>395</v>
      </c>
      <c r="E46" s="18" t="s">
        <v>202</v>
      </c>
      <c r="F46" s="17">
        <v>22</v>
      </c>
      <c r="G46" s="17" t="s">
        <v>197</v>
      </c>
      <c r="H46" s="17" t="s">
        <v>100</v>
      </c>
      <c r="I46" s="18" t="str">
        <f t="shared" si="2"/>
        <v>Blue White</v>
      </c>
      <c r="J46" s="17" t="s">
        <v>396</v>
      </c>
      <c r="K46" s="37" t="s">
        <v>381</v>
      </c>
      <c r="M46" s="61" t="s">
        <v>504</v>
      </c>
      <c r="N46" s="21" t="s">
        <v>506</v>
      </c>
      <c r="O46" s="21" t="s">
        <v>552</v>
      </c>
      <c r="R46" s="1"/>
      <c r="T46" s="1"/>
      <c r="U46" s="52"/>
    </row>
    <row r="47" spans="4:21" ht="16.5" x14ac:dyDescent="0.35">
      <c r="D47" s="20" t="s">
        <v>482</v>
      </c>
      <c r="E47" s="18" t="s">
        <v>204</v>
      </c>
      <c r="F47" s="17">
        <v>22</v>
      </c>
      <c r="G47" s="17" t="s">
        <v>33</v>
      </c>
      <c r="H47" s="17" t="s">
        <v>33</v>
      </c>
      <c r="I47" s="18" t="str">
        <f t="shared" si="2"/>
        <v>Orange Orange</v>
      </c>
      <c r="J47" s="17" t="s">
        <v>206</v>
      </c>
      <c r="K47" s="38" t="s">
        <v>443</v>
      </c>
      <c r="M47" s="37" t="s">
        <v>381</v>
      </c>
      <c r="N47" s="60">
        <v>31</v>
      </c>
      <c r="O47" s="60">
        <f>(N47*1.3)+3</f>
        <v>43.300000000000004</v>
      </c>
      <c r="P47" s="1"/>
      <c r="Q47" s="1"/>
      <c r="R47" s="1"/>
      <c r="T47" s="1"/>
      <c r="U47" s="52"/>
    </row>
    <row r="48" spans="4:21" ht="16.5" x14ac:dyDescent="0.35">
      <c r="D48" s="19" t="s">
        <v>425</v>
      </c>
      <c r="E48" s="18" t="s">
        <v>440</v>
      </c>
      <c r="F48" s="17">
        <v>22</v>
      </c>
      <c r="G48" s="17" t="s">
        <v>371</v>
      </c>
      <c r="H48" s="17" t="s">
        <v>371</v>
      </c>
      <c r="I48" s="18" t="str">
        <f t="shared" si="2"/>
        <v>x x</v>
      </c>
      <c r="J48" s="17" t="s">
        <v>439</v>
      </c>
      <c r="K48" s="37" t="s">
        <v>381</v>
      </c>
      <c r="M48" s="40" t="s">
        <v>462</v>
      </c>
      <c r="N48" s="60">
        <v>25.5</v>
      </c>
      <c r="O48" s="60">
        <f t="shared" ref="O48:O49" si="4">(N48*1.3)+3</f>
        <v>36.15</v>
      </c>
      <c r="P48" s="1"/>
      <c r="Q48" s="1"/>
      <c r="R48" s="1"/>
      <c r="T48" s="1"/>
      <c r="U48" s="52"/>
    </row>
    <row r="49" spans="4:21" ht="16.5" x14ac:dyDescent="0.35">
      <c r="D49" s="19" t="s">
        <v>489</v>
      </c>
      <c r="E49" s="18" t="s">
        <v>317</v>
      </c>
      <c r="F49" s="17">
        <v>22</v>
      </c>
      <c r="G49" s="17" t="s">
        <v>75</v>
      </c>
      <c r="H49" s="17" t="s">
        <v>75</v>
      </c>
      <c r="I49" s="18" t="str">
        <f t="shared" si="2"/>
        <v>Brown Brown</v>
      </c>
      <c r="J49" s="17" t="s">
        <v>490</v>
      </c>
      <c r="K49" s="40" t="s">
        <v>491</v>
      </c>
      <c r="M49" s="39" t="s">
        <v>459</v>
      </c>
      <c r="N49" s="60">
        <v>60</v>
      </c>
      <c r="O49" s="60">
        <f t="shared" si="4"/>
        <v>81</v>
      </c>
      <c r="P49" s="1"/>
      <c r="Q49" s="1"/>
      <c r="R49" s="1"/>
      <c r="T49" s="1"/>
      <c r="U49" s="52"/>
    </row>
    <row r="50" spans="4:21" ht="16.5" x14ac:dyDescent="0.35">
      <c r="D50" s="19" t="s">
        <v>423</v>
      </c>
      <c r="E50" s="18" t="s">
        <v>434</v>
      </c>
      <c r="F50" s="17">
        <v>22</v>
      </c>
      <c r="G50" s="17" t="s">
        <v>371</v>
      </c>
      <c r="H50" s="17" t="s">
        <v>371</v>
      </c>
      <c r="I50" s="18" t="str">
        <f t="shared" si="2"/>
        <v>x x</v>
      </c>
      <c r="J50" s="17" t="s">
        <v>433</v>
      </c>
      <c r="K50" s="37" t="s">
        <v>381</v>
      </c>
      <c r="M50" s="60"/>
      <c r="N50" s="60"/>
      <c r="O50" s="60"/>
      <c r="P50" s="1"/>
      <c r="Q50" s="1"/>
      <c r="R50" s="1"/>
      <c r="T50" s="1"/>
      <c r="U50" s="52"/>
    </row>
    <row r="51" spans="4:21" ht="16.5" x14ac:dyDescent="0.35">
      <c r="D51" s="19" t="s">
        <v>453</v>
      </c>
      <c r="E51" s="18" t="s">
        <v>334</v>
      </c>
      <c r="F51" s="17">
        <v>22</v>
      </c>
      <c r="G51" s="17" t="s">
        <v>316</v>
      </c>
      <c r="H51" s="17" t="s">
        <v>69</v>
      </c>
      <c r="I51" s="18" t="str">
        <f t="shared" si="2"/>
        <v>Green Black</v>
      </c>
      <c r="J51" s="17" t="s">
        <v>455</v>
      </c>
      <c r="K51" s="37" t="s">
        <v>381</v>
      </c>
      <c r="M51" s="60"/>
      <c r="N51" s="60"/>
      <c r="O51" s="60"/>
      <c r="P51" s="1"/>
      <c r="Q51" s="1"/>
      <c r="R51" s="1"/>
      <c r="T51" s="1"/>
      <c r="U51" s="52"/>
    </row>
    <row r="52" spans="4:21" ht="16.5" x14ac:dyDescent="0.35">
      <c r="D52" s="19" t="s">
        <v>446</v>
      </c>
      <c r="E52" s="18" t="s">
        <v>279</v>
      </c>
      <c r="F52" s="17">
        <v>22</v>
      </c>
      <c r="G52" s="17" t="s">
        <v>100</v>
      </c>
      <c r="H52" s="17" t="s">
        <v>69</v>
      </c>
      <c r="I52" s="18" t="str">
        <f t="shared" si="2"/>
        <v>White Black</v>
      </c>
      <c r="J52" s="17" t="s">
        <v>447</v>
      </c>
      <c r="K52" s="39" t="s">
        <v>448</v>
      </c>
      <c r="N52" s="53"/>
      <c r="P52" s="1"/>
      <c r="Q52" s="1"/>
      <c r="R52" s="1"/>
      <c r="T52" s="1"/>
      <c r="U52" s="52"/>
    </row>
    <row r="53" spans="4:21" ht="16.5" x14ac:dyDescent="0.35">
      <c r="D53" s="19" t="s">
        <v>449</v>
      </c>
      <c r="E53" s="18" t="s">
        <v>282</v>
      </c>
      <c r="F53" s="17">
        <v>22</v>
      </c>
      <c r="G53" s="17" t="s">
        <v>100</v>
      </c>
      <c r="H53" s="17" t="s">
        <v>201</v>
      </c>
      <c r="I53" s="18" t="str">
        <f t="shared" si="2"/>
        <v>White Yellow</v>
      </c>
      <c r="J53" s="17" t="s">
        <v>450</v>
      </c>
      <c r="K53" s="40" t="s">
        <v>451</v>
      </c>
      <c r="N53" s="36"/>
      <c r="P53" s="1"/>
      <c r="Q53" s="1"/>
      <c r="R53" s="1"/>
      <c r="T53" s="1"/>
      <c r="U53" s="52"/>
    </row>
    <row r="54" spans="4:21" ht="16.5" x14ac:dyDescent="0.35">
      <c r="D54" s="19" t="s">
        <v>417</v>
      </c>
      <c r="E54" s="18" t="s">
        <v>292</v>
      </c>
      <c r="F54" s="17">
        <v>22</v>
      </c>
      <c r="G54" s="17" t="s">
        <v>75</v>
      </c>
      <c r="H54" s="17" t="s">
        <v>197</v>
      </c>
      <c r="I54" s="18" t="str">
        <f t="shared" si="2"/>
        <v>Brown Blue</v>
      </c>
      <c r="J54" s="17" t="s">
        <v>294</v>
      </c>
      <c r="K54" s="37" t="s">
        <v>381</v>
      </c>
      <c r="N54" s="36"/>
      <c r="P54" s="1"/>
      <c r="Q54" s="1"/>
      <c r="R54" s="1"/>
      <c r="T54" s="1"/>
      <c r="U54" s="52"/>
    </row>
    <row r="55" spans="4:21" ht="16.5" x14ac:dyDescent="0.35">
      <c r="D55" s="19" t="s">
        <v>480</v>
      </c>
      <c r="E55" s="18" t="s">
        <v>296</v>
      </c>
      <c r="F55" s="17">
        <v>22</v>
      </c>
      <c r="G55" s="17" t="s">
        <v>197</v>
      </c>
      <c r="H55" s="17" t="s">
        <v>140</v>
      </c>
      <c r="I55" s="18" t="str">
        <f t="shared" si="2"/>
        <v>Blue Red</v>
      </c>
      <c r="J55" s="17" t="s">
        <v>481</v>
      </c>
      <c r="K55" s="40" t="s">
        <v>462</v>
      </c>
      <c r="N55" s="36"/>
      <c r="P55" s="1"/>
      <c r="Q55" s="1"/>
      <c r="R55" s="1"/>
      <c r="T55" s="1"/>
      <c r="U55" s="52"/>
    </row>
    <row r="56" spans="4:21" ht="16.5" x14ac:dyDescent="0.35">
      <c r="D56" s="19" t="s">
        <v>420</v>
      </c>
      <c r="E56" s="18" t="s">
        <v>438</v>
      </c>
      <c r="F56" s="17">
        <v>22</v>
      </c>
      <c r="G56" s="17" t="s">
        <v>371</v>
      </c>
      <c r="H56" s="17" t="s">
        <v>371</v>
      </c>
      <c r="I56" s="18" t="str">
        <f t="shared" si="2"/>
        <v>x x</v>
      </c>
      <c r="J56" s="17" t="s">
        <v>436</v>
      </c>
      <c r="K56" s="37" t="s">
        <v>381</v>
      </c>
      <c r="N56" s="36"/>
      <c r="P56" s="1"/>
      <c r="Q56" s="1"/>
      <c r="R56" s="1"/>
      <c r="T56" s="1"/>
      <c r="U56" s="52"/>
    </row>
    <row r="57" spans="4:21" ht="16.5" x14ac:dyDescent="0.35">
      <c r="D57" s="19" t="s">
        <v>428</v>
      </c>
      <c r="E57" s="18" t="s">
        <v>438</v>
      </c>
      <c r="F57" s="17">
        <v>22</v>
      </c>
      <c r="G57" s="17" t="s">
        <v>371</v>
      </c>
      <c r="H57" s="17" t="s">
        <v>371</v>
      </c>
      <c r="I57" s="18" t="str">
        <f t="shared" si="2"/>
        <v>x x</v>
      </c>
      <c r="J57" s="17" t="s">
        <v>441</v>
      </c>
      <c r="K57" s="37" t="s">
        <v>381</v>
      </c>
      <c r="N57" s="36"/>
      <c r="P57" s="1"/>
      <c r="Q57" s="1"/>
      <c r="R57" s="1"/>
      <c r="T57" s="1"/>
      <c r="U57" s="52"/>
    </row>
    <row r="58" spans="4:21" ht="16.5" x14ac:dyDescent="0.35">
      <c r="D58" s="19" t="s">
        <v>498</v>
      </c>
      <c r="E58" s="18"/>
      <c r="F58" s="17"/>
      <c r="G58" s="17" t="s">
        <v>371</v>
      </c>
      <c r="H58" s="17" t="s">
        <v>371</v>
      </c>
      <c r="I58" s="18"/>
      <c r="J58" s="17"/>
      <c r="K58" s="18"/>
      <c r="N58" s="36"/>
      <c r="P58" s="1"/>
      <c r="Q58" s="1"/>
      <c r="R58" s="1"/>
      <c r="T58" s="1"/>
    </row>
    <row r="59" spans="4:21" ht="16.5" x14ac:dyDescent="0.35">
      <c r="D59" s="19" t="s">
        <v>499</v>
      </c>
      <c r="E59" s="18"/>
      <c r="F59" s="17"/>
      <c r="G59" s="17" t="s">
        <v>371</v>
      </c>
      <c r="H59" s="17" t="s">
        <v>371</v>
      </c>
      <c r="I59" s="18"/>
      <c r="J59" s="17"/>
      <c r="K59" s="18"/>
      <c r="N59" s="36"/>
      <c r="P59" s="1"/>
      <c r="Q59" s="1"/>
      <c r="R59" s="1"/>
      <c r="T59" s="1"/>
    </row>
    <row r="60" spans="4:21" ht="16.5" x14ac:dyDescent="0.35">
      <c r="D60" s="19" t="s">
        <v>500</v>
      </c>
      <c r="E60" s="18"/>
      <c r="F60" s="17"/>
      <c r="G60" s="17" t="s">
        <v>371</v>
      </c>
      <c r="H60" s="17" t="s">
        <v>371</v>
      </c>
      <c r="I60" s="18"/>
      <c r="J60" s="17"/>
      <c r="K60" s="18"/>
      <c r="N60" s="36"/>
      <c r="P60" s="1"/>
      <c r="Q60" s="1"/>
      <c r="R60" s="1"/>
      <c r="T60" s="1"/>
    </row>
    <row r="61" spans="4:21" ht="16.5" x14ac:dyDescent="0.35">
      <c r="D61" s="19" t="s">
        <v>501</v>
      </c>
      <c r="E61" s="18"/>
      <c r="F61" s="17"/>
      <c r="G61" s="17" t="s">
        <v>371</v>
      </c>
      <c r="H61" s="17" t="s">
        <v>371</v>
      </c>
      <c r="I61" s="18"/>
      <c r="J61" s="17"/>
      <c r="K61" s="18"/>
      <c r="N61" s="36"/>
      <c r="P61" s="1"/>
      <c r="Q61" s="1"/>
      <c r="R61" s="1"/>
      <c r="T61" s="1"/>
    </row>
    <row r="62" spans="4:21" ht="16.5" x14ac:dyDescent="0.35">
      <c r="D62" s="19" t="s">
        <v>502</v>
      </c>
      <c r="E62" s="18"/>
      <c r="F62" s="21"/>
      <c r="G62" s="17" t="s">
        <v>371</v>
      </c>
      <c r="H62" s="17" t="s">
        <v>371</v>
      </c>
      <c r="I62" s="18"/>
      <c r="J62" s="17"/>
      <c r="K62" s="18"/>
      <c r="N62" s="36"/>
      <c r="P62" s="4"/>
      <c r="Q62" s="1"/>
      <c r="R62" s="1"/>
      <c r="T62" s="1"/>
    </row>
    <row r="63" spans="4:21" ht="16.5" x14ac:dyDescent="0.35">
      <c r="D63" s="19" t="s">
        <v>503</v>
      </c>
      <c r="E63" s="18"/>
      <c r="F63" s="21"/>
      <c r="G63" s="17" t="s">
        <v>371</v>
      </c>
      <c r="H63" s="17" t="s">
        <v>371</v>
      </c>
      <c r="I63" s="18"/>
      <c r="J63" s="17"/>
      <c r="K63" s="18"/>
      <c r="N63" s="36"/>
      <c r="P63" s="4"/>
      <c r="Q63" s="1"/>
      <c r="R63" s="1"/>
      <c r="T63" s="1"/>
    </row>
    <row r="64" spans="4:21" ht="16.5" x14ac:dyDescent="0.35">
      <c r="D64" s="36"/>
      <c r="F64" s="4"/>
      <c r="J64" s="1"/>
      <c r="N64" s="36"/>
      <c r="P64" s="4"/>
      <c r="Q64" s="1"/>
      <c r="R64" s="1"/>
      <c r="T64" s="1"/>
    </row>
    <row r="65" spans="4:23" ht="16.5" x14ac:dyDescent="0.35">
      <c r="D65" s="36"/>
      <c r="F65" s="4"/>
      <c r="I65" s="61" t="s">
        <v>504</v>
      </c>
      <c r="J65" s="21" t="s">
        <v>506</v>
      </c>
      <c r="K65" s="21" t="s">
        <v>552</v>
      </c>
      <c r="N65" s="36"/>
      <c r="P65" s="4"/>
      <c r="Q65" s="1"/>
      <c r="R65" s="1"/>
      <c r="T65" s="1"/>
    </row>
    <row r="66" spans="4:23" ht="16.5" x14ac:dyDescent="0.35">
      <c r="D66" s="36"/>
      <c r="F66" s="4"/>
      <c r="I66" s="37" t="s">
        <v>381</v>
      </c>
      <c r="J66" s="60">
        <v>31</v>
      </c>
      <c r="K66" s="60">
        <f>(J66*1.3)+3</f>
        <v>43.300000000000004</v>
      </c>
      <c r="N66" s="36"/>
      <c r="P66" s="4"/>
      <c r="Q66" s="1"/>
      <c r="R66" s="1"/>
      <c r="T66" s="1"/>
    </row>
    <row r="67" spans="4:23" ht="16.5" x14ac:dyDescent="0.35">
      <c r="D67" s="36"/>
      <c r="F67" s="1"/>
      <c r="I67" s="40" t="s">
        <v>462</v>
      </c>
      <c r="J67" s="60">
        <v>25.5</v>
      </c>
      <c r="K67" s="60">
        <f t="shared" ref="K67:K68" si="5">(J67*1.3)+3</f>
        <v>36.15</v>
      </c>
    </row>
    <row r="68" spans="4:23" ht="16.5" x14ac:dyDescent="0.35">
      <c r="D68" s="36"/>
      <c r="F68" s="1"/>
      <c r="G68" s="1"/>
      <c r="H68" s="1"/>
      <c r="I68" s="39" t="s">
        <v>459</v>
      </c>
      <c r="J68" s="60">
        <v>60</v>
      </c>
      <c r="K68" s="60">
        <f t="shared" si="5"/>
        <v>81</v>
      </c>
    </row>
    <row r="69" spans="4:23" ht="16.5" x14ac:dyDescent="0.35">
      <c r="D69" s="36"/>
      <c r="F69" s="1"/>
      <c r="G69" s="1"/>
      <c r="H69" s="1"/>
      <c r="J69" s="1"/>
    </row>
    <row r="70" spans="4:23" ht="17.25" thickBot="1" x14ac:dyDescent="0.4">
      <c r="D70" s="36"/>
      <c r="F70" s="1"/>
      <c r="G70" s="1"/>
      <c r="H70" s="1"/>
      <c r="J70" s="1"/>
    </row>
    <row r="71" spans="4:23" ht="27" thickBot="1" x14ac:dyDescent="0.3">
      <c r="D71" s="25" t="s">
        <v>372</v>
      </c>
      <c r="E71" s="26" t="s">
        <v>373</v>
      </c>
      <c r="F71" s="26" t="s">
        <v>374</v>
      </c>
      <c r="G71" s="26" t="s">
        <v>346</v>
      </c>
      <c r="H71" s="26" t="s">
        <v>375</v>
      </c>
      <c r="I71" s="26" t="s">
        <v>376</v>
      </c>
      <c r="J71" s="26" t="s">
        <v>347</v>
      </c>
      <c r="K71" s="26" t="s">
        <v>377</v>
      </c>
      <c r="L71" s="27" t="s">
        <v>378</v>
      </c>
      <c r="N71" s="25" t="s">
        <v>505</v>
      </c>
      <c r="O71" s="26" t="s">
        <v>373</v>
      </c>
      <c r="P71" s="26" t="s">
        <v>506</v>
      </c>
      <c r="Q71" s="26" t="s">
        <v>374</v>
      </c>
      <c r="R71" s="26" t="s">
        <v>346</v>
      </c>
      <c r="S71" s="26" t="s">
        <v>375</v>
      </c>
      <c r="T71" s="26" t="s">
        <v>376</v>
      </c>
      <c r="U71" s="26" t="s">
        <v>347</v>
      </c>
      <c r="V71" s="26" t="s">
        <v>377</v>
      </c>
      <c r="W71" s="26" t="s">
        <v>507</v>
      </c>
    </row>
    <row r="72" spans="4:23" ht="52.5" thickBot="1" x14ac:dyDescent="0.3">
      <c r="D72" s="28" t="s">
        <v>379</v>
      </c>
      <c r="E72" s="29">
        <v>18</v>
      </c>
      <c r="F72" s="30" t="s">
        <v>164</v>
      </c>
      <c r="G72" s="31" t="s">
        <v>163</v>
      </c>
      <c r="H72" s="31" t="s">
        <v>380</v>
      </c>
      <c r="I72" s="31" t="s">
        <v>157</v>
      </c>
      <c r="J72" s="32" t="s">
        <v>381</v>
      </c>
      <c r="K72" s="31" t="s">
        <v>382</v>
      </c>
      <c r="L72" s="27"/>
      <c r="N72" s="28" t="s">
        <v>379</v>
      </c>
      <c r="O72" s="29">
        <v>18</v>
      </c>
      <c r="P72" s="30"/>
      <c r="Q72" s="31" t="s">
        <v>69</v>
      </c>
      <c r="R72" s="33" t="s">
        <v>508</v>
      </c>
      <c r="S72" s="31" t="s">
        <v>437</v>
      </c>
      <c r="T72" s="31"/>
      <c r="U72" s="31" t="s">
        <v>509</v>
      </c>
      <c r="V72" s="29">
        <v>1</v>
      </c>
      <c r="W72" s="41" t="s">
        <v>510</v>
      </c>
    </row>
    <row r="73" spans="4:23" ht="27" thickBot="1" x14ac:dyDescent="0.3">
      <c r="D73" s="28" t="s">
        <v>383</v>
      </c>
      <c r="E73" s="29">
        <v>18</v>
      </c>
      <c r="F73" s="30" t="s">
        <v>160</v>
      </c>
      <c r="G73" s="31" t="s">
        <v>159</v>
      </c>
      <c r="H73" s="31" t="s">
        <v>380</v>
      </c>
      <c r="I73" s="31" t="s">
        <v>161</v>
      </c>
      <c r="J73" s="32" t="s">
        <v>381</v>
      </c>
      <c r="K73" s="31" t="s">
        <v>384</v>
      </c>
      <c r="L73" s="27"/>
      <c r="N73" s="28" t="s">
        <v>383</v>
      </c>
      <c r="O73" s="29">
        <v>18</v>
      </c>
      <c r="P73" s="30" t="s">
        <v>511</v>
      </c>
      <c r="Q73" s="31" t="s">
        <v>69</v>
      </c>
      <c r="R73" s="32" t="s">
        <v>512</v>
      </c>
      <c r="S73" s="31" t="s">
        <v>437</v>
      </c>
      <c r="T73" s="31"/>
      <c r="U73" s="31" t="s">
        <v>351</v>
      </c>
      <c r="V73" s="29">
        <v>1</v>
      </c>
      <c r="W73" s="31" t="s">
        <v>513</v>
      </c>
    </row>
    <row r="74" spans="4:23" ht="39.75" thickBot="1" x14ac:dyDescent="0.3">
      <c r="D74" s="28" t="s">
        <v>385</v>
      </c>
      <c r="E74" s="29">
        <v>22</v>
      </c>
      <c r="F74" s="30" t="s">
        <v>155</v>
      </c>
      <c r="G74" s="30" t="s">
        <v>154</v>
      </c>
      <c r="H74" s="31" t="s">
        <v>380</v>
      </c>
      <c r="I74" s="31" t="s">
        <v>152</v>
      </c>
      <c r="J74" s="32" t="s">
        <v>381</v>
      </c>
      <c r="K74" s="31" t="s">
        <v>386</v>
      </c>
      <c r="L74" s="27"/>
      <c r="N74" s="28" t="s">
        <v>385</v>
      </c>
      <c r="O74" s="29">
        <v>18</v>
      </c>
      <c r="P74" s="30" t="s">
        <v>511</v>
      </c>
      <c r="Q74" s="31" t="s">
        <v>514</v>
      </c>
      <c r="R74" s="32" t="s">
        <v>515</v>
      </c>
      <c r="S74" s="31" t="s">
        <v>437</v>
      </c>
      <c r="T74" s="31"/>
      <c r="U74" s="31" t="s">
        <v>516</v>
      </c>
      <c r="V74" s="31" t="s">
        <v>517</v>
      </c>
      <c r="W74" s="31" t="s">
        <v>518</v>
      </c>
    </row>
    <row r="75" spans="4:23" ht="39.75" thickBot="1" x14ac:dyDescent="0.3">
      <c r="D75" s="28" t="s">
        <v>387</v>
      </c>
      <c r="E75" s="29">
        <v>22</v>
      </c>
      <c r="F75" s="30" t="s">
        <v>151</v>
      </c>
      <c r="G75" s="30" t="s">
        <v>150</v>
      </c>
      <c r="H75" s="31" t="s">
        <v>380</v>
      </c>
      <c r="I75" s="31" t="s">
        <v>148</v>
      </c>
      <c r="J75" s="32" t="s">
        <v>381</v>
      </c>
      <c r="K75" s="31" t="s">
        <v>388</v>
      </c>
      <c r="L75" s="27"/>
      <c r="N75" s="28" t="s">
        <v>387</v>
      </c>
      <c r="O75" s="29">
        <v>18</v>
      </c>
      <c r="P75" s="30" t="s">
        <v>511</v>
      </c>
      <c r="Q75" s="31" t="s">
        <v>69</v>
      </c>
      <c r="R75" s="33" t="s">
        <v>519</v>
      </c>
      <c r="S75" s="31" t="s">
        <v>437</v>
      </c>
      <c r="T75" s="31"/>
      <c r="U75" s="31" t="s">
        <v>520</v>
      </c>
      <c r="V75" s="29">
        <v>2</v>
      </c>
      <c r="W75" s="31" t="s">
        <v>521</v>
      </c>
    </row>
    <row r="76" spans="4:23" ht="39.75" thickBot="1" x14ac:dyDescent="0.3">
      <c r="D76" s="28" t="s">
        <v>389</v>
      </c>
      <c r="E76" s="29">
        <v>22</v>
      </c>
      <c r="F76" s="30" t="s">
        <v>33</v>
      </c>
      <c r="G76" s="30" t="s">
        <v>390</v>
      </c>
      <c r="H76" s="31" t="s">
        <v>380</v>
      </c>
      <c r="I76" s="31" t="s">
        <v>50</v>
      </c>
      <c r="J76" s="32" t="s">
        <v>381</v>
      </c>
      <c r="K76" s="31" t="s">
        <v>391</v>
      </c>
      <c r="L76" s="27" t="s">
        <v>50</v>
      </c>
      <c r="N76" s="42" t="s">
        <v>389</v>
      </c>
      <c r="O76" s="29">
        <v>18</v>
      </c>
      <c r="P76" s="30" t="s">
        <v>522</v>
      </c>
      <c r="Q76" s="31" t="s">
        <v>69</v>
      </c>
      <c r="R76" s="30" t="s">
        <v>523</v>
      </c>
      <c r="S76" s="31" t="s">
        <v>437</v>
      </c>
      <c r="T76" s="31"/>
      <c r="U76" s="31" t="s">
        <v>524</v>
      </c>
      <c r="V76" s="29">
        <v>2</v>
      </c>
      <c r="W76" s="31" t="s">
        <v>525</v>
      </c>
    </row>
    <row r="77" spans="4:23" ht="27" thickBot="1" x14ac:dyDescent="0.3">
      <c r="D77" s="28" t="s">
        <v>392</v>
      </c>
      <c r="E77" s="29">
        <v>22</v>
      </c>
      <c r="F77" s="30" t="s">
        <v>93</v>
      </c>
      <c r="G77" s="30" t="s">
        <v>393</v>
      </c>
      <c r="H77" s="31" t="s">
        <v>380</v>
      </c>
      <c r="I77" s="31" t="s">
        <v>72</v>
      </c>
      <c r="J77" s="32" t="s">
        <v>381</v>
      </c>
      <c r="K77" s="31" t="s">
        <v>394</v>
      </c>
      <c r="L77" s="27" t="s">
        <v>72</v>
      </c>
      <c r="N77" s="43" t="s">
        <v>392</v>
      </c>
      <c r="O77" s="44">
        <v>18</v>
      </c>
      <c r="P77" s="45"/>
      <c r="Q77" s="45"/>
      <c r="R77" s="45"/>
      <c r="S77" s="45"/>
      <c r="T77" s="45"/>
      <c r="U77" s="45"/>
      <c r="V77" s="45"/>
      <c r="W77" s="45"/>
    </row>
    <row r="78" spans="4:23" ht="39.75" thickBot="1" x14ac:dyDescent="0.3">
      <c r="D78" s="28" t="s">
        <v>395</v>
      </c>
      <c r="E78" s="29">
        <v>22</v>
      </c>
      <c r="F78" s="30" t="s">
        <v>185</v>
      </c>
      <c r="G78" s="30" t="s">
        <v>396</v>
      </c>
      <c r="H78" s="31" t="s">
        <v>380</v>
      </c>
      <c r="I78" s="31" t="s">
        <v>397</v>
      </c>
      <c r="J78" s="32" t="s">
        <v>381</v>
      </c>
      <c r="K78" s="29">
        <v>1</v>
      </c>
      <c r="L78" s="27"/>
      <c r="N78" s="43" t="s">
        <v>395</v>
      </c>
      <c r="O78" s="44">
        <v>18</v>
      </c>
      <c r="P78" s="45"/>
      <c r="Q78" s="45"/>
      <c r="R78" s="45" t="s">
        <v>29</v>
      </c>
      <c r="S78" s="45"/>
      <c r="T78" s="45"/>
      <c r="U78" s="45"/>
      <c r="V78" s="45"/>
      <c r="W78" s="45"/>
    </row>
    <row r="79" spans="4:23" ht="27" thickBot="1" x14ac:dyDescent="0.3">
      <c r="D79" s="28" t="s">
        <v>398</v>
      </c>
      <c r="E79" s="29">
        <v>22</v>
      </c>
      <c r="F79" s="30" t="s">
        <v>189</v>
      </c>
      <c r="G79" s="30" t="s">
        <v>399</v>
      </c>
      <c r="H79" s="31" t="s">
        <v>380</v>
      </c>
      <c r="I79" s="31" t="s">
        <v>400</v>
      </c>
      <c r="J79" s="32" t="s">
        <v>381</v>
      </c>
      <c r="K79" s="29">
        <v>2</v>
      </c>
      <c r="L79" s="27"/>
      <c r="N79" s="28" t="s">
        <v>398</v>
      </c>
      <c r="O79" s="29">
        <v>18</v>
      </c>
      <c r="P79" s="31"/>
      <c r="Q79" s="31"/>
      <c r="R79" s="31"/>
      <c r="S79" s="31"/>
      <c r="T79" s="31"/>
      <c r="U79" s="31"/>
      <c r="V79" s="31"/>
      <c r="W79" s="31"/>
    </row>
    <row r="80" spans="4:23" ht="39.75" thickBot="1" x14ac:dyDescent="0.3">
      <c r="D80" s="28" t="s">
        <v>401</v>
      </c>
      <c r="E80" s="29">
        <v>22</v>
      </c>
      <c r="F80" s="30" t="s">
        <v>193</v>
      </c>
      <c r="G80" s="30" t="s">
        <v>402</v>
      </c>
      <c r="H80" s="31" t="s">
        <v>380</v>
      </c>
      <c r="I80" s="31" t="s">
        <v>403</v>
      </c>
      <c r="J80" s="32" t="s">
        <v>381</v>
      </c>
      <c r="K80" s="29">
        <v>3</v>
      </c>
      <c r="L80" s="27"/>
      <c r="N80" s="42" t="s">
        <v>401</v>
      </c>
      <c r="O80" s="29">
        <v>18</v>
      </c>
      <c r="P80" s="30" t="s">
        <v>511</v>
      </c>
      <c r="Q80" s="31" t="s">
        <v>140</v>
      </c>
      <c r="R80" s="33" t="s">
        <v>526</v>
      </c>
      <c r="S80" s="31" t="s">
        <v>380</v>
      </c>
      <c r="T80" s="31" t="s">
        <v>260</v>
      </c>
      <c r="U80" s="31" t="s">
        <v>520</v>
      </c>
      <c r="V80" s="29">
        <v>1</v>
      </c>
      <c r="W80" s="31" t="s">
        <v>527</v>
      </c>
    </row>
    <row r="81" spans="4:23" ht="52.5" thickBot="1" x14ac:dyDescent="0.3">
      <c r="D81" s="28" t="s">
        <v>404</v>
      </c>
      <c r="E81" s="29">
        <v>22</v>
      </c>
      <c r="F81" s="30" t="s">
        <v>197</v>
      </c>
      <c r="G81" s="30" t="s">
        <v>405</v>
      </c>
      <c r="H81" s="31" t="s">
        <v>380</v>
      </c>
      <c r="I81" s="31" t="s">
        <v>406</v>
      </c>
      <c r="J81" s="32" t="s">
        <v>381</v>
      </c>
      <c r="K81" s="29">
        <v>4</v>
      </c>
      <c r="L81" s="27"/>
      <c r="N81" s="28" t="s">
        <v>404</v>
      </c>
      <c r="O81" s="29">
        <v>22</v>
      </c>
      <c r="P81" s="31" t="s">
        <v>528</v>
      </c>
      <c r="Q81" s="31" t="s">
        <v>140</v>
      </c>
      <c r="R81" s="31" t="s">
        <v>529</v>
      </c>
      <c r="S81" s="31" t="s">
        <v>530</v>
      </c>
      <c r="T81" s="31" t="s">
        <v>348</v>
      </c>
      <c r="U81" s="31" t="s">
        <v>531</v>
      </c>
      <c r="V81" s="31"/>
      <c r="W81" s="31" t="s">
        <v>532</v>
      </c>
    </row>
    <row r="82" spans="4:23" ht="39.75" thickBot="1" x14ac:dyDescent="0.3">
      <c r="D82" s="28" t="s">
        <v>391</v>
      </c>
      <c r="E82" s="29">
        <v>22</v>
      </c>
      <c r="F82" s="30" t="s">
        <v>110</v>
      </c>
      <c r="G82" s="30" t="s">
        <v>407</v>
      </c>
      <c r="H82" s="31" t="s">
        <v>380</v>
      </c>
      <c r="I82" s="31" t="s">
        <v>232</v>
      </c>
      <c r="J82" s="32" t="s">
        <v>381</v>
      </c>
      <c r="K82" s="31" t="s">
        <v>408</v>
      </c>
      <c r="L82" s="27"/>
      <c r="N82" s="28" t="s">
        <v>391</v>
      </c>
      <c r="O82" s="29">
        <v>18</v>
      </c>
      <c r="P82" s="30"/>
      <c r="Q82" s="31" t="s">
        <v>140</v>
      </c>
      <c r="R82" s="30" t="s">
        <v>533</v>
      </c>
      <c r="S82" s="31" t="s">
        <v>380</v>
      </c>
      <c r="T82" s="31" t="s">
        <v>263</v>
      </c>
      <c r="U82" s="31" t="s">
        <v>524</v>
      </c>
      <c r="V82" s="29">
        <v>1</v>
      </c>
      <c r="W82" s="31" t="s">
        <v>534</v>
      </c>
    </row>
    <row r="83" spans="4:23" ht="39.75" thickBot="1" x14ac:dyDescent="0.3">
      <c r="D83" s="28" t="s">
        <v>409</v>
      </c>
      <c r="E83" s="29">
        <v>22</v>
      </c>
      <c r="F83" s="30" t="s">
        <v>114</v>
      </c>
      <c r="G83" s="30" t="s">
        <v>410</v>
      </c>
      <c r="H83" s="31" t="s">
        <v>380</v>
      </c>
      <c r="I83" s="31" t="s">
        <v>235</v>
      </c>
      <c r="J83" s="32" t="s">
        <v>381</v>
      </c>
      <c r="K83" s="31" t="s">
        <v>411</v>
      </c>
      <c r="L83" s="27"/>
      <c r="N83" s="28" t="s">
        <v>409</v>
      </c>
      <c r="O83" s="29">
        <v>22</v>
      </c>
      <c r="P83" s="31" t="s">
        <v>535</v>
      </c>
      <c r="Q83" s="31" t="s">
        <v>140</v>
      </c>
      <c r="R83" s="31"/>
      <c r="S83" s="31" t="s">
        <v>530</v>
      </c>
      <c r="T83" s="31" t="s">
        <v>349</v>
      </c>
      <c r="U83" s="31"/>
      <c r="V83" s="31"/>
      <c r="W83" s="31" t="s">
        <v>536</v>
      </c>
    </row>
    <row r="84" spans="4:23" ht="52.5" thickBot="1" x14ac:dyDescent="0.3">
      <c r="D84" s="28" t="s">
        <v>412</v>
      </c>
      <c r="E84" s="29">
        <v>22</v>
      </c>
      <c r="F84" s="30" t="s">
        <v>61</v>
      </c>
      <c r="G84" s="30" t="s">
        <v>413</v>
      </c>
      <c r="H84" s="31" t="s">
        <v>380</v>
      </c>
      <c r="I84" s="31" t="s">
        <v>238</v>
      </c>
      <c r="J84" s="32" t="s">
        <v>381</v>
      </c>
      <c r="K84" s="31" t="s">
        <v>414</v>
      </c>
      <c r="L84" s="27"/>
      <c r="N84" s="28" t="s">
        <v>412</v>
      </c>
      <c r="O84" s="29">
        <v>18</v>
      </c>
      <c r="P84" s="30" t="s">
        <v>511</v>
      </c>
      <c r="Q84" s="31" t="s">
        <v>140</v>
      </c>
      <c r="R84" s="32" t="s">
        <v>351</v>
      </c>
      <c r="S84" s="31" t="s">
        <v>530</v>
      </c>
      <c r="T84" s="31" t="s">
        <v>350</v>
      </c>
      <c r="U84" s="31" t="s">
        <v>351</v>
      </c>
      <c r="V84" s="29">
        <v>2</v>
      </c>
      <c r="W84" s="31" t="s">
        <v>537</v>
      </c>
    </row>
    <row r="85" spans="4:23" ht="52.5" thickBot="1" x14ac:dyDescent="0.3">
      <c r="D85" s="28" t="s">
        <v>415</v>
      </c>
      <c r="E85" s="29">
        <v>22</v>
      </c>
      <c r="F85" s="30" t="s">
        <v>244</v>
      </c>
      <c r="G85" s="30" t="s">
        <v>416</v>
      </c>
      <c r="H85" s="31" t="s">
        <v>380</v>
      </c>
      <c r="I85" s="31" t="s">
        <v>241</v>
      </c>
      <c r="J85" s="32" t="s">
        <v>381</v>
      </c>
      <c r="K85" s="31" t="s">
        <v>417</v>
      </c>
      <c r="L85" s="27"/>
      <c r="N85" s="46" t="s">
        <v>415</v>
      </c>
      <c r="O85" s="47">
        <v>22</v>
      </c>
      <c r="P85" s="48" t="s">
        <v>535</v>
      </c>
      <c r="Q85" s="48" t="s">
        <v>140</v>
      </c>
      <c r="R85" s="48" t="s">
        <v>538</v>
      </c>
      <c r="S85" s="48" t="s">
        <v>530</v>
      </c>
      <c r="T85" s="48" t="s">
        <v>50</v>
      </c>
      <c r="U85" s="48" t="s">
        <v>539</v>
      </c>
      <c r="V85" s="48"/>
      <c r="W85" s="48" t="s">
        <v>540</v>
      </c>
    </row>
    <row r="86" spans="4:23" ht="39.75" thickBot="1" x14ac:dyDescent="0.3">
      <c r="D86" s="28" t="s">
        <v>418</v>
      </c>
      <c r="E86" s="29">
        <v>22</v>
      </c>
      <c r="F86" s="30" t="s">
        <v>130</v>
      </c>
      <c r="G86" s="30" t="s">
        <v>419</v>
      </c>
      <c r="H86" s="31" t="s">
        <v>380</v>
      </c>
      <c r="I86" s="31" t="s">
        <v>127</v>
      </c>
      <c r="J86" s="32" t="s">
        <v>381</v>
      </c>
      <c r="K86" s="31" t="s">
        <v>420</v>
      </c>
      <c r="L86" s="27"/>
      <c r="N86" s="28" t="s">
        <v>418</v>
      </c>
      <c r="O86" s="29">
        <v>22</v>
      </c>
      <c r="P86" s="30" t="s">
        <v>535</v>
      </c>
      <c r="Q86" s="31"/>
      <c r="R86" s="33" t="s">
        <v>353</v>
      </c>
      <c r="S86" s="31" t="s">
        <v>530</v>
      </c>
      <c r="T86" s="31" t="s">
        <v>352</v>
      </c>
      <c r="U86" s="31" t="s">
        <v>353</v>
      </c>
      <c r="V86" s="29">
        <v>4</v>
      </c>
      <c r="W86" s="31" t="s">
        <v>536</v>
      </c>
    </row>
    <row r="87" spans="4:23" ht="39.75" thickBot="1" x14ac:dyDescent="0.3">
      <c r="D87" s="28" t="s">
        <v>421</v>
      </c>
      <c r="E87" s="29">
        <v>22</v>
      </c>
      <c r="F87" s="30" t="s">
        <v>15</v>
      </c>
      <c r="G87" s="30" t="s">
        <v>422</v>
      </c>
      <c r="H87" s="31" t="s">
        <v>380</v>
      </c>
      <c r="I87" s="31" t="s">
        <v>13</v>
      </c>
      <c r="J87" s="32" t="s">
        <v>381</v>
      </c>
      <c r="K87" s="31" t="s">
        <v>423</v>
      </c>
      <c r="L87" s="27"/>
      <c r="N87" s="28" t="s">
        <v>421</v>
      </c>
      <c r="O87" s="29">
        <v>22</v>
      </c>
      <c r="P87" s="30" t="s">
        <v>541</v>
      </c>
      <c r="Q87" s="31" t="s">
        <v>140</v>
      </c>
      <c r="R87" s="33" t="s">
        <v>354</v>
      </c>
      <c r="S87" s="31" t="s">
        <v>530</v>
      </c>
      <c r="T87" s="31" t="s">
        <v>34</v>
      </c>
      <c r="U87" s="31" t="s">
        <v>354</v>
      </c>
      <c r="V87" s="29">
        <v>2</v>
      </c>
      <c r="W87" s="31" t="s">
        <v>536</v>
      </c>
    </row>
    <row r="88" spans="4:23" ht="39.75" thickBot="1" x14ac:dyDescent="0.3">
      <c r="D88" s="28" t="s">
        <v>424</v>
      </c>
      <c r="E88" s="29">
        <v>22</v>
      </c>
      <c r="F88" s="30" t="s">
        <v>21</v>
      </c>
      <c r="G88" s="30" t="s">
        <v>20</v>
      </c>
      <c r="H88" s="31" t="s">
        <v>380</v>
      </c>
      <c r="I88" s="31" t="s">
        <v>19</v>
      </c>
      <c r="J88" s="32" t="s">
        <v>381</v>
      </c>
      <c r="K88" s="31" t="s">
        <v>425</v>
      </c>
      <c r="L88" s="27"/>
      <c r="N88" s="28" t="s">
        <v>424</v>
      </c>
      <c r="O88" s="29">
        <v>18</v>
      </c>
      <c r="P88" s="30" t="s">
        <v>542</v>
      </c>
      <c r="Q88" s="31" t="s">
        <v>140</v>
      </c>
      <c r="R88" s="32" t="s">
        <v>543</v>
      </c>
      <c r="S88" s="31" t="s">
        <v>530</v>
      </c>
      <c r="T88" s="31" t="s">
        <v>38</v>
      </c>
      <c r="U88" s="31" t="s">
        <v>381</v>
      </c>
      <c r="V88" s="31" t="s">
        <v>471</v>
      </c>
      <c r="W88" s="31" t="s">
        <v>544</v>
      </c>
    </row>
    <row r="89" spans="4:23" ht="52.5" thickBot="1" x14ac:dyDescent="0.3">
      <c r="D89" s="28" t="s">
        <v>426</v>
      </c>
      <c r="E89" s="29">
        <v>22</v>
      </c>
      <c r="F89" s="30" t="s">
        <v>8</v>
      </c>
      <c r="G89" s="30" t="s">
        <v>427</v>
      </c>
      <c r="H89" s="31" t="s">
        <v>380</v>
      </c>
      <c r="I89" s="31" t="s">
        <v>6</v>
      </c>
      <c r="J89" s="32" t="s">
        <v>381</v>
      </c>
      <c r="K89" s="31" t="s">
        <v>428</v>
      </c>
      <c r="L89" s="27"/>
      <c r="N89" s="28" t="s">
        <v>426</v>
      </c>
      <c r="O89" s="29">
        <v>18</v>
      </c>
      <c r="P89" s="30" t="s">
        <v>541</v>
      </c>
      <c r="Q89" s="31" t="s">
        <v>140</v>
      </c>
      <c r="R89" s="32" t="s">
        <v>545</v>
      </c>
      <c r="S89" s="31" t="s">
        <v>530</v>
      </c>
      <c r="T89" s="31" t="s">
        <v>44</v>
      </c>
      <c r="U89" s="31" t="s">
        <v>381</v>
      </c>
      <c r="V89" s="31" t="s">
        <v>464</v>
      </c>
      <c r="W89" s="31" t="s">
        <v>546</v>
      </c>
    </row>
    <row r="90" spans="4:23" ht="39.75" thickBot="1" x14ac:dyDescent="0.3">
      <c r="D90" s="28" t="s">
        <v>429</v>
      </c>
      <c r="E90" s="29">
        <v>22</v>
      </c>
      <c r="F90" s="30" t="s">
        <v>430</v>
      </c>
      <c r="G90" s="30" t="s">
        <v>431</v>
      </c>
      <c r="H90" s="31" t="s">
        <v>380</v>
      </c>
      <c r="I90" s="31" t="s">
        <v>36</v>
      </c>
      <c r="J90" s="32" t="s">
        <v>381</v>
      </c>
      <c r="K90" s="31"/>
      <c r="L90" s="27"/>
      <c r="N90" s="28" t="s">
        <v>429</v>
      </c>
      <c r="O90" s="29">
        <v>18</v>
      </c>
      <c r="P90" s="31"/>
      <c r="Q90" s="31" t="s">
        <v>140</v>
      </c>
      <c r="R90" s="31"/>
      <c r="S90" s="31"/>
      <c r="T90" s="31"/>
      <c r="U90" s="31"/>
      <c r="V90" s="31"/>
      <c r="W90" s="31"/>
    </row>
    <row r="91" spans="4:23" ht="52.5" thickBot="1" x14ac:dyDescent="0.3">
      <c r="D91" s="28" t="s">
        <v>423</v>
      </c>
      <c r="E91" s="29">
        <v>22</v>
      </c>
      <c r="F91" s="30" t="s">
        <v>432</v>
      </c>
      <c r="G91" s="30" t="s">
        <v>433</v>
      </c>
      <c r="H91" s="31" t="s">
        <v>380</v>
      </c>
      <c r="I91" s="31" t="s">
        <v>434</v>
      </c>
      <c r="J91" s="32" t="s">
        <v>381</v>
      </c>
      <c r="K91" s="31" t="s">
        <v>418</v>
      </c>
      <c r="L91" s="27"/>
      <c r="N91" s="28" t="s">
        <v>423</v>
      </c>
      <c r="O91" s="29">
        <v>18</v>
      </c>
      <c r="P91" s="31" t="s">
        <v>535</v>
      </c>
      <c r="Q91" s="31" t="s">
        <v>140</v>
      </c>
      <c r="R91" s="48" t="s">
        <v>547</v>
      </c>
      <c r="S91" s="31"/>
      <c r="T91" s="31"/>
      <c r="U91" s="31"/>
      <c r="V91" s="31"/>
      <c r="W91" s="31" t="s">
        <v>548</v>
      </c>
    </row>
    <row r="92" spans="4:23" ht="39.75" thickBot="1" x14ac:dyDescent="0.3">
      <c r="D92" s="28" t="s">
        <v>420</v>
      </c>
      <c r="E92" s="29">
        <v>22</v>
      </c>
      <c r="F92" s="30" t="s">
        <v>435</v>
      </c>
      <c r="G92" s="30" t="s">
        <v>436</v>
      </c>
      <c r="H92" s="31" t="s">
        <v>437</v>
      </c>
      <c r="I92" s="31" t="s">
        <v>438</v>
      </c>
      <c r="J92" s="32" t="s">
        <v>381</v>
      </c>
      <c r="K92" s="31" t="s">
        <v>415</v>
      </c>
      <c r="L92" s="27"/>
      <c r="N92" s="46" t="s">
        <v>420</v>
      </c>
      <c r="O92" s="47">
        <v>18</v>
      </c>
      <c r="P92" s="48"/>
      <c r="Q92" s="48" t="s">
        <v>69</v>
      </c>
      <c r="R92" s="48" t="s">
        <v>549</v>
      </c>
      <c r="S92" s="48" t="s">
        <v>437</v>
      </c>
      <c r="T92" s="48"/>
      <c r="U92" s="48" t="s">
        <v>550</v>
      </c>
      <c r="V92" s="48"/>
      <c r="W92" s="48" t="s">
        <v>551</v>
      </c>
    </row>
    <row r="93" spans="4:23" ht="27" thickBot="1" x14ac:dyDescent="0.3">
      <c r="D93" s="28" t="s">
        <v>425</v>
      </c>
      <c r="E93" s="29">
        <v>22</v>
      </c>
      <c r="F93" s="30" t="s">
        <v>432</v>
      </c>
      <c r="G93" s="30" t="s">
        <v>439</v>
      </c>
      <c r="H93" s="31" t="s">
        <v>380</v>
      </c>
      <c r="I93" s="31" t="s">
        <v>440</v>
      </c>
      <c r="J93" s="32" t="s">
        <v>381</v>
      </c>
      <c r="K93" s="31" t="s">
        <v>421</v>
      </c>
      <c r="L93" s="27"/>
      <c r="N93" s="49" t="s">
        <v>425</v>
      </c>
      <c r="O93" s="50">
        <v>12</v>
      </c>
      <c r="P93" s="51"/>
      <c r="Q93" s="51"/>
      <c r="R93" s="51" t="s">
        <v>29</v>
      </c>
      <c r="S93" s="51"/>
      <c r="T93" s="51"/>
      <c r="U93" s="51"/>
      <c r="V93" s="51"/>
      <c r="W93" s="51"/>
    </row>
    <row r="94" spans="4:23" ht="27" thickBot="1" x14ac:dyDescent="0.3">
      <c r="D94" s="28" t="s">
        <v>428</v>
      </c>
      <c r="E94" s="29">
        <v>22</v>
      </c>
      <c r="F94" s="30" t="s">
        <v>435</v>
      </c>
      <c r="G94" s="30" t="s">
        <v>441</v>
      </c>
      <c r="H94" s="31" t="s">
        <v>437</v>
      </c>
      <c r="I94" s="31" t="s">
        <v>438</v>
      </c>
      <c r="J94" s="32" t="s">
        <v>381</v>
      </c>
      <c r="K94" s="31" t="s">
        <v>412</v>
      </c>
      <c r="L94" s="27"/>
      <c r="N94" s="28" t="s">
        <v>428</v>
      </c>
      <c r="O94" s="29">
        <v>18</v>
      </c>
      <c r="P94" s="31"/>
      <c r="Q94" s="31" t="s">
        <v>140</v>
      </c>
      <c r="R94" s="31"/>
      <c r="S94" s="31"/>
      <c r="T94" s="31"/>
      <c r="U94" s="31"/>
      <c r="V94" s="31"/>
      <c r="W94" s="31"/>
    </row>
    <row r="95" spans="4:23" ht="39.75" thickBot="1" x14ac:dyDescent="0.3">
      <c r="D95" s="28" t="s">
        <v>417</v>
      </c>
      <c r="E95" s="29">
        <v>22</v>
      </c>
      <c r="F95" s="30" t="s">
        <v>295</v>
      </c>
      <c r="G95" s="30" t="s">
        <v>294</v>
      </c>
      <c r="H95" s="31" t="s">
        <v>380</v>
      </c>
      <c r="I95" s="31" t="s">
        <v>292</v>
      </c>
      <c r="J95" s="32" t="s">
        <v>381</v>
      </c>
      <c r="K95" s="31" t="s">
        <v>424</v>
      </c>
      <c r="L95" s="27"/>
      <c r="N95" s="49" t="s">
        <v>417</v>
      </c>
      <c r="O95" s="50">
        <v>12</v>
      </c>
      <c r="P95" s="51"/>
      <c r="Q95" s="51"/>
      <c r="R95" s="51" t="s">
        <v>29</v>
      </c>
      <c r="S95" s="51"/>
      <c r="T95" s="51"/>
      <c r="U95" s="51"/>
      <c r="V95" s="51"/>
      <c r="W95" s="51"/>
    </row>
    <row r="96" spans="4:23" ht="39.75" thickBot="1" x14ac:dyDescent="0.3">
      <c r="D96" s="28" t="s">
        <v>414</v>
      </c>
      <c r="E96" s="29">
        <v>22</v>
      </c>
      <c r="F96" s="30" t="s">
        <v>12</v>
      </c>
      <c r="G96" s="30" t="s">
        <v>11</v>
      </c>
      <c r="H96" s="31" t="s">
        <v>380</v>
      </c>
      <c r="I96" s="31" t="s">
        <v>10</v>
      </c>
      <c r="J96" s="32" t="s">
        <v>381</v>
      </c>
      <c r="K96" s="31" t="s">
        <v>429</v>
      </c>
      <c r="L96" s="27"/>
      <c r="N96" s="28" t="s">
        <v>414</v>
      </c>
      <c r="O96" s="29">
        <v>18</v>
      </c>
      <c r="P96" s="31"/>
      <c r="Q96" s="31" t="s">
        <v>140</v>
      </c>
      <c r="R96" s="31"/>
      <c r="S96" s="31"/>
      <c r="T96" s="31"/>
      <c r="U96" s="31"/>
      <c r="V96" s="31"/>
      <c r="W96" s="31"/>
    </row>
    <row r="97" spans="4:23" ht="27" thickBot="1" x14ac:dyDescent="0.3">
      <c r="D97" s="28" t="s">
        <v>411</v>
      </c>
      <c r="E97" s="29">
        <v>22</v>
      </c>
      <c r="F97" s="30" t="s">
        <v>33</v>
      </c>
      <c r="G97" s="30" t="s">
        <v>442</v>
      </c>
      <c r="H97" s="31" t="s">
        <v>380</v>
      </c>
      <c r="I97" s="31" t="s">
        <v>53</v>
      </c>
      <c r="J97" s="31" t="s">
        <v>443</v>
      </c>
      <c r="K97" s="31" t="s">
        <v>444</v>
      </c>
      <c r="L97" s="27" t="s">
        <v>53</v>
      </c>
      <c r="N97" s="49" t="s">
        <v>411</v>
      </c>
      <c r="O97" s="50">
        <v>12</v>
      </c>
      <c r="P97" s="51"/>
      <c r="Q97" s="51"/>
      <c r="R97" s="51" t="s">
        <v>29</v>
      </c>
      <c r="S97" s="51"/>
      <c r="T97" s="51"/>
      <c r="U97" s="51"/>
      <c r="V97" s="51"/>
      <c r="W97" s="51"/>
    </row>
    <row r="98" spans="4:23" ht="39.75" thickBot="1" x14ac:dyDescent="0.3">
      <c r="D98" s="28" t="s">
        <v>408</v>
      </c>
      <c r="E98" s="29">
        <v>22</v>
      </c>
      <c r="F98" s="30" t="s">
        <v>75</v>
      </c>
      <c r="G98" s="30" t="s">
        <v>445</v>
      </c>
      <c r="H98" s="31" t="s">
        <v>380</v>
      </c>
      <c r="I98" s="31" t="s">
        <v>76</v>
      </c>
      <c r="J98" s="32" t="s">
        <v>381</v>
      </c>
      <c r="K98" s="31" t="s">
        <v>409</v>
      </c>
      <c r="L98" s="27" t="s">
        <v>76</v>
      </c>
      <c r="N98" s="28" t="s">
        <v>408</v>
      </c>
      <c r="O98" s="29">
        <v>18</v>
      </c>
      <c r="P98" s="31"/>
      <c r="Q98" s="31" t="s">
        <v>140</v>
      </c>
      <c r="R98" s="31"/>
      <c r="S98" s="31"/>
      <c r="T98" s="31"/>
      <c r="U98" s="31"/>
      <c r="V98" s="31"/>
      <c r="W98" s="31"/>
    </row>
    <row r="99" spans="4:23" ht="39.75" thickBot="1" x14ac:dyDescent="0.3">
      <c r="D99" s="28" t="s">
        <v>446</v>
      </c>
      <c r="E99" s="29">
        <v>22</v>
      </c>
      <c r="F99" s="30" t="s">
        <v>134</v>
      </c>
      <c r="G99" s="30" t="s">
        <v>447</v>
      </c>
      <c r="H99" s="31" t="s">
        <v>380</v>
      </c>
      <c r="I99" s="31" t="s">
        <v>279</v>
      </c>
      <c r="J99" s="30" t="s">
        <v>448</v>
      </c>
      <c r="K99" s="29">
        <v>1</v>
      </c>
      <c r="L99" s="27"/>
      <c r="N99" s="49" t="s">
        <v>446</v>
      </c>
      <c r="O99" s="50">
        <v>12</v>
      </c>
      <c r="P99" s="51"/>
      <c r="Q99" s="51"/>
      <c r="R99" s="51" t="s">
        <v>29</v>
      </c>
      <c r="S99" s="51"/>
      <c r="T99" s="51"/>
      <c r="U99" s="51"/>
      <c r="V99" s="51"/>
      <c r="W99" s="51"/>
    </row>
    <row r="100" spans="4:23" ht="39.75" thickBot="1" x14ac:dyDescent="0.3">
      <c r="D100" s="28" t="s">
        <v>449</v>
      </c>
      <c r="E100" s="29">
        <v>22</v>
      </c>
      <c r="F100" s="30" t="s">
        <v>285</v>
      </c>
      <c r="G100" s="30" t="s">
        <v>450</v>
      </c>
      <c r="H100" s="31" t="s">
        <v>380</v>
      </c>
      <c r="I100" s="31" t="s">
        <v>282</v>
      </c>
      <c r="J100" s="33" t="s">
        <v>451</v>
      </c>
      <c r="K100" s="29">
        <v>1</v>
      </c>
      <c r="L100" s="27" t="s">
        <v>452</v>
      </c>
      <c r="N100" s="28" t="s">
        <v>449</v>
      </c>
      <c r="O100" s="29">
        <v>18</v>
      </c>
      <c r="P100" s="31"/>
      <c r="Q100" s="31" t="s">
        <v>140</v>
      </c>
      <c r="R100" s="31"/>
      <c r="S100" s="31"/>
      <c r="T100" s="31"/>
      <c r="U100" s="31"/>
      <c r="V100" s="31"/>
      <c r="W100" s="31"/>
    </row>
    <row r="101" spans="4:23" ht="39.75" thickBot="1" x14ac:dyDescent="0.3">
      <c r="D101" s="28" t="s">
        <v>453</v>
      </c>
      <c r="E101" s="29">
        <v>22</v>
      </c>
      <c r="F101" s="30" t="s">
        <v>454</v>
      </c>
      <c r="G101" s="30" t="s">
        <v>455</v>
      </c>
      <c r="H101" s="31" t="s">
        <v>380</v>
      </c>
      <c r="I101" s="31" t="s">
        <v>334</v>
      </c>
      <c r="J101" s="32" t="s">
        <v>381</v>
      </c>
      <c r="K101" s="31"/>
      <c r="L101" s="27"/>
      <c r="N101" s="49" t="s">
        <v>453</v>
      </c>
      <c r="O101" s="50">
        <v>12</v>
      </c>
      <c r="P101" s="51"/>
      <c r="Q101" s="51"/>
      <c r="R101" s="51" t="s">
        <v>29</v>
      </c>
      <c r="S101" s="51"/>
      <c r="T101" s="51"/>
      <c r="U101" s="51"/>
      <c r="V101" s="51"/>
      <c r="W101" s="51"/>
    </row>
    <row r="102" spans="4:23" ht="15.75" thickBot="1" x14ac:dyDescent="0.3">
      <c r="D102" s="28" t="s">
        <v>456</v>
      </c>
      <c r="E102" s="31" t="s">
        <v>457</v>
      </c>
      <c r="F102" s="31" t="s">
        <v>457</v>
      </c>
      <c r="G102" s="31" t="s">
        <v>457</v>
      </c>
      <c r="H102" s="31" t="s">
        <v>457</v>
      </c>
      <c r="I102" s="31" t="s">
        <v>457</v>
      </c>
      <c r="J102" s="31" t="s">
        <v>457</v>
      </c>
      <c r="K102" s="31" t="s">
        <v>457</v>
      </c>
      <c r="L102" s="27"/>
      <c r="N102" s="28" t="s">
        <v>456</v>
      </c>
      <c r="O102" s="29">
        <v>18</v>
      </c>
      <c r="P102" s="31"/>
      <c r="Q102" s="31" t="s">
        <v>140</v>
      </c>
      <c r="R102" s="31"/>
      <c r="S102" s="31"/>
      <c r="T102" s="31"/>
      <c r="U102" s="31"/>
      <c r="V102" s="31"/>
      <c r="W102" s="31"/>
    </row>
    <row r="103" spans="4:23" ht="39.75" thickBot="1" x14ac:dyDescent="0.3">
      <c r="D103" s="28" t="s">
        <v>382</v>
      </c>
      <c r="E103" s="29">
        <v>22</v>
      </c>
      <c r="F103" s="30" t="s">
        <v>18</v>
      </c>
      <c r="G103" s="30" t="s">
        <v>458</v>
      </c>
      <c r="H103" s="31" t="s">
        <v>380</v>
      </c>
      <c r="I103" s="31" t="s">
        <v>16</v>
      </c>
      <c r="J103" s="30" t="s">
        <v>459</v>
      </c>
      <c r="K103" s="31"/>
      <c r="L103" s="27"/>
      <c r="N103" s="49" t="s">
        <v>382</v>
      </c>
      <c r="O103" s="50">
        <v>12</v>
      </c>
      <c r="P103" s="51"/>
      <c r="Q103" s="51"/>
      <c r="R103" s="51" t="s">
        <v>29</v>
      </c>
      <c r="S103" s="51"/>
      <c r="T103" s="51"/>
      <c r="U103" s="51"/>
      <c r="V103" s="51"/>
      <c r="W103" s="51"/>
    </row>
    <row r="104" spans="4:23" ht="39.75" thickBot="1" x14ac:dyDescent="0.3">
      <c r="D104" s="28" t="s">
        <v>384</v>
      </c>
      <c r="E104" s="29">
        <v>22</v>
      </c>
      <c r="F104" s="30" t="s">
        <v>460</v>
      </c>
      <c r="G104" s="30" t="s">
        <v>461</v>
      </c>
      <c r="H104" s="31" t="s">
        <v>380</v>
      </c>
      <c r="I104" s="31" t="s">
        <v>41</v>
      </c>
      <c r="J104" s="33" t="s">
        <v>462</v>
      </c>
      <c r="K104" s="31"/>
      <c r="L104" s="27"/>
    </row>
    <row r="105" spans="4:23" ht="39.75" thickBot="1" x14ac:dyDescent="0.3">
      <c r="D105" s="28" t="s">
        <v>388</v>
      </c>
      <c r="E105" s="29">
        <v>22</v>
      </c>
      <c r="F105" s="30" t="s">
        <v>228</v>
      </c>
      <c r="G105" s="30" t="s">
        <v>463</v>
      </c>
      <c r="H105" s="31" t="s">
        <v>380</v>
      </c>
      <c r="I105" s="31" t="s">
        <v>225</v>
      </c>
      <c r="J105" s="33" t="s">
        <v>462</v>
      </c>
      <c r="K105" s="31"/>
      <c r="L105" s="27"/>
    </row>
    <row r="106" spans="4:23" ht="27" thickBot="1" x14ac:dyDescent="0.3">
      <c r="D106" s="28" t="s">
        <v>464</v>
      </c>
      <c r="E106" s="29">
        <v>22</v>
      </c>
      <c r="F106" s="30" t="s">
        <v>465</v>
      </c>
      <c r="G106" s="30" t="s">
        <v>466</v>
      </c>
      <c r="H106" s="31" t="s">
        <v>380</v>
      </c>
      <c r="I106" s="31" t="s">
        <v>222</v>
      </c>
      <c r="J106" s="30" t="s">
        <v>459</v>
      </c>
      <c r="K106" s="31"/>
      <c r="L106" s="27"/>
    </row>
    <row r="107" spans="4:23" ht="39.75" thickBot="1" x14ac:dyDescent="0.3">
      <c r="D107" s="28" t="s">
        <v>386</v>
      </c>
      <c r="E107" s="29">
        <v>22</v>
      </c>
      <c r="F107" s="30" t="s">
        <v>122</v>
      </c>
      <c r="G107" s="30" t="s">
        <v>467</v>
      </c>
      <c r="H107" s="31" t="s">
        <v>380</v>
      </c>
      <c r="I107" s="31" t="s">
        <v>119</v>
      </c>
      <c r="J107" s="33" t="s">
        <v>462</v>
      </c>
      <c r="K107" s="31"/>
      <c r="L107" s="27"/>
    </row>
    <row r="108" spans="4:23" ht="39.75" thickBot="1" x14ac:dyDescent="0.3">
      <c r="D108" s="28" t="s">
        <v>394</v>
      </c>
      <c r="E108" s="29">
        <v>22</v>
      </c>
      <c r="F108" s="30" t="s">
        <v>118</v>
      </c>
      <c r="G108" s="30" t="s">
        <v>468</v>
      </c>
      <c r="H108" s="31" t="s">
        <v>380</v>
      </c>
      <c r="I108" s="31" t="s">
        <v>115</v>
      </c>
      <c r="J108" s="30" t="s">
        <v>459</v>
      </c>
      <c r="K108" s="31"/>
      <c r="L108" s="34"/>
    </row>
    <row r="109" spans="4:23" ht="27" thickBot="1" x14ac:dyDescent="0.3">
      <c r="D109" s="28" t="s">
        <v>469</v>
      </c>
      <c r="E109" s="29">
        <v>22</v>
      </c>
      <c r="F109" s="30" t="s">
        <v>69</v>
      </c>
      <c r="G109" s="35" t="s">
        <v>470</v>
      </c>
      <c r="H109" s="31" t="s">
        <v>380</v>
      </c>
      <c r="I109" s="31" t="s">
        <v>266</v>
      </c>
      <c r="J109" s="32" t="s">
        <v>381</v>
      </c>
      <c r="K109" s="31"/>
      <c r="L109" s="34"/>
    </row>
    <row r="110" spans="4:23" ht="27" thickBot="1" x14ac:dyDescent="0.3">
      <c r="D110" s="28" t="s">
        <v>471</v>
      </c>
      <c r="E110" s="29">
        <v>22</v>
      </c>
      <c r="F110" s="30" t="s">
        <v>140</v>
      </c>
      <c r="G110" s="35" t="s">
        <v>472</v>
      </c>
      <c r="H110" s="31" t="s">
        <v>380</v>
      </c>
      <c r="I110" s="31" t="s">
        <v>269</v>
      </c>
      <c r="J110" s="32" t="s">
        <v>381</v>
      </c>
      <c r="K110" s="31"/>
      <c r="L110" s="34"/>
    </row>
    <row r="111" spans="4:23" ht="15.75" thickBot="1" x14ac:dyDescent="0.3">
      <c r="D111" s="28" t="s">
        <v>473</v>
      </c>
      <c r="E111" s="29">
        <v>22</v>
      </c>
      <c r="F111" s="30" t="s">
        <v>104</v>
      </c>
      <c r="G111" s="30" t="s">
        <v>474</v>
      </c>
      <c r="H111" s="31" t="s">
        <v>380</v>
      </c>
      <c r="I111" s="31" t="s">
        <v>101</v>
      </c>
      <c r="J111" s="33" t="s">
        <v>462</v>
      </c>
      <c r="K111" s="31"/>
      <c r="L111" s="34"/>
    </row>
    <row r="112" spans="4:23" ht="27" thickBot="1" x14ac:dyDescent="0.3">
      <c r="D112" s="28" t="s">
        <v>475</v>
      </c>
      <c r="E112" s="29">
        <v>22</v>
      </c>
      <c r="F112" s="30" t="s">
        <v>100</v>
      </c>
      <c r="G112" s="30" t="s">
        <v>476</v>
      </c>
      <c r="H112" s="31" t="s">
        <v>380</v>
      </c>
      <c r="I112" s="31" t="s">
        <v>97</v>
      </c>
      <c r="J112" s="33" t="s">
        <v>462</v>
      </c>
      <c r="K112" s="31"/>
      <c r="L112" s="27"/>
    </row>
    <row r="113" spans="4:12" ht="39.75" thickBot="1" x14ac:dyDescent="0.3">
      <c r="D113" s="28" t="s">
        <v>477</v>
      </c>
      <c r="E113" s="29">
        <v>22</v>
      </c>
      <c r="F113" s="30" t="s">
        <v>478</v>
      </c>
      <c r="G113" s="30" t="s">
        <v>178</v>
      </c>
      <c r="H113" s="31" t="s">
        <v>380</v>
      </c>
      <c r="I113" s="31" t="s">
        <v>176</v>
      </c>
      <c r="J113" s="33" t="s">
        <v>479</v>
      </c>
      <c r="K113" s="31"/>
      <c r="L113" s="34"/>
    </row>
    <row r="114" spans="4:12" ht="27" thickBot="1" x14ac:dyDescent="0.3">
      <c r="D114" s="28" t="s">
        <v>480</v>
      </c>
      <c r="E114" s="29">
        <v>22</v>
      </c>
      <c r="F114" s="30" t="s">
        <v>312</v>
      </c>
      <c r="G114" s="30" t="s">
        <v>481</v>
      </c>
      <c r="H114" s="31" t="s">
        <v>380</v>
      </c>
      <c r="I114" s="31" t="s">
        <v>296</v>
      </c>
      <c r="J114" s="33" t="s">
        <v>462</v>
      </c>
      <c r="K114" s="31"/>
      <c r="L114" s="34"/>
    </row>
    <row r="115" spans="4:12" ht="39.75" thickBot="1" x14ac:dyDescent="0.3">
      <c r="D115" s="28" t="s">
        <v>482</v>
      </c>
      <c r="E115" s="29">
        <v>22</v>
      </c>
      <c r="F115" s="30" t="s">
        <v>33</v>
      </c>
      <c r="G115" s="31" t="s">
        <v>206</v>
      </c>
      <c r="H115" s="31" t="s">
        <v>380</v>
      </c>
      <c r="I115" s="31" t="s">
        <v>204</v>
      </c>
      <c r="J115" s="31" t="s">
        <v>443</v>
      </c>
      <c r="K115" s="31" t="s">
        <v>444</v>
      </c>
      <c r="L115" s="34" t="s">
        <v>204</v>
      </c>
    </row>
    <row r="116" spans="4:12" ht="27" thickBot="1" x14ac:dyDescent="0.3">
      <c r="D116" s="28" t="s">
        <v>371</v>
      </c>
      <c r="E116" s="29">
        <v>22</v>
      </c>
      <c r="F116" s="30" t="s">
        <v>360</v>
      </c>
      <c r="G116" s="30" t="s">
        <v>483</v>
      </c>
      <c r="H116" s="31" t="s">
        <v>380</v>
      </c>
      <c r="I116" s="31" t="s">
        <v>30</v>
      </c>
      <c r="J116" s="32" t="s">
        <v>381</v>
      </c>
      <c r="K116" s="31" t="s">
        <v>469</v>
      </c>
      <c r="L116" s="34" t="s">
        <v>30</v>
      </c>
    </row>
    <row r="117" spans="4:12" ht="27" thickBot="1" x14ac:dyDescent="0.3">
      <c r="D117" s="28" t="s">
        <v>484</v>
      </c>
      <c r="E117" s="29">
        <v>22</v>
      </c>
      <c r="F117" s="30" t="s">
        <v>75</v>
      </c>
      <c r="G117" s="31" t="s">
        <v>485</v>
      </c>
      <c r="H117" s="31" t="s">
        <v>380</v>
      </c>
      <c r="I117" s="31" t="s">
        <v>72</v>
      </c>
      <c r="J117" s="30" t="s">
        <v>486</v>
      </c>
      <c r="K117" s="31" t="s">
        <v>487</v>
      </c>
      <c r="L117" s="34" t="s">
        <v>488</v>
      </c>
    </row>
    <row r="118" spans="4:12" ht="27" thickBot="1" x14ac:dyDescent="0.3">
      <c r="D118" s="28" t="s">
        <v>489</v>
      </c>
      <c r="E118" s="29">
        <v>22</v>
      </c>
      <c r="F118" s="30" t="s">
        <v>75</v>
      </c>
      <c r="G118" s="30" t="s">
        <v>490</v>
      </c>
      <c r="H118" s="31" t="s">
        <v>380</v>
      </c>
      <c r="I118" s="31" t="s">
        <v>317</v>
      </c>
      <c r="J118" s="33" t="s">
        <v>491</v>
      </c>
      <c r="K118" s="31" t="s">
        <v>487</v>
      </c>
      <c r="L118" s="34" t="s">
        <v>492</v>
      </c>
    </row>
    <row r="119" spans="4:12" ht="27" thickBot="1" x14ac:dyDescent="0.3">
      <c r="D119" s="28" t="s">
        <v>493</v>
      </c>
      <c r="E119" s="29">
        <v>22</v>
      </c>
      <c r="F119" s="30" t="s">
        <v>316</v>
      </c>
      <c r="G119" s="31" t="s">
        <v>494</v>
      </c>
      <c r="H119" s="31" t="s">
        <v>380</v>
      </c>
      <c r="I119" s="31" t="s">
        <v>79</v>
      </c>
      <c r="J119" s="31" t="s">
        <v>495</v>
      </c>
      <c r="K119" s="31"/>
      <c r="L119" s="34"/>
    </row>
    <row r="120" spans="4:12" ht="27" thickBot="1" x14ac:dyDescent="0.3">
      <c r="D120" s="28" t="s">
        <v>496</v>
      </c>
      <c r="E120" s="29">
        <v>22</v>
      </c>
      <c r="F120" s="30" t="s">
        <v>201</v>
      </c>
      <c r="G120" s="31" t="s">
        <v>497</v>
      </c>
      <c r="H120" s="31" t="s">
        <v>380</v>
      </c>
      <c r="I120" s="31" t="s">
        <v>81</v>
      </c>
      <c r="J120" s="31" t="s">
        <v>495</v>
      </c>
      <c r="K120" s="31"/>
      <c r="L120" s="34"/>
    </row>
    <row r="121" spans="4:12" ht="15.75" thickBot="1" x14ac:dyDescent="0.3">
      <c r="D121" s="28" t="s">
        <v>498</v>
      </c>
      <c r="E121" s="29">
        <v>18</v>
      </c>
      <c r="F121" s="31"/>
      <c r="G121" s="31"/>
      <c r="H121" s="31"/>
      <c r="I121" s="31"/>
      <c r="J121" s="31"/>
      <c r="K121" s="31"/>
      <c r="L121" s="34"/>
    </row>
    <row r="122" spans="4:12" ht="15.75" thickBot="1" x14ac:dyDescent="0.3">
      <c r="D122" s="28" t="s">
        <v>499</v>
      </c>
      <c r="E122" s="29">
        <v>18</v>
      </c>
      <c r="F122" s="31"/>
      <c r="G122" s="31"/>
      <c r="H122" s="31"/>
      <c r="I122" s="31"/>
      <c r="J122" s="31"/>
      <c r="K122" s="31"/>
      <c r="L122" s="34"/>
    </row>
    <row r="123" spans="4:12" ht="15.75" thickBot="1" x14ac:dyDescent="0.3">
      <c r="D123" s="28" t="s">
        <v>500</v>
      </c>
      <c r="E123" s="29">
        <v>22</v>
      </c>
      <c r="F123" s="31"/>
      <c r="G123" s="31"/>
      <c r="H123" s="31"/>
      <c r="I123" s="31"/>
      <c r="J123" s="31"/>
      <c r="K123" s="31"/>
      <c r="L123" s="34"/>
    </row>
    <row r="124" spans="4:12" ht="15.75" thickBot="1" x14ac:dyDescent="0.3">
      <c r="D124" s="28" t="s">
        <v>501</v>
      </c>
      <c r="E124" s="29">
        <v>22</v>
      </c>
      <c r="F124" s="31"/>
      <c r="G124" s="31"/>
      <c r="H124" s="31"/>
      <c r="I124" s="31"/>
      <c r="J124" s="31"/>
      <c r="K124" s="31"/>
      <c r="L124" s="34"/>
    </row>
    <row r="125" spans="4:12" ht="15.75" thickBot="1" x14ac:dyDescent="0.3">
      <c r="D125" s="28" t="s">
        <v>502</v>
      </c>
      <c r="E125" s="29">
        <v>22</v>
      </c>
      <c r="F125" s="31"/>
      <c r="G125" s="31"/>
      <c r="H125" s="31"/>
      <c r="I125" s="31"/>
      <c r="J125" s="31"/>
      <c r="K125" s="31"/>
      <c r="L125" s="34"/>
    </row>
    <row r="126" spans="4:12" ht="15.75" thickBot="1" x14ac:dyDescent="0.3">
      <c r="D126" s="28" t="s">
        <v>503</v>
      </c>
      <c r="E126" s="29">
        <v>22</v>
      </c>
      <c r="F126" s="31"/>
      <c r="G126" s="31"/>
      <c r="H126" s="31"/>
      <c r="I126" s="31"/>
      <c r="J126" s="31"/>
      <c r="K126" s="31"/>
      <c r="L126" s="27"/>
    </row>
    <row r="127" spans="4:12" ht="16.5" x14ac:dyDescent="0.35">
      <c r="D127" s="36"/>
      <c r="F127" s="1"/>
      <c r="G127" s="3"/>
      <c r="H127" s="1"/>
      <c r="J127" s="1"/>
    </row>
    <row r="128" spans="4:12" ht="16.5" x14ac:dyDescent="0.35">
      <c r="D128" s="36"/>
      <c r="F128" s="1"/>
      <c r="G128" s="1"/>
      <c r="H128" s="1"/>
      <c r="J128" s="1"/>
    </row>
    <row r="129" spans="4:11" ht="16.5" x14ac:dyDescent="0.35">
      <c r="D129" s="36"/>
      <c r="F129" s="1"/>
      <c r="G129" s="1"/>
      <c r="H129" s="1"/>
      <c r="J129" s="1"/>
    </row>
    <row r="130" spans="4:11" ht="16.5" x14ac:dyDescent="0.35">
      <c r="D130" s="36"/>
      <c r="F130" s="1"/>
      <c r="G130" s="1"/>
      <c r="H130" s="1"/>
      <c r="J130" s="1"/>
    </row>
    <row r="131" spans="4:11" ht="16.5" x14ac:dyDescent="0.35">
      <c r="D131" s="36"/>
      <c r="F131" s="1"/>
      <c r="G131" s="1"/>
      <c r="H131" s="1"/>
      <c r="J131" s="1"/>
    </row>
    <row r="132" spans="4:11" ht="16.5" x14ac:dyDescent="0.35">
      <c r="D132" s="1"/>
      <c r="E132" s="5"/>
      <c r="F132" s="3"/>
      <c r="G132" s="3"/>
      <c r="H132" s="3"/>
      <c r="J132" s="3"/>
      <c r="K132" s="3"/>
    </row>
  </sheetData>
  <sortState xmlns:xlrd2="http://schemas.microsoft.com/office/spreadsheetml/2017/richdata2" ref="D9:K63">
    <sortCondition ref="E9:E63"/>
  </sortState>
  <mergeCells count="2">
    <mergeCell ref="J4:K6"/>
    <mergeCell ref="T4:U6"/>
  </mergeCells>
  <conditionalFormatting sqref="G9:H63 Q9:R45 N46:O46 R46 Q47:R66 G68:H70 D71:D126 G127:H131">
    <cfRule type="containsText" dxfId="36" priority="40" operator="containsText" text="dark yellow">
      <formula>NOT(ISERROR(SEARCH("dark yellow",D9)))</formula>
    </cfRule>
  </conditionalFormatting>
  <conditionalFormatting sqref="G9:H63">
    <cfRule type="expression" dxfId="35" priority="39">
      <formula>AND(G9&lt;&gt;"blue",G9&lt;&gt;"green",G9&lt;&gt;"black",G9&lt;&gt;"gray",G9&lt;&gt;"white",G9&lt;&gt;"orange",G9&lt;&gt;"purple",G9&lt;&gt;"dark yellow",G9&lt;&gt;"brown",G9&lt;&gt;"red",G9&lt;&gt;"yellow",G9&lt;&gt;"coax",G9&lt;&gt;"x")</formula>
    </cfRule>
  </conditionalFormatting>
  <conditionalFormatting sqref="I9:I63 I69:I70 I127:I131">
    <cfRule type="containsText" priority="51" stopIfTrue="1" operator="containsText" text="x x">
      <formula>NOT(ISERROR(SEARCH("x x",I9)))</formula>
    </cfRule>
  </conditionalFormatting>
  <conditionalFormatting sqref="I9:I63 I127:I131 I69:I70">
    <cfRule type="duplicateValues" dxfId="34" priority="52"/>
  </conditionalFormatting>
  <conditionalFormatting sqref="J65:K65">
    <cfRule type="containsText" dxfId="33" priority="16" operator="containsText" text="green">
      <formula>NOT(ISERROR(SEARCH("green",J65)))</formula>
    </cfRule>
    <cfRule type="containsText" dxfId="32" priority="17" operator="containsText" text="orange">
      <formula>NOT(ISERROR(SEARCH("orange",J65)))</formula>
    </cfRule>
    <cfRule type="containsText" dxfId="31" priority="18" operator="containsText" text="red">
      <formula>NOT(ISERROR(SEARCH("red",J65)))</formula>
    </cfRule>
    <cfRule type="containsText" dxfId="30" priority="19" operator="containsText" text="black">
      <formula>NOT(ISERROR(SEARCH("black",J65)))</formula>
    </cfRule>
    <cfRule type="containsText" dxfId="29" priority="20" operator="containsText" text="brown">
      <formula>NOT(ISERROR(SEARCH("brown",J65)))</formula>
    </cfRule>
    <cfRule type="containsText" dxfId="28" priority="21" operator="containsText" text="blue">
      <formula>NOT(ISERROR(SEARCH("blue",J65)))</formula>
    </cfRule>
    <cfRule type="containsText" dxfId="27" priority="22" operator="containsText" text="white">
      <formula>NOT(ISERROR(SEARCH("white",J65)))</formula>
    </cfRule>
    <cfRule type="containsText" dxfId="26" priority="12" operator="containsText" text="dark yellow">
      <formula>NOT(ISERROR(SEARCH("dark yellow",J65)))</formula>
    </cfRule>
    <cfRule type="containsText" dxfId="25" priority="13" operator="containsText" text="gray">
      <formula>NOT(ISERROR(SEARCH("gray",J65)))</formula>
    </cfRule>
    <cfRule type="containsText" dxfId="24" priority="14" operator="containsText" text="purple">
      <formula>NOT(ISERROR(SEARCH("purple",J65)))</formula>
    </cfRule>
    <cfRule type="containsText" dxfId="23" priority="15" operator="containsText" text="yellow">
      <formula>NOT(ISERROR(SEARCH("yellow",J65)))</formula>
    </cfRule>
  </conditionalFormatting>
  <conditionalFormatting sqref="Q9:R40">
    <cfRule type="expression" dxfId="22" priority="25">
      <formula>AND(Q9&lt;&gt;"blue",Q9&lt;&gt;"green",Q9&lt;&gt;"black",Q9&lt;&gt;"gray",Q9&lt;&gt;"white",Q9&lt;&gt;"orange",Q9&lt;&gt;"purple",Q9&lt;&gt;"dark yellow",Q9&lt;&gt;"brown",Q9&lt;&gt;"red",Q9&lt;&gt;"yellow",Q9&lt;&gt;"coax",Q9&lt;&gt;"x")</formula>
    </cfRule>
  </conditionalFormatting>
  <conditionalFormatting sqref="Q9:R45 G9:H63 N46:O46 R46 Q47:R66 G68:H70 D71:D126 G127:H131">
    <cfRule type="containsText" dxfId="21" priority="41" operator="containsText" text="gray">
      <formula>NOT(ISERROR(SEARCH("gray",D9)))</formula>
    </cfRule>
    <cfRule type="containsText" dxfId="20" priority="42" operator="containsText" text="purple">
      <formula>NOT(ISERROR(SEARCH("purple",D9)))</formula>
    </cfRule>
    <cfRule type="containsText" dxfId="19" priority="43" operator="containsText" text="yellow">
      <formula>NOT(ISERROR(SEARCH("yellow",D9)))</formula>
    </cfRule>
    <cfRule type="containsText" dxfId="18" priority="44" operator="containsText" text="green">
      <formula>NOT(ISERROR(SEARCH("green",D9)))</formula>
    </cfRule>
    <cfRule type="containsText" dxfId="17" priority="45" operator="containsText" text="orange">
      <formula>NOT(ISERROR(SEARCH("orange",D9)))</formula>
    </cfRule>
    <cfRule type="containsText" dxfId="16" priority="46" operator="containsText" text="red">
      <formula>NOT(ISERROR(SEARCH("red",D9)))</formula>
    </cfRule>
    <cfRule type="containsText" dxfId="15" priority="47" operator="containsText" text="black">
      <formula>NOT(ISERROR(SEARCH("black",D9)))</formula>
    </cfRule>
    <cfRule type="containsText" dxfId="14" priority="48" operator="containsText" text="brown">
      <formula>NOT(ISERROR(SEARCH("brown",D9)))</formula>
    </cfRule>
    <cfRule type="containsText" dxfId="13" priority="49" operator="containsText" text="blue">
      <formula>NOT(ISERROR(SEARCH("blue",D9)))</formula>
    </cfRule>
    <cfRule type="containsText" dxfId="12" priority="50" operator="containsText" text="white">
      <formula>NOT(ISERROR(SEARCH("white",D9)))</formula>
    </cfRule>
  </conditionalFormatting>
  <conditionalFormatting sqref="S9:S41 S46:S66">
    <cfRule type="containsText" priority="23" stopIfTrue="1" operator="containsText" text="x x">
      <formula>NOT(ISERROR(SEARCH("x x",S9)))</formula>
    </cfRule>
    <cfRule type="duplicateValues" dxfId="11" priority="24"/>
  </conditionalFormatting>
  <conditionalFormatting sqref="T42:U42">
    <cfRule type="containsText" dxfId="10" priority="2" operator="containsText" text="gray">
      <formula>NOT(ISERROR(SEARCH("gray",T42)))</formula>
    </cfRule>
    <cfRule type="containsText" dxfId="9" priority="3" operator="containsText" text="purple">
      <formula>NOT(ISERROR(SEARCH("purple",T42)))</formula>
    </cfRule>
    <cfRule type="containsText" dxfId="8" priority="4" operator="containsText" text="yellow">
      <formula>NOT(ISERROR(SEARCH("yellow",T42)))</formula>
    </cfRule>
    <cfRule type="containsText" dxfId="7" priority="5" operator="containsText" text="green">
      <formula>NOT(ISERROR(SEARCH("green",T42)))</formula>
    </cfRule>
    <cfRule type="containsText" dxfId="6" priority="6" operator="containsText" text="orange">
      <formula>NOT(ISERROR(SEARCH("orange",T42)))</formula>
    </cfRule>
    <cfRule type="containsText" dxfId="5" priority="7" operator="containsText" text="red">
      <formula>NOT(ISERROR(SEARCH("red",T42)))</formula>
    </cfRule>
    <cfRule type="containsText" dxfId="4" priority="8" operator="containsText" text="black">
      <formula>NOT(ISERROR(SEARCH("black",T42)))</formula>
    </cfRule>
    <cfRule type="containsText" dxfId="3" priority="11" operator="containsText" text="white">
      <formula>NOT(ISERROR(SEARCH("white",T42)))</formula>
    </cfRule>
    <cfRule type="containsText" dxfId="2" priority="10" operator="containsText" text="blue">
      <formula>NOT(ISERROR(SEARCH("blue",T42)))</formula>
    </cfRule>
    <cfRule type="containsText" dxfId="1" priority="9" operator="containsText" text="brown">
      <formula>NOT(ISERROR(SEARCH("brown",T42)))</formula>
    </cfRule>
    <cfRule type="containsText" dxfId="0" priority="1" operator="containsText" text="dark yellow">
      <formula>NOT(ISERROR(SEARCH("dark yellow",T42)))</formula>
    </cfRule>
  </conditionalFormatting>
  <pageMargins left="0.7" right="0.7" top="0.75" bottom="0.75" header="0.3" footer="0.3"/>
  <pageSetup scale="2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How To Use</vt:lpstr>
      <vt:lpstr>Induvidual Connector Template</vt:lpstr>
      <vt:lpstr>M150 ECU</vt:lpstr>
      <vt:lpstr>PDM 30</vt:lpstr>
      <vt:lpstr>Induvidual Connectors</vt:lpstr>
      <vt:lpstr>Wire Colour(Dont Use)</vt:lpstr>
      <vt:lpstr>Subframe Disconnect(Dont 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Raheel Farouk</dc:creator>
  <cp:lastModifiedBy>Farouk, Raheel</cp:lastModifiedBy>
  <cp:lastPrinted>2021-02-20T17:50:48Z</cp:lastPrinted>
  <dcterms:created xsi:type="dcterms:W3CDTF">2020-12-14T02:55:01Z</dcterms:created>
  <dcterms:modified xsi:type="dcterms:W3CDTF">2024-12-15T19:04:06Z</dcterms:modified>
</cp:coreProperties>
</file>