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OneDrive\Documentos\() UNAMCOMPUTACION\11vo\Computación Grafica Avanzada\Proyecto2\Documentos\"/>
    </mc:Choice>
  </mc:AlternateContent>
  <xr:revisionPtr revIDLastSave="0" documentId="13_ncr:1_{B1971955-8B16-4080-ADC1-A85976A76B32}" xr6:coauthVersionLast="45" xr6:coauthVersionMax="45" xr10:uidLastSave="{00000000-0000-0000-0000-000000000000}"/>
  <bookViews>
    <workbookView xWindow="4452" yWindow="0" windowWidth="12552" windowHeight="12360" xr2:uid="{2087185A-5EFE-4DDD-AE7D-767E05F9C8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2" i="1"/>
  <c r="F137" i="1" l="1"/>
  <c r="F135" i="1"/>
  <c r="F132" i="1"/>
  <c r="F130" i="1"/>
  <c r="F128" i="1"/>
  <c r="F134" i="1"/>
  <c r="F131" i="1"/>
  <c r="F129" i="1"/>
  <c r="F105" i="1"/>
  <c r="F104" i="1"/>
  <c r="F103" i="1"/>
  <c r="F102" i="1"/>
  <c r="F101" i="1"/>
  <c r="F100" i="1"/>
  <c r="F99" i="1"/>
  <c r="F97" i="1"/>
  <c r="F96" i="1"/>
  <c r="F94" i="1"/>
  <c r="F91" i="1"/>
  <c r="F90" i="1"/>
  <c r="F87" i="1"/>
  <c r="F86" i="1"/>
  <c r="F85" i="1"/>
  <c r="F84" i="1"/>
  <c r="F83" i="1"/>
  <c r="F82" i="1"/>
  <c r="F81" i="1"/>
  <c r="F80" i="1"/>
  <c r="F79" i="1"/>
  <c r="F78" i="1"/>
  <c r="F70" i="1"/>
  <c r="F66" i="1"/>
  <c r="F76" i="1"/>
  <c r="F73" i="1"/>
  <c r="F69" i="1"/>
  <c r="F75" i="1"/>
  <c r="F72" i="1"/>
  <c r="F71" i="1"/>
  <c r="F67" i="1"/>
  <c r="F61" i="1"/>
  <c r="F60" i="1"/>
  <c r="F59" i="1"/>
  <c r="F58" i="1"/>
  <c r="F57" i="1"/>
  <c r="F55" i="1"/>
  <c r="F54" i="1"/>
  <c r="F53" i="1"/>
  <c r="F52" i="1"/>
  <c r="F46" i="1"/>
  <c r="F50" i="1"/>
  <c r="F48" i="1"/>
  <c r="F45" i="1"/>
  <c r="F47" i="1"/>
  <c r="F44" i="1"/>
  <c r="F42" i="1"/>
  <c r="F4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4" i="1"/>
  <c r="F23" i="1"/>
  <c r="F20" i="1"/>
  <c r="F19" i="1"/>
  <c r="F18" i="1"/>
  <c r="F17" i="1"/>
  <c r="F16" i="1"/>
  <c r="F7" i="1" l="1"/>
  <c r="F14" i="1"/>
  <c r="F13" i="1"/>
  <c r="F5" i="1"/>
  <c r="F12" i="1"/>
  <c r="F11" i="1"/>
  <c r="F9" i="1"/>
  <c r="F8" i="1"/>
  <c r="F4" i="1"/>
  <c r="F3" i="1"/>
</calcChain>
</file>

<file path=xl/sharedStrings.xml><?xml version="1.0" encoding="utf-8"?>
<sst xmlns="http://schemas.openxmlformats.org/spreadsheetml/2006/main" count="103" uniqueCount="25">
  <si>
    <t>X</t>
  </si>
  <si>
    <t>Z</t>
  </si>
  <si>
    <t>XOpenGL</t>
  </si>
  <si>
    <t>ZOpenGL</t>
  </si>
  <si>
    <t>LAMPARAS</t>
  </si>
  <si>
    <t>Horientación</t>
  </si>
  <si>
    <t>LAMPARAS REGADAS</t>
  </si>
  <si>
    <t>CasitasGuardado</t>
  </si>
  <si>
    <t>Cake</t>
  </si>
  <si>
    <t>Caramelos</t>
  </si>
  <si>
    <t>Chocolate</t>
  </si>
  <si>
    <t>ChocoPaleta</t>
  </si>
  <si>
    <t>Galletas</t>
  </si>
  <si>
    <t>Donas</t>
  </si>
  <si>
    <t>Pandas</t>
  </si>
  <si>
    <t xml:space="preserve">Rojo </t>
  </si>
  <si>
    <t>Amarillo</t>
  </si>
  <si>
    <t>Azul</t>
  </si>
  <si>
    <t>Naranja</t>
  </si>
  <si>
    <t>Verde</t>
  </si>
  <si>
    <t>Rosa</t>
  </si>
  <si>
    <t>Fresa</t>
  </si>
  <si>
    <t>CuteHome1</t>
  </si>
  <si>
    <t>CuteHome2</t>
  </si>
  <si>
    <t>CuteShop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</si>
</sst>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3601-6424-426B-A9E9-401D3AA38A7E}">
  <dimension ref="A1:F139"/>
  <sheetViews>
    <sheetView tabSelected="1" topLeftCell="C87" zoomScale="130" zoomScaleNormal="130" workbookViewId="0">
      <selection activeCell="H96" sqref="H96"/>
    </sheetView>
  </sheetViews>
  <sheetFormatPr baseColWidth="10" defaultRowHeight="14.4" x14ac:dyDescent="0.3"/>
  <cols>
    <col min="1" max="1" width="18.44140625" customWidth="1"/>
  </cols>
  <sheetData>
    <row r="1" spans="1:6" x14ac:dyDescent="0.3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</row>
    <row r="2" spans="1:6" x14ac:dyDescent="0.3">
      <c r="B2" s="2">
        <v>605</v>
      </c>
      <c r="C2" s="2">
        <v>34</v>
      </c>
      <c r="D2" s="2">
        <f>-(((C2*800)/1024)-100)</f>
        <v>73.4375</v>
      </c>
      <c r="E2" s="2">
        <f>-(((B2*800)/1024)-100)</f>
        <v>-372.65625</v>
      </c>
      <c r="F2">
        <v>16.36</v>
      </c>
    </row>
    <row r="3" spans="1:6" x14ac:dyDescent="0.3">
      <c r="B3" s="2">
        <v>674</v>
      </c>
      <c r="C3" s="2">
        <v>101</v>
      </c>
      <c r="D3" s="2">
        <f t="shared" ref="D3:D66" si="0">-(((C3*800)/1024)-100)</f>
        <v>21.09375</v>
      </c>
      <c r="E3" s="2">
        <f t="shared" ref="E3:E66" si="1">-(((B3*800)/1024)-100)</f>
        <v>-426.5625</v>
      </c>
      <c r="F3">
        <f>11.31-270</f>
        <v>-258.69</v>
      </c>
    </row>
    <row r="4" spans="1:6" x14ac:dyDescent="0.3">
      <c r="B4" s="2">
        <v>631</v>
      </c>
      <c r="C4" s="2">
        <v>160</v>
      </c>
      <c r="D4" s="2">
        <f t="shared" si="0"/>
        <v>-25</v>
      </c>
      <c r="E4" s="2">
        <f t="shared" si="1"/>
        <v>-392.96875</v>
      </c>
      <c r="F4">
        <f>10.3-360</f>
        <v>-349.7</v>
      </c>
    </row>
    <row r="5" spans="1:6" x14ac:dyDescent="0.3">
      <c r="B5" s="2">
        <v>625</v>
      </c>
      <c r="C5" s="2">
        <v>238</v>
      </c>
      <c r="D5" s="2">
        <f t="shared" si="0"/>
        <v>-85.9375</v>
      </c>
      <c r="E5" s="2">
        <f t="shared" si="1"/>
        <v>-388.28125</v>
      </c>
      <c r="F5">
        <f>18.06-180</f>
        <v>-161.94</v>
      </c>
    </row>
    <row r="6" spans="1:6" x14ac:dyDescent="0.3">
      <c r="B6" s="2">
        <v>573</v>
      </c>
      <c r="C6" s="2">
        <v>303</v>
      </c>
      <c r="D6" s="2">
        <f t="shared" si="0"/>
        <v>-136.71875</v>
      </c>
      <c r="E6" s="2">
        <f t="shared" si="1"/>
        <v>-347.65625</v>
      </c>
      <c r="F6">
        <v>14.53</v>
      </c>
    </row>
    <row r="7" spans="1:6" x14ac:dyDescent="0.3">
      <c r="B7" s="2">
        <v>596</v>
      </c>
      <c r="C7" s="2">
        <v>392</v>
      </c>
      <c r="D7" s="2">
        <f t="shared" si="0"/>
        <v>-206.25</v>
      </c>
      <c r="E7" s="2">
        <f t="shared" si="1"/>
        <v>-365.625</v>
      </c>
      <c r="F7">
        <f>17.28-180</f>
        <v>-162.72</v>
      </c>
    </row>
    <row r="8" spans="1:6" x14ac:dyDescent="0.3">
      <c r="B8" s="2">
        <v>540</v>
      </c>
      <c r="C8" s="2">
        <v>448</v>
      </c>
      <c r="D8" s="2">
        <f t="shared" si="0"/>
        <v>-250</v>
      </c>
      <c r="E8" s="2">
        <f t="shared" si="1"/>
        <v>-321.875</v>
      </c>
      <c r="F8">
        <f>29.74-360</f>
        <v>-330.26</v>
      </c>
    </row>
    <row r="9" spans="1:6" x14ac:dyDescent="0.3">
      <c r="B9" s="2">
        <v>594</v>
      </c>
      <c r="C9" s="2">
        <v>523</v>
      </c>
      <c r="D9" s="2">
        <f t="shared" si="0"/>
        <v>-308.59375</v>
      </c>
      <c r="E9" s="2">
        <f t="shared" si="1"/>
        <v>-364.0625</v>
      </c>
      <c r="F9">
        <f>38.29-270</f>
        <v>-231.71</v>
      </c>
    </row>
    <row r="10" spans="1:6" x14ac:dyDescent="0.3">
      <c r="B10" s="2">
        <v>661</v>
      </c>
      <c r="C10" s="2">
        <v>588</v>
      </c>
      <c r="D10" s="2">
        <f t="shared" si="0"/>
        <v>-359.375</v>
      </c>
      <c r="E10" s="2">
        <f t="shared" si="1"/>
        <v>-416.40625</v>
      </c>
      <c r="F10">
        <v>19.29</v>
      </c>
    </row>
    <row r="11" spans="1:6" x14ac:dyDescent="0.3">
      <c r="B11" s="2">
        <v>766</v>
      </c>
      <c r="C11" s="2">
        <v>541</v>
      </c>
      <c r="D11" s="2">
        <f t="shared" si="0"/>
        <v>-322.65625</v>
      </c>
      <c r="E11" s="2">
        <f t="shared" si="1"/>
        <v>-498.4375</v>
      </c>
      <c r="F11">
        <f>33.11-360</f>
        <v>-326.89</v>
      </c>
    </row>
    <row r="12" spans="1:6" x14ac:dyDescent="0.3">
      <c r="B12" s="2">
        <v>857</v>
      </c>
      <c r="C12" s="2">
        <v>497</v>
      </c>
      <c r="D12" s="2">
        <f t="shared" si="0"/>
        <v>-288.28125</v>
      </c>
      <c r="E12" s="2">
        <f t="shared" si="1"/>
        <v>-569.53125</v>
      </c>
      <c r="F12">
        <f>38.93-180</f>
        <v>-141.07</v>
      </c>
    </row>
    <row r="13" spans="1:6" x14ac:dyDescent="0.3">
      <c r="B13" s="2">
        <v>876</v>
      </c>
      <c r="C13" s="2">
        <v>422</v>
      </c>
      <c r="D13" s="2">
        <f t="shared" si="0"/>
        <v>-229.6875</v>
      </c>
      <c r="E13" s="2">
        <f t="shared" si="1"/>
        <v>-584.375</v>
      </c>
      <c r="F13">
        <f>33.69-360</f>
        <v>-326.31</v>
      </c>
    </row>
    <row r="14" spans="1:6" x14ac:dyDescent="0.3">
      <c r="B14" s="2">
        <v>937</v>
      </c>
      <c r="C14" s="2">
        <v>336</v>
      </c>
      <c r="D14" s="2">
        <f t="shared" si="0"/>
        <v>-162.5</v>
      </c>
      <c r="E14" s="2">
        <f t="shared" si="1"/>
        <v>-632.03125</v>
      </c>
      <c r="F14">
        <f>34.29-180</f>
        <v>-145.71</v>
      </c>
    </row>
    <row r="15" spans="1:6" x14ac:dyDescent="0.3">
      <c r="A15" s="3" t="s">
        <v>6</v>
      </c>
      <c r="B15" s="4" t="s">
        <v>0</v>
      </c>
      <c r="C15" s="4" t="s">
        <v>1</v>
      </c>
      <c r="D15" s="4" t="s">
        <v>2</v>
      </c>
      <c r="E15" s="4" t="s">
        <v>3</v>
      </c>
      <c r="F15" s="4" t="s">
        <v>5</v>
      </c>
    </row>
    <row r="16" spans="1:6" x14ac:dyDescent="0.3">
      <c r="A16" s="2"/>
      <c r="B16" s="2">
        <v>123</v>
      </c>
      <c r="C16" s="2">
        <v>110</v>
      </c>
      <c r="D16" s="2">
        <f t="shared" si="0"/>
        <v>14.0625</v>
      </c>
      <c r="E16" s="2">
        <f t="shared" si="1"/>
        <v>3.90625</v>
      </c>
      <c r="F16">
        <f>28.3-360</f>
        <v>-331.7</v>
      </c>
    </row>
    <row r="17" spans="1:6" x14ac:dyDescent="0.3">
      <c r="A17" s="2"/>
      <c r="B17" s="2">
        <v>95</v>
      </c>
      <c r="C17" s="2">
        <v>293</v>
      </c>
      <c r="D17" s="2">
        <f t="shared" si="0"/>
        <v>-128.90625</v>
      </c>
      <c r="E17" s="2">
        <f t="shared" si="1"/>
        <v>25.78125</v>
      </c>
      <c r="F17">
        <f>32.35-360</f>
        <v>-327.64999999999998</v>
      </c>
    </row>
    <row r="18" spans="1:6" x14ac:dyDescent="0.3">
      <c r="A18" s="2"/>
      <c r="B18" s="2">
        <v>146</v>
      </c>
      <c r="C18" s="2">
        <v>377</v>
      </c>
      <c r="D18" s="2">
        <f t="shared" si="0"/>
        <v>-194.53125</v>
      </c>
      <c r="E18" s="2">
        <f t="shared" si="1"/>
        <v>-14.0625</v>
      </c>
      <c r="F18">
        <f>11.89-180</f>
        <v>-168.11</v>
      </c>
    </row>
    <row r="19" spans="1:6" x14ac:dyDescent="0.3">
      <c r="A19" s="2"/>
      <c r="B19" s="2">
        <v>49</v>
      </c>
      <c r="C19" s="2">
        <v>413</v>
      </c>
      <c r="D19" s="2">
        <f t="shared" si="0"/>
        <v>-222.65625</v>
      </c>
      <c r="E19" s="2">
        <f t="shared" si="1"/>
        <v>61.71875</v>
      </c>
      <c r="F19">
        <f>31.7-360</f>
        <v>-328.3</v>
      </c>
    </row>
    <row r="20" spans="1:6" x14ac:dyDescent="0.3">
      <c r="A20" s="2"/>
      <c r="B20" s="2">
        <v>111</v>
      </c>
      <c r="C20" s="2">
        <v>639</v>
      </c>
      <c r="D20" s="2">
        <f t="shared" si="0"/>
        <v>-399.21875</v>
      </c>
      <c r="E20" s="2">
        <f t="shared" si="1"/>
        <v>13.28125</v>
      </c>
      <c r="F20">
        <f>44.03-360</f>
        <v>-315.97000000000003</v>
      </c>
    </row>
    <row r="21" spans="1:6" x14ac:dyDescent="0.3">
      <c r="A21" s="2"/>
      <c r="B21" s="2">
        <v>147</v>
      </c>
      <c r="C21" s="2">
        <v>871</v>
      </c>
      <c r="D21" s="2">
        <f t="shared" si="0"/>
        <v>-580.46875</v>
      </c>
      <c r="E21" s="2">
        <f t="shared" si="1"/>
        <v>-14.84375</v>
      </c>
      <c r="F21">
        <v>22.83</v>
      </c>
    </row>
    <row r="22" spans="1:6" x14ac:dyDescent="0.3">
      <c r="A22" s="2"/>
      <c r="B22" s="2">
        <v>16</v>
      </c>
      <c r="C22" s="2">
        <v>971</v>
      </c>
      <c r="D22" s="2">
        <f t="shared" si="0"/>
        <v>-658.59375</v>
      </c>
      <c r="E22" s="2">
        <f t="shared" si="1"/>
        <v>87.5</v>
      </c>
      <c r="F22">
        <v>42.83</v>
      </c>
    </row>
    <row r="23" spans="1:6" x14ac:dyDescent="0.3">
      <c r="A23" s="2"/>
      <c r="B23" s="2">
        <v>150</v>
      </c>
      <c r="C23" s="2">
        <v>1000</v>
      </c>
      <c r="D23" s="2">
        <f t="shared" si="0"/>
        <v>-681.25</v>
      </c>
      <c r="E23" s="2">
        <f t="shared" si="1"/>
        <v>-17.1875</v>
      </c>
      <c r="F23">
        <f>22.04-90</f>
        <v>-67.960000000000008</v>
      </c>
    </row>
    <row r="24" spans="1:6" x14ac:dyDescent="0.3">
      <c r="A24" s="2"/>
      <c r="B24" s="2">
        <v>294</v>
      </c>
      <c r="C24" s="2">
        <v>17</v>
      </c>
      <c r="D24" s="2">
        <f t="shared" si="0"/>
        <v>86.71875</v>
      </c>
      <c r="E24" s="2">
        <f t="shared" si="1"/>
        <v>-129.6875</v>
      </c>
      <c r="F24">
        <f>23.96-270</f>
        <v>-246.04</v>
      </c>
    </row>
    <row r="25" spans="1:6" x14ac:dyDescent="0.3">
      <c r="A25" s="2"/>
      <c r="B25" s="2">
        <v>272</v>
      </c>
      <c r="C25" s="2">
        <v>286</v>
      </c>
      <c r="D25" s="2">
        <f t="shared" si="0"/>
        <v>-123.4375</v>
      </c>
      <c r="E25" s="2">
        <f t="shared" si="1"/>
        <v>-112.5</v>
      </c>
      <c r="F25">
        <v>28.95</v>
      </c>
    </row>
    <row r="26" spans="1:6" x14ac:dyDescent="0.3">
      <c r="A26" s="1"/>
      <c r="B26" s="1">
        <v>255</v>
      </c>
      <c r="C26" s="1">
        <v>417</v>
      </c>
      <c r="D26" s="2">
        <f t="shared" si="0"/>
        <v>-225.78125</v>
      </c>
      <c r="E26" s="2">
        <f t="shared" si="1"/>
        <v>-99.21875</v>
      </c>
      <c r="F26">
        <v>-270</v>
      </c>
    </row>
    <row r="27" spans="1:6" x14ac:dyDescent="0.3">
      <c r="A27" s="1"/>
      <c r="B27" s="1">
        <v>484</v>
      </c>
      <c r="C27" s="1">
        <v>138</v>
      </c>
      <c r="D27" s="2">
        <f t="shared" si="0"/>
        <v>-7.8125</v>
      </c>
      <c r="E27" s="2">
        <f t="shared" si="1"/>
        <v>-278.125</v>
      </c>
      <c r="F27">
        <f>24.44-360</f>
        <v>-335.56</v>
      </c>
    </row>
    <row r="28" spans="1:6" x14ac:dyDescent="0.3">
      <c r="B28" s="2">
        <v>429</v>
      </c>
      <c r="C28" s="2">
        <v>246</v>
      </c>
      <c r="D28" s="2">
        <f t="shared" si="0"/>
        <v>-92.1875</v>
      </c>
      <c r="E28" s="2">
        <f t="shared" si="1"/>
        <v>-235.15625</v>
      </c>
      <c r="F28">
        <f>41.5-270</f>
        <v>-228.5</v>
      </c>
    </row>
    <row r="29" spans="1:6" x14ac:dyDescent="0.3">
      <c r="B29" s="2">
        <v>409</v>
      </c>
      <c r="C29" s="2">
        <v>535</v>
      </c>
      <c r="D29" s="2">
        <f t="shared" si="0"/>
        <v>-317.96875</v>
      </c>
      <c r="E29" s="2">
        <f t="shared" si="1"/>
        <v>-219.53125</v>
      </c>
      <c r="F29">
        <f>29.05-360</f>
        <v>-330.95</v>
      </c>
    </row>
    <row r="30" spans="1:6" x14ac:dyDescent="0.3">
      <c r="B30" s="2">
        <v>494</v>
      </c>
      <c r="C30" s="2">
        <v>742</v>
      </c>
      <c r="D30" s="2">
        <f t="shared" si="0"/>
        <v>-479.6875</v>
      </c>
      <c r="E30" s="2">
        <f t="shared" si="1"/>
        <v>-285.9375</v>
      </c>
      <c r="F30">
        <f>28.74-90</f>
        <v>-61.260000000000005</v>
      </c>
    </row>
    <row r="31" spans="1:6" x14ac:dyDescent="0.3">
      <c r="B31" s="2">
        <v>588</v>
      </c>
      <c r="C31" s="2">
        <v>871</v>
      </c>
      <c r="D31" s="2">
        <f t="shared" si="0"/>
        <v>-580.46875</v>
      </c>
      <c r="E31" s="2">
        <f t="shared" si="1"/>
        <v>-359.375</v>
      </c>
      <c r="F31">
        <f>30.74-90</f>
        <v>-59.260000000000005</v>
      </c>
    </row>
    <row r="32" spans="1:6" x14ac:dyDescent="0.3">
      <c r="B32" s="2">
        <v>495</v>
      </c>
      <c r="C32" s="2">
        <v>983</v>
      </c>
      <c r="D32" s="2">
        <f t="shared" si="0"/>
        <v>-667.96875</v>
      </c>
      <c r="E32" s="2">
        <f t="shared" si="1"/>
        <v>-286.71875</v>
      </c>
      <c r="F32">
        <f>31.26-90</f>
        <v>-58.739999999999995</v>
      </c>
    </row>
    <row r="33" spans="1:6" x14ac:dyDescent="0.3">
      <c r="B33" s="2">
        <v>724</v>
      </c>
      <c r="C33" s="2">
        <v>665</v>
      </c>
      <c r="D33" s="2">
        <f t="shared" si="0"/>
        <v>-419.53125</v>
      </c>
      <c r="E33" s="2">
        <f t="shared" si="1"/>
        <v>-465.625</v>
      </c>
      <c r="F33">
        <f>8.37-90</f>
        <v>-81.63</v>
      </c>
    </row>
    <row r="34" spans="1:6" x14ac:dyDescent="0.3">
      <c r="B34" s="2">
        <v>582</v>
      </c>
      <c r="C34" s="2">
        <v>866</v>
      </c>
      <c r="D34" s="2">
        <f t="shared" si="0"/>
        <v>-576.5625</v>
      </c>
      <c r="E34" s="2">
        <f t="shared" si="1"/>
        <v>-354.6875</v>
      </c>
      <c r="F34">
        <f>27.98-90</f>
        <v>-62.019999999999996</v>
      </c>
    </row>
    <row r="35" spans="1:6" x14ac:dyDescent="0.3">
      <c r="B35" s="2">
        <v>775</v>
      </c>
      <c r="C35" s="2">
        <v>19</v>
      </c>
      <c r="D35" s="2">
        <f t="shared" si="0"/>
        <v>85.15625</v>
      </c>
      <c r="E35" s="2">
        <f t="shared" si="1"/>
        <v>-505.46875</v>
      </c>
      <c r="F35">
        <f>20.56-270</f>
        <v>-249.44</v>
      </c>
    </row>
    <row r="36" spans="1:6" x14ac:dyDescent="0.3">
      <c r="B36" s="2">
        <v>779</v>
      </c>
      <c r="C36" s="2">
        <v>206</v>
      </c>
      <c r="D36" s="2">
        <f t="shared" si="0"/>
        <v>-60.9375</v>
      </c>
      <c r="E36" s="2">
        <f t="shared" si="1"/>
        <v>-508.59375</v>
      </c>
      <c r="F36">
        <f>20.85-180</f>
        <v>-159.15</v>
      </c>
    </row>
    <row r="37" spans="1:6" x14ac:dyDescent="0.3">
      <c r="B37" s="2">
        <v>771</v>
      </c>
      <c r="C37" s="2">
        <v>387</v>
      </c>
      <c r="D37" s="2">
        <f t="shared" si="0"/>
        <v>-202.34375</v>
      </c>
      <c r="E37" s="2">
        <f t="shared" si="1"/>
        <v>-502.34375</v>
      </c>
      <c r="F37">
        <f>14.93-270</f>
        <v>-255.07</v>
      </c>
    </row>
    <row r="38" spans="1:6" x14ac:dyDescent="0.3">
      <c r="B38" s="2">
        <v>790</v>
      </c>
      <c r="C38" s="2">
        <v>826</v>
      </c>
      <c r="D38" s="2">
        <f t="shared" si="0"/>
        <v>-545.3125</v>
      </c>
      <c r="E38" s="2">
        <f t="shared" si="1"/>
        <v>-517.1875</v>
      </c>
      <c r="F38">
        <f>15.95-90</f>
        <v>-74.05</v>
      </c>
    </row>
    <row r="39" spans="1:6" x14ac:dyDescent="0.3">
      <c r="B39" s="2">
        <v>934</v>
      </c>
      <c r="C39" s="2">
        <v>124</v>
      </c>
      <c r="D39" s="2">
        <f t="shared" si="0"/>
        <v>3.125</v>
      </c>
      <c r="E39" s="2">
        <f t="shared" si="1"/>
        <v>-629.6875</v>
      </c>
      <c r="F39">
        <f>42.8-360</f>
        <v>-317.2</v>
      </c>
    </row>
    <row r="40" spans="1:6" x14ac:dyDescent="0.3">
      <c r="B40" s="2">
        <v>1004</v>
      </c>
      <c r="C40" s="2">
        <v>454</v>
      </c>
      <c r="D40" s="2">
        <f t="shared" si="0"/>
        <v>-254.6875</v>
      </c>
      <c r="E40" s="2">
        <f t="shared" si="1"/>
        <v>-684.375</v>
      </c>
      <c r="F40">
        <v>-180</v>
      </c>
    </row>
    <row r="41" spans="1:6" x14ac:dyDescent="0.3">
      <c r="B41" s="2">
        <v>926</v>
      </c>
      <c r="C41" s="2">
        <v>641</v>
      </c>
      <c r="D41" s="2">
        <f t="shared" si="0"/>
        <v>-400.78125</v>
      </c>
      <c r="E41" s="2">
        <f t="shared" si="1"/>
        <v>-623.4375</v>
      </c>
      <c r="F41">
        <f>32.47-180</f>
        <v>-147.53</v>
      </c>
    </row>
    <row r="42" spans="1:6" x14ac:dyDescent="0.3">
      <c r="B42" s="2">
        <v>989</v>
      </c>
      <c r="C42" s="2">
        <v>926</v>
      </c>
      <c r="D42" s="2">
        <f t="shared" si="0"/>
        <v>-623.4375</v>
      </c>
      <c r="E42" s="2">
        <f t="shared" si="1"/>
        <v>-672.65625</v>
      </c>
      <c r="F42">
        <f>30.7-90</f>
        <v>-59.3</v>
      </c>
    </row>
    <row r="43" spans="1:6" x14ac:dyDescent="0.3">
      <c r="A43" s="3" t="s">
        <v>7</v>
      </c>
      <c r="B43" s="4" t="s">
        <v>0</v>
      </c>
      <c r="C43" s="4" t="s">
        <v>1</v>
      </c>
      <c r="D43" s="4" t="s">
        <v>2</v>
      </c>
      <c r="E43" s="4" t="s">
        <v>3</v>
      </c>
      <c r="F43" s="4" t="s">
        <v>5</v>
      </c>
    </row>
    <row r="44" spans="1:6" x14ac:dyDescent="0.3">
      <c r="A44" t="s">
        <v>22</v>
      </c>
      <c r="B44" s="2">
        <v>148</v>
      </c>
      <c r="C44" s="2">
        <v>86</v>
      </c>
      <c r="D44" s="2">
        <f t="shared" si="0"/>
        <v>32.8125</v>
      </c>
      <c r="E44" s="2">
        <f t="shared" si="1"/>
        <v>-15.625</v>
      </c>
      <c r="F44">
        <f>34.11-270</f>
        <v>-235.89</v>
      </c>
    </row>
    <row r="45" spans="1:6" x14ac:dyDescent="0.3">
      <c r="A45" t="s">
        <v>22</v>
      </c>
      <c r="B45" s="2">
        <v>548</v>
      </c>
      <c r="C45" s="2">
        <v>882</v>
      </c>
      <c r="D45" s="2">
        <f t="shared" si="0"/>
        <v>-589.0625</v>
      </c>
      <c r="E45" s="2">
        <f t="shared" si="1"/>
        <v>-328.125</v>
      </c>
      <c r="F45">
        <f>31.43-90</f>
        <v>-58.57</v>
      </c>
    </row>
    <row r="46" spans="1:6" x14ac:dyDescent="0.3">
      <c r="A46" t="s">
        <v>22</v>
      </c>
      <c r="B46" s="2">
        <v>914</v>
      </c>
      <c r="C46" s="2">
        <v>599</v>
      </c>
      <c r="D46" s="2">
        <f t="shared" si="0"/>
        <v>-367.96875</v>
      </c>
      <c r="E46" s="2">
        <f t="shared" si="1"/>
        <v>-614.0625</v>
      </c>
      <c r="F46">
        <f>21.5-90</f>
        <v>-68.5</v>
      </c>
    </row>
    <row r="47" spans="1:6" x14ac:dyDescent="0.3">
      <c r="A47" t="s">
        <v>23</v>
      </c>
      <c r="B47" s="2">
        <v>219</v>
      </c>
      <c r="C47" s="2">
        <v>419</v>
      </c>
      <c r="D47" s="2">
        <f t="shared" si="0"/>
        <v>-227.34375</v>
      </c>
      <c r="E47" s="2">
        <f t="shared" si="1"/>
        <v>-71.09375</v>
      </c>
      <c r="F47">
        <f>11.84-2700</f>
        <v>-2688.16</v>
      </c>
    </row>
    <row r="48" spans="1:6" x14ac:dyDescent="0.3">
      <c r="A48" t="s">
        <v>23</v>
      </c>
      <c r="B48" s="2">
        <v>761</v>
      </c>
      <c r="C48" s="2">
        <v>143</v>
      </c>
      <c r="D48" s="2">
        <f t="shared" si="0"/>
        <v>-11.71875</v>
      </c>
      <c r="E48" s="2">
        <f t="shared" si="1"/>
        <v>-494.53125</v>
      </c>
      <c r="F48">
        <f>33.41-180</f>
        <v>-146.59</v>
      </c>
    </row>
    <row r="49" spans="1:6" x14ac:dyDescent="0.3">
      <c r="A49" t="s">
        <v>24</v>
      </c>
      <c r="B49" s="2">
        <v>46</v>
      </c>
      <c r="C49" s="2">
        <v>982</v>
      </c>
      <c r="D49" s="2">
        <f t="shared" si="0"/>
        <v>-667.1875</v>
      </c>
      <c r="E49" s="2">
        <f t="shared" si="1"/>
        <v>64.0625</v>
      </c>
      <c r="F49">
        <v>44.12</v>
      </c>
    </row>
    <row r="50" spans="1:6" x14ac:dyDescent="0.3">
      <c r="A50" t="s">
        <v>24</v>
      </c>
      <c r="B50" s="2">
        <v>965</v>
      </c>
      <c r="C50" s="2">
        <v>102</v>
      </c>
      <c r="D50" s="2">
        <f t="shared" si="0"/>
        <v>20.3125</v>
      </c>
      <c r="E50" s="2">
        <f t="shared" si="1"/>
        <v>-653.90625</v>
      </c>
      <c r="F50">
        <f>37-270</f>
        <v>-233</v>
      </c>
    </row>
    <row r="51" spans="1:6" x14ac:dyDescent="0.3">
      <c r="A51" s="3" t="s">
        <v>8</v>
      </c>
      <c r="B51" s="4" t="s">
        <v>0</v>
      </c>
      <c r="C51" s="4" t="s">
        <v>1</v>
      </c>
      <c r="D51" s="4" t="s">
        <v>2</v>
      </c>
      <c r="E51" s="4" t="s">
        <v>3</v>
      </c>
      <c r="F51" s="4" t="s">
        <v>5</v>
      </c>
    </row>
    <row r="52" spans="1:6" x14ac:dyDescent="0.3">
      <c r="B52" s="2">
        <v>185</v>
      </c>
      <c r="C52" s="2">
        <v>46</v>
      </c>
      <c r="D52" s="2">
        <f t="shared" si="0"/>
        <v>64.0625</v>
      </c>
      <c r="E52" s="2">
        <f t="shared" si="1"/>
        <v>-44.53125</v>
      </c>
      <c r="F52">
        <f>42.36-180</f>
        <v>-137.63999999999999</v>
      </c>
    </row>
    <row r="53" spans="1:6" x14ac:dyDescent="0.3">
      <c r="B53" s="2">
        <v>520</v>
      </c>
      <c r="C53" s="2">
        <v>48</v>
      </c>
      <c r="D53" s="2">
        <f t="shared" si="0"/>
        <v>62.5</v>
      </c>
      <c r="E53" s="2">
        <f t="shared" si="1"/>
        <v>-306.25</v>
      </c>
      <c r="F53">
        <f>-31.72-180</f>
        <v>-211.72</v>
      </c>
    </row>
    <row r="54" spans="1:6" x14ac:dyDescent="0.3">
      <c r="B54" s="2">
        <v>249</v>
      </c>
      <c r="C54" s="2">
        <v>338</v>
      </c>
      <c r="D54" s="2">
        <f t="shared" si="0"/>
        <v>-164.0625</v>
      </c>
      <c r="E54" s="2">
        <f t="shared" si="1"/>
        <v>-94.53125</v>
      </c>
      <c r="F54">
        <f>38.96-180</f>
        <v>-141.04</v>
      </c>
    </row>
    <row r="55" spans="1:6" x14ac:dyDescent="0.3">
      <c r="B55" s="2">
        <v>373</v>
      </c>
      <c r="C55" s="2">
        <v>593</v>
      </c>
      <c r="D55" s="2">
        <f t="shared" si="0"/>
        <v>-363.28125</v>
      </c>
      <c r="E55" s="2">
        <f t="shared" si="1"/>
        <v>-191.40625</v>
      </c>
      <c r="F55">
        <f>26.08-270</f>
        <v>-243.92000000000002</v>
      </c>
    </row>
    <row r="56" spans="1:6" x14ac:dyDescent="0.3">
      <c r="B56" s="2">
        <v>23</v>
      </c>
      <c r="C56" s="2">
        <v>803</v>
      </c>
      <c r="D56" s="2">
        <f t="shared" si="0"/>
        <v>-527.34375</v>
      </c>
      <c r="E56" s="2">
        <f t="shared" si="1"/>
        <v>82.03125</v>
      </c>
      <c r="F56">
        <v>15.57</v>
      </c>
    </row>
    <row r="57" spans="1:6" x14ac:dyDescent="0.3">
      <c r="B57" s="2">
        <v>270</v>
      </c>
      <c r="C57" s="2">
        <v>847</v>
      </c>
      <c r="D57" s="2">
        <f t="shared" si="0"/>
        <v>-561.71875</v>
      </c>
      <c r="E57" s="2">
        <f t="shared" si="1"/>
        <v>-110.9375</v>
      </c>
      <c r="F57">
        <f>32.62-90</f>
        <v>-57.38</v>
      </c>
    </row>
    <row r="58" spans="1:6" x14ac:dyDescent="0.3">
      <c r="B58" s="2">
        <v>902</v>
      </c>
      <c r="C58" s="2">
        <v>55</v>
      </c>
      <c r="D58" s="2">
        <f t="shared" si="0"/>
        <v>57.03125</v>
      </c>
      <c r="E58" s="2">
        <f t="shared" si="1"/>
        <v>-604.6875</v>
      </c>
      <c r="F58">
        <f>30.07-270</f>
        <v>-239.93</v>
      </c>
    </row>
    <row r="59" spans="1:6" x14ac:dyDescent="0.3">
      <c r="B59" s="2">
        <v>802</v>
      </c>
      <c r="C59" s="2">
        <v>288</v>
      </c>
      <c r="D59" s="2">
        <f t="shared" si="0"/>
        <v>-125</v>
      </c>
      <c r="E59" s="2">
        <f t="shared" si="1"/>
        <v>-526.5625</v>
      </c>
      <c r="F59">
        <f>21.04-180</f>
        <v>-158.96</v>
      </c>
    </row>
    <row r="60" spans="1:6" x14ac:dyDescent="0.3">
      <c r="B60" s="2">
        <v>985</v>
      </c>
      <c r="C60" s="2">
        <v>545</v>
      </c>
      <c r="D60" s="2">
        <f t="shared" si="0"/>
        <v>-325.78125</v>
      </c>
      <c r="E60" s="2">
        <f t="shared" si="1"/>
        <v>-669.53125</v>
      </c>
      <c r="F60">
        <f>30-270</f>
        <v>-240</v>
      </c>
    </row>
    <row r="61" spans="1:6" x14ac:dyDescent="0.3">
      <c r="B61" s="2">
        <v>753</v>
      </c>
      <c r="C61" s="2">
        <v>838</v>
      </c>
      <c r="D61" s="2">
        <f t="shared" si="0"/>
        <v>-554.6875</v>
      </c>
      <c r="E61" s="2">
        <f t="shared" si="1"/>
        <v>-488.28125</v>
      </c>
      <c r="F61">
        <f>20.35-180</f>
        <v>-159.65</v>
      </c>
    </row>
    <row r="62" spans="1:6" x14ac:dyDescent="0.3">
      <c r="A62" s="3" t="s">
        <v>9</v>
      </c>
      <c r="B62" s="4" t="s">
        <v>0</v>
      </c>
      <c r="C62" s="4" t="s">
        <v>1</v>
      </c>
      <c r="D62" s="4" t="s">
        <v>2</v>
      </c>
      <c r="E62" s="4" t="s">
        <v>3</v>
      </c>
      <c r="F62" s="4" t="s">
        <v>5</v>
      </c>
    </row>
    <row r="63" spans="1:6" x14ac:dyDescent="0.3">
      <c r="A63" t="s">
        <v>16</v>
      </c>
      <c r="B63" s="2">
        <v>380</v>
      </c>
      <c r="C63" s="2">
        <v>95</v>
      </c>
      <c r="D63" s="2">
        <f t="shared" si="0"/>
        <v>25.78125</v>
      </c>
      <c r="E63" s="2">
        <f t="shared" si="1"/>
        <v>-196.875</v>
      </c>
      <c r="F63">
        <v>180</v>
      </c>
    </row>
    <row r="64" spans="1:6" x14ac:dyDescent="0.3">
      <c r="A64" t="s">
        <v>16</v>
      </c>
      <c r="B64" s="2">
        <v>188</v>
      </c>
      <c r="C64" s="2">
        <v>616</v>
      </c>
      <c r="D64" s="2">
        <f t="shared" si="0"/>
        <v>-381.25</v>
      </c>
      <c r="E64" s="2">
        <f t="shared" si="1"/>
        <v>-46.875</v>
      </c>
      <c r="F64">
        <v>-137.63999999999999</v>
      </c>
    </row>
    <row r="65" spans="1:6" x14ac:dyDescent="0.3">
      <c r="A65" t="s">
        <v>16</v>
      </c>
      <c r="B65" s="2">
        <v>778</v>
      </c>
      <c r="C65" s="2">
        <v>98</v>
      </c>
      <c r="D65" s="2">
        <f t="shared" si="0"/>
        <v>23.4375</v>
      </c>
      <c r="E65" s="2">
        <f t="shared" si="1"/>
        <v>-507.8125</v>
      </c>
      <c r="F65">
        <v>-180</v>
      </c>
    </row>
    <row r="66" spans="1:6" x14ac:dyDescent="0.3">
      <c r="A66" t="s">
        <v>16</v>
      </c>
      <c r="B66" s="2">
        <v>846</v>
      </c>
      <c r="C66" s="2">
        <v>624</v>
      </c>
      <c r="D66" s="2">
        <f t="shared" si="0"/>
        <v>-387.5</v>
      </c>
      <c r="E66" s="2">
        <f t="shared" si="1"/>
        <v>-560.9375</v>
      </c>
      <c r="F66">
        <f>32.35-90</f>
        <v>-57.65</v>
      </c>
    </row>
    <row r="67" spans="1:6" x14ac:dyDescent="0.3">
      <c r="A67" t="s">
        <v>17</v>
      </c>
      <c r="B67" s="2">
        <v>453</v>
      </c>
      <c r="C67" s="2">
        <v>183</v>
      </c>
      <c r="D67" s="2">
        <f t="shared" ref="D67:D130" si="2">-(((C67*800)/1024)-100)</f>
        <v>-42.96875</v>
      </c>
      <c r="E67" s="2">
        <f t="shared" ref="E67:E130" si="3">-(((B67*800)/1024)-100)</f>
        <v>-253.90625</v>
      </c>
      <c r="F67">
        <f>25.46-360</f>
        <v>-334.54</v>
      </c>
    </row>
    <row r="68" spans="1:6" x14ac:dyDescent="0.3">
      <c r="A68" t="s">
        <v>17</v>
      </c>
      <c r="B68" s="2">
        <v>21</v>
      </c>
      <c r="C68" s="2">
        <v>703</v>
      </c>
      <c r="D68" s="2">
        <f t="shared" si="2"/>
        <v>-449.21875</v>
      </c>
      <c r="E68" s="2">
        <f t="shared" si="3"/>
        <v>83.59375</v>
      </c>
      <c r="F68">
        <v>33.340000000000003</v>
      </c>
    </row>
    <row r="69" spans="1:6" x14ac:dyDescent="0.3">
      <c r="A69" t="s">
        <v>17</v>
      </c>
      <c r="B69" s="2">
        <v>875</v>
      </c>
      <c r="C69" s="2">
        <v>236</v>
      </c>
      <c r="D69" s="2">
        <f t="shared" si="2"/>
        <v>-84.375</v>
      </c>
      <c r="E69" s="2">
        <f t="shared" si="3"/>
        <v>-583.59375</v>
      </c>
      <c r="F69">
        <f>41.19-360</f>
        <v>-318.81</v>
      </c>
    </row>
    <row r="70" spans="1:6" x14ac:dyDescent="0.3">
      <c r="A70" t="s">
        <v>17</v>
      </c>
      <c r="B70" s="2">
        <v>829</v>
      </c>
      <c r="C70" s="2">
        <v>796</v>
      </c>
      <c r="D70" s="2">
        <f t="shared" si="2"/>
        <v>-521.875</v>
      </c>
      <c r="E70" s="2">
        <f t="shared" si="3"/>
        <v>-547.65625</v>
      </c>
      <c r="F70">
        <f>41.05-270</f>
        <v>-228.95</v>
      </c>
    </row>
    <row r="71" spans="1:6" x14ac:dyDescent="0.3">
      <c r="A71" t="s">
        <v>20</v>
      </c>
      <c r="B71" s="2">
        <v>73</v>
      </c>
      <c r="C71" s="2">
        <v>343</v>
      </c>
      <c r="D71" s="2">
        <f t="shared" si="2"/>
        <v>-167.96875</v>
      </c>
      <c r="E71" s="2">
        <f t="shared" si="3"/>
        <v>42.96875</v>
      </c>
      <c r="F71">
        <f>43.6-360</f>
        <v>-316.39999999999998</v>
      </c>
    </row>
    <row r="72" spans="1:6" x14ac:dyDescent="0.3">
      <c r="A72" t="s">
        <v>20</v>
      </c>
      <c r="B72" s="2">
        <v>390</v>
      </c>
      <c r="C72" s="2">
        <v>983</v>
      </c>
      <c r="D72" s="2">
        <f t="shared" si="2"/>
        <v>-667.96875</v>
      </c>
      <c r="E72" s="2">
        <f t="shared" si="3"/>
        <v>-204.6875</v>
      </c>
      <c r="F72">
        <f>36.25-90</f>
        <v>-53.75</v>
      </c>
    </row>
    <row r="73" spans="1:6" x14ac:dyDescent="0.3">
      <c r="A73" t="s">
        <v>20</v>
      </c>
      <c r="B73" s="2">
        <v>578</v>
      </c>
      <c r="C73" s="2">
        <v>656</v>
      </c>
      <c r="D73" s="2">
        <f t="shared" si="2"/>
        <v>-412.5</v>
      </c>
      <c r="E73" s="2">
        <f t="shared" si="3"/>
        <v>-351.5625</v>
      </c>
      <c r="F73">
        <f>41.19-360</f>
        <v>-318.81</v>
      </c>
    </row>
    <row r="74" spans="1:6" x14ac:dyDescent="0.3">
      <c r="A74" t="s">
        <v>19</v>
      </c>
      <c r="B74" s="2">
        <v>411</v>
      </c>
      <c r="C74" s="2">
        <v>397</v>
      </c>
      <c r="D74" s="2">
        <f t="shared" si="2"/>
        <v>-210.15625</v>
      </c>
      <c r="E74" s="2">
        <f t="shared" si="3"/>
        <v>-221.09375</v>
      </c>
      <c r="F74">
        <v>0</v>
      </c>
    </row>
    <row r="75" spans="1:6" x14ac:dyDescent="0.3">
      <c r="A75" t="s">
        <v>19</v>
      </c>
      <c r="B75" s="2">
        <v>933</v>
      </c>
      <c r="C75" s="2">
        <v>25</v>
      </c>
      <c r="D75" s="2">
        <f t="shared" si="2"/>
        <v>80.46875</v>
      </c>
      <c r="E75" s="2">
        <f t="shared" si="3"/>
        <v>-628.90625</v>
      </c>
      <c r="F75">
        <f>37.79-270</f>
        <v>-232.21</v>
      </c>
    </row>
    <row r="76" spans="1:6" x14ac:dyDescent="0.3">
      <c r="A76" t="s">
        <v>19</v>
      </c>
      <c r="B76" s="2">
        <v>579</v>
      </c>
      <c r="C76" s="2">
        <v>660</v>
      </c>
      <c r="D76" s="2">
        <f t="shared" si="2"/>
        <v>-415.625</v>
      </c>
      <c r="E76" s="2">
        <f t="shared" si="3"/>
        <v>-352.34375</v>
      </c>
      <c r="F76">
        <f>30.02-90</f>
        <v>-59.980000000000004</v>
      </c>
    </row>
    <row r="77" spans="1:6" x14ac:dyDescent="0.3">
      <c r="A77" s="3" t="s">
        <v>10</v>
      </c>
      <c r="B77" s="4" t="s">
        <v>0</v>
      </c>
      <c r="C77" s="4" t="s">
        <v>1</v>
      </c>
      <c r="D77" s="4" t="s">
        <v>2</v>
      </c>
      <c r="E77" s="4" t="s">
        <v>3</v>
      </c>
      <c r="F77" s="4" t="s">
        <v>5</v>
      </c>
    </row>
    <row r="78" spans="1:6" x14ac:dyDescent="0.3">
      <c r="B78" s="2">
        <v>112</v>
      </c>
      <c r="C78" s="2">
        <v>155</v>
      </c>
      <c r="D78" s="2">
        <f t="shared" si="2"/>
        <v>-21.09375</v>
      </c>
      <c r="E78" s="2">
        <f t="shared" si="3"/>
        <v>12.5</v>
      </c>
      <c r="F78">
        <f>18.68-360</f>
        <v>-341.32</v>
      </c>
    </row>
    <row r="79" spans="1:6" x14ac:dyDescent="0.3">
      <c r="B79" s="2">
        <v>121</v>
      </c>
      <c r="C79" s="2">
        <v>324</v>
      </c>
      <c r="D79" s="2">
        <f t="shared" si="2"/>
        <v>-153.125</v>
      </c>
      <c r="E79" s="2">
        <f t="shared" si="3"/>
        <v>5.46875</v>
      </c>
      <c r="F79">
        <f>45.6-270</f>
        <v>-224.4</v>
      </c>
    </row>
    <row r="80" spans="1:6" x14ac:dyDescent="0.3">
      <c r="B80" s="2">
        <v>412</v>
      </c>
      <c r="C80" s="2">
        <v>491</v>
      </c>
      <c r="D80" s="2">
        <f t="shared" si="2"/>
        <v>-283.59375</v>
      </c>
      <c r="E80" s="2">
        <f t="shared" si="3"/>
        <v>-221.875</v>
      </c>
      <c r="F80">
        <f>13.71-360</f>
        <v>-346.29</v>
      </c>
    </row>
    <row r="81" spans="1:6" x14ac:dyDescent="0.3">
      <c r="B81" s="2">
        <v>245</v>
      </c>
      <c r="C81" s="2">
        <v>876</v>
      </c>
      <c r="D81" s="2">
        <f t="shared" si="2"/>
        <v>-584.375</v>
      </c>
      <c r="E81" s="2">
        <f t="shared" si="3"/>
        <v>-91.40625</v>
      </c>
      <c r="F81">
        <f>32.12-270</f>
        <v>-237.88</v>
      </c>
    </row>
    <row r="82" spans="1:6" x14ac:dyDescent="0.3">
      <c r="B82" s="2">
        <v>877</v>
      </c>
      <c r="C82" s="2">
        <v>125</v>
      </c>
      <c r="D82" s="2">
        <f t="shared" si="2"/>
        <v>2.34375</v>
      </c>
      <c r="E82" s="2">
        <f t="shared" si="3"/>
        <v>-585.15625</v>
      </c>
      <c r="F82">
        <f>33.69-270</f>
        <v>-236.31</v>
      </c>
    </row>
    <row r="83" spans="1:6" x14ac:dyDescent="0.3">
      <c r="B83" s="2">
        <v>574</v>
      </c>
      <c r="C83" s="2">
        <v>186</v>
      </c>
      <c r="D83" s="2">
        <f t="shared" si="2"/>
        <v>-45.3125</v>
      </c>
      <c r="E83" s="2">
        <f t="shared" si="3"/>
        <v>-348.4375</v>
      </c>
      <c r="F83">
        <f>18.7-270</f>
        <v>-251.3</v>
      </c>
    </row>
    <row r="84" spans="1:6" x14ac:dyDescent="0.3">
      <c r="B84" s="2">
        <v>752</v>
      </c>
      <c r="C84" s="2">
        <v>250</v>
      </c>
      <c r="D84" s="2">
        <f t="shared" si="2"/>
        <v>-95.3125</v>
      </c>
      <c r="E84" s="2">
        <f t="shared" si="3"/>
        <v>-487.5</v>
      </c>
      <c r="F84">
        <f>17.57-270</f>
        <v>-252.43</v>
      </c>
    </row>
    <row r="85" spans="1:6" x14ac:dyDescent="0.3">
      <c r="B85" s="2">
        <v>512</v>
      </c>
      <c r="C85" s="2">
        <v>755</v>
      </c>
      <c r="D85" s="2">
        <f t="shared" si="2"/>
        <v>-489.84375</v>
      </c>
      <c r="E85" s="2">
        <f t="shared" si="3"/>
        <v>-300</v>
      </c>
      <c r="F85">
        <f>31.94-360</f>
        <v>-328.06</v>
      </c>
    </row>
    <row r="86" spans="1:6" x14ac:dyDescent="0.3">
      <c r="B86" s="2">
        <v>715</v>
      </c>
      <c r="C86" s="2">
        <v>911</v>
      </c>
      <c r="D86" s="2">
        <f t="shared" si="2"/>
        <v>-611.71875</v>
      </c>
      <c r="E86" s="2">
        <f t="shared" si="3"/>
        <v>-458.59375</v>
      </c>
      <c r="F86">
        <f>15.1-90</f>
        <v>-74.900000000000006</v>
      </c>
    </row>
    <row r="87" spans="1:6" x14ac:dyDescent="0.3">
      <c r="B87" s="2">
        <v>978</v>
      </c>
      <c r="C87" s="2">
        <v>811</v>
      </c>
      <c r="D87" s="2">
        <f t="shared" si="2"/>
        <v>-533.59375</v>
      </c>
      <c r="E87" s="2">
        <f t="shared" si="3"/>
        <v>-664.0625</v>
      </c>
      <c r="F87">
        <f>35.97</f>
        <v>35.97</v>
      </c>
    </row>
    <row r="88" spans="1:6" x14ac:dyDescent="0.3">
      <c r="A88" s="3" t="s">
        <v>11</v>
      </c>
      <c r="B88" s="4" t="s">
        <v>0</v>
      </c>
      <c r="C88" s="4" t="s">
        <v>1</v>
      </c>
      <c r="D88" s="4" t="s">
        <v>2</v>
      </c>
      <c r="E88" s="4" t="s">
        <v>3</v>
      </c>
      <c r="F88" s="4" t="s">
        <v>5</v>
      </c>
    </row>
    <row r="89" spans="1:6" x14ac:dyDescent="0.3">
      <c r="B89" s="2">
        <v>201</v>
      </c>
      <c r="C89" s="2">
        <v>206</v>
      </c>
      <c r="D89" s="2">
        <f t="shared" si="2"/>
        <v>-60.9375</v>
      </c>
      <c r="E89" s="2">
        <f t="shared" si="3"/>
        <v>-57.03125</v>
      </c>
      <c r="F89">
        <v>38.450000000000003</v>
      </c>
    </row>
    <row r="90" spans="1:6" x14ac:dyDescent="0.3">
      <c r="B90" s="2">
        <v>299</v>
      </c>
      <c r="C90" s="2">
        <v>379</v>
      </c>
      <c r="D90" s="2">
        <f t="shared" si="2"/>
        <v>-196.09375</v>
      </c>
      <c r="E90" s="2">
        <f t="shared" si="3"/>
        <v>-133.59375</v>
      </c>
      <c r="F90">
        <f>10.98-360</f>
        <v>-349.02</v>
      </c>
    </row>
    <row r="91" spans="1:6" x14ac:dyDescent="0.3">
      <c r="B91" s="2">
        <v>502</v>
      </c>
      <c r="C91" s="2">
        <v>325</v>
      </c>
      <c r="D91" s="2">
        <f t="shared" si="2"/>
        <v>-153.90625</v>
      </c>
      <c r="E91" s="2">
        <f t="shared" si="3"/>
        <v>-292.1875</v>
      </c>
      <c r="F91">
        <f>24.84-360</f>
        <v>-335.16</v>
      </c>
    </row>
    <row r="92" spans="1:6" x14ac:dyDescent="0.3">
      <c r="B92" s="2">
        <v>38</v>
      </c>
      <c r="C92" s="2">
        <v>521</v>
      </c>
      <c r="D92" s="2">
        <f t="shared" si="2"/>
        <v>-307.03125</v>
      </c>
      <c r="E92" s="2">
        <f t="shared" si="3"/>
        <v>70.3125</v>
      </c>
      <c r="F92">
        <v>0</v>
      </c>
    </row>
    <row r="93" spans="1:6" x14ac:dyDescent="0.3">
      <c r="B93" s="2">
        <v>455</v>
      </c>
      <c r="C93" s="2">
        <v>684</v>
      </c>
      <c r="D93" s="2">
        <f t="shared" si="2"/>
        <v>-434.375</v>
      </c>
      <c r="E93" s="2">
        <f t="shared" si="3"/>
        <v>-255.46875</v>
      </c>
      <c r="F93">
        <v>40.6</v>
      </c>
    </row>
    <row r="94" spans="1:6" x14ac:dyDescent="0.3">
      <c r="B94" s="2">
        <v>346</v>
      </c>
      <c r="C94" s="2">
        <v>825</v>
      </c>
      <c r="D94" s="2">
        <f t="shared" si="2"/>
        <v>-544.53125</v>
      </c>
      <c r="E94" s="2">
        <f t="shared" si="3"/>
        <v>-170.3125</v>
      </c>
      <c r="F94">
        <f>42.2</f>
        <v>42.2</v>
      </c>
    </row>
    <row r="95" spans="1:6" x14ac:dyDescent="0.3">
      <c r="B95" s="2">
        <v>66</v>
      </c>
      <c r="C95" s="2">
        <v>882</v>
      </c>
      <c r="D95" s="2">
        <f t="shared" si="2"/>
        <v>-589.0625</v>
      </c>
      <c r="E95" s="2">
        <f t="shared" si="3"/>
        <v>48.4375</v>
      </c>
      <c r="F95">
        <v>0</v>
      </c>
    </row>
    <row r="96" spans="1:6" x14ac:dyDescent="0.3">
      <c r="B96" s="2">
        <v>571</v>
      </c>
      <c r="C96" s="2">
        <v>80</v>
      </c>
      <c r="D96" s="2">
        <f t="shared" si="2"/>
        <v>37.5</v>
      </c>
      <c r="E96" s="2">
        <f t="shared" si="3"/>
        <v>-346.09375</v>
      </c>
      <c r="F96">
        <f>24.27-360</f>
        <v>-335.73</v>
      </c>
    </row>
    <row r="97" spans="1:6" x14ac:dyDescent="0.3">
      <c r="B97" s="2">
        <v>710</v>
      </c>
      <c r="C97" s="2">
        <v>39</v>
      </c>
      <c r="D97" s="2">
        <f t="shared" si="2"/>
        <v>69.53125</v>
      </c>
      <c r="E97" s="2">
        <f t="shared" si="3"/>
        <v>-454.6875</v>
      </c>
      <c r="F97">
        <f>36.12-180</f>
        <v>-143.88</v>
      </c>
    </row>
    <row r="98" spans="1:6" x14ac:dyDescent="0.3">
      <c r="B98" s="2">
        <v>830</v>
      </c>
      <c r="C98" s="2">
        <v>44</v>
      </c>
      <c r="D98" s="2">
        <f t="shared" si="2"/>
        <v>65.625</v>
      </c>
      <c r="E98" s="2">
        <f t="shared" si="3"/>
        <v>-548.4375</v>
      </c>
      <c r="F98">
        <v>-270</v>
      </c>
    </row>
    <row r="99" spans="1:6" x14ac:dyDescent="0.3">
      <c r="B99" s="5">
        <v>986</v>
      </c>
      <c r="C99" s="5">
        <v>229</v>
      </c>
      <c r="D99" s="5">
        <f t="shared" si="2"/>
        <v>-78.90625</v>
      </c>
      <c r="E99" s="5">
        <f t="shared" si="3"/>
        <v>-670.3125</v>
      </c>
      <c r="F99" s="6">
        <f>43.32-180</f>
        <v>-136.68</v>
      </c>
    </row>
    <row r="100" spans="1:6" x14ac:dyDescent="0.3">
      <c r="B100" s="5">
        <v>740</v>
      </c>
      <c r="C100" s="5">
        <v>345</v>
      </c>
      <c r="D100" s="5">
        <f t="shared" si="2"/>
        <v>-169.53125</v>
      </c>
      <c r="E100" s="5">
        <f t="shared" si="3"/>
        <v>-478.125</v>
      </c>
      <c r="F100" s="6">
        <f>31.87-180</f>
        <v>-148.13</v>
      </c>
    </row>
    <row r="101" spans="1:6" x14ac:dyDescent="0.3">
      <c r="B101" s="5">
        <v>870</v>
      </c>
      <c r="C101" s="5">
        <v>372</v>
      </c>
      <c r="D101" s="5">
        <f t="shared" si="2"/>
        <v>-190.625</v>
      </c>
      <c r="E101" s="5">
        <f t="shared" si="3"/>
        <v>-579.6875</v>
      </c>
      <c r="F101" s="6">
        <f>33.69-360</f>
        <v>-326.31</v>
      </c>
    </row>
    <row r="102" spans="1:6" x14ac:dyDescent="0.3">
      <c r="B102" s="5">
        <v>662</v>
      </c>
      <c r="C102" s="5">
        <v>682</v>
      </c>
      <c r="D102" s="5">
        <f t="shared" si="2"/>
        <v>-432.8125</v>
      </c>
      <c r="E102" s="5">
        <f t="shared" si="3"/>
        <v>-417.1875</v>
      </c>
      <c r="F102" s="6">
        <f>11.73-180</f>
        <v>-168.27</v>
      </c>
    </row>
    <row r="103" spans="1:6" x14ac:dyDescent="0.3">
      <c r="B103" s="5">
        <v>862</v>
      </c>
      <c r="C103" s="5">
        <v>750</v>
      </c>
      <c r="D103" s="5">
        <f t="shared" si="2"/>
        <v>-485.9375</v>
      </c>
      <c r="E103" s="5">
        <f t="shared" si="3"/>
        <v>-573.4375</v>
      </c>
      <c r="F103" s="6">
        <f>19.23-90</f>
        <v>-70.77</v>
      </c>
    </row>
    <row r="104" spans="1:6" x14ac:dyDescent="0.3">
      <c r="B104" s="5">
        <v>641</v>
      </c>
      <c r="C104" s="5">
        <v>798</v>
      </c>
      <c r="D104" s="5">
        <f t="shared" si="2"/>
        <v>-523.4375</v>
      </c>
      <c r="E104" s="5">
        <f t="shared" si="3"/>
        <v>-400.78125</v>
      </c>
      <c r="F104" s="6">
        <f>28.74-180</f>
        <v>-151.26</v>
      </c>
    </row>
    <row r="105" spans="1:6" x14ac:dyDescent="0.3">
      <c r="B105" s="5">
        <v>808</v>
      </c>
      <c r="C105" s="5">
        <v>900</v>
      </c>
      <c r="D105" s="5">
        <f t="shared" si="2"/>
        <v>-603.125</v>
      </c>
      <c r="E105" s="5">
        <f t="shared" si="3"/>
        <v>-531.25</v>
      </c>
      <c r="F105" s="6">
        <f>24.52-270</f>
        <v>-245.48</v>
      </c>
    </row>
    <row r="106" spans="1:6" x14ac:dyDescent="0.3">
      <c r="A106" s="3" t="s">
        <v>12</v>
      </c>
      <c r="B106" s="4" t="s">
        <v>0</v>
      </c>
      <c r="C106" s="4" t="s">
        <v>1</v>
      </c>
      <c r="D106" s="4" t="s">
        <v>2</v>
      </c>
      <c r="E106" s="4" t="s">
        <v>3</v>
      </c>
      <c r="F106" s="4" t="s">
        <v>5</v>
      </c>
    </row>
    <row r="107" spans="1:6" x14ac:dyDescent="0.3">
      <c r="B107" s="2">
        <v>108</v>
      </c>
      <c r="C107" s="2">
        <v>433</v>
      </c>
      <c r="D107" s="2">
        <f t="shared" si="2"/>
        <v>-238.28125</v>
      </c>
      <c r="E107" s="2">
        <f t="shared" si="3"/>
        <v>15.625</v>
      </c>
      <c r="F107">
        <v>0</v>
      </c>
    </row>
    <row r="108" spans="1:6" x14ac:dyDescent="0.3">
      <c r="B108" s="2">
        <v>323</v>
      </c>
      <c r="C108" s="2">
        <v>469</v>
      </c>
      <c r="D108" s="2">
        <f t="shared" si="2"/>
        <v>-266.40625</v>
      </c>
      <c r="E108" s="2">
        <f t="shared" si="3"/>
        <v>-152.34375</v>
      </c>
      <c r="F108">
        <v>0</v>
      </c>
    </row>
    <row r="109" spans="1:6" x14ac:dyDescent="0.3">
      <c r="B109" s="2">
        <v>148</v>
      </c>
      <c r="C109" s="2">
        <v>781</v>
      </c>
      <c r="D109" s="2">
        <f t="shared" si="2"/>
        <v>-510.15625</v>
      </c>
      <c r="E109" s="2">
        <f t="shared" si="3"/>
        <v>-15.625</v>
      </c>
      <c r="F109">
        <v>0</v>
      </c>
    </row>
    <row r="110" spans="1:6" x14ac:dyDescent="0.3">
      <c r="B110" s="2">
        <v>449</v>
      </c>
      <c r="C110" s="2">
        <v>787</v>
      </c>
      <c r="D110" s="2">
        <f t="shared" si="2"/>
        <v>-514.84375</v>
      </c>
      <c r="E110" s="2">
        <f t="shared" si="3"/>
        <v>-250.78125</v>
      </c>
      <c r="F110">
        <v>0</v>
      </c>
    </row>
    <row r="111" spans="1:6" x14ac:dyDescent="0.3">
      <c r="B111" s="2">
        <v>832</v>
      </c>
      <c r="C111" s="2">
        <v>183</v>
      </c>
      <c r="D111" s="2">
        <f t="shared" si="2"/>
        <v>-42.96875</v>
      </c>
      <c r="E111" s="2">
        <f t="shared" si="3"/>
        <v>-550</v>
      </c>
      <c r="F111">
        <v>0</v>
      </c>
    </row>
    <row r="112" spans="1:6" x14ac:dyDescent="0.3">
      <c r="B112" s="2">
        <v>944</v>
      </c>
      <c r="C112" s="2">
        <v>489</v>
      </c>
      <c r="D112" s="2">
        <f t="shared" si="2"/>
        <v>-282.03125</v>
      </c>
      <c r="E112" s="2">
        <f t="shared" si="3"/>
        <v>-637.5</v>
      </c>
      <c r="F112">
        <v>0</v>
      </c>
    </row>
    <row r="113" spans="1:6" x14ac:dyDescent="0.3">
      <c r="B113" s="2">
        <v>712</v>
      </c>
      <c r="C113" s="2">
        <v>772</v>
      </c>
      <c r="D113" s="2">
        <f t="shared" si="2"/>
        <v>-503.125</v>
      </c>
      <c r="E113" s="2">
        <f t="shared" si="3"/>
        <v>-456.25</v>
      </c>
      <c r="F113">
        <v>0</v>
      </c>
    </row>
    <row r="114" spans="1:6" x14ac:dyDescent="0.3">
      <c r="A114" s="3" t="s">
        <v>13</v>
      </c>
      <c r="B114" s="4" t="s">
        <v>0</v>
      </c>
      <c r="C114" s="4" t="s">
        <v>1</v>
      </c>
      <c r="D114" s="4" t="s">
        <v>2</v>
      </c>
      <c r="E114" s="4" t="s">
        <v>3</v>
      </c>
      <c r="F114" s="4" t="s">
        <v>5</v>
      </c>
    </row>
    <row r="115" spans="1:6" x14ac:dyDescent="0.3">
      <c r="A115" t="s">
        <v>10</v>
      </c>
      <c r="B115" s="2">
        <v>369</v>
      </c>
      <c r="C115" s="2">
        <v>143</v>
      </c>
      <c r="D115" s="2">
        <f t="shared" si="2"/>
        <v>-11.71875</v>
      </c>
      <c r="E115" s="2">
        <f t="shared" si="3"/>
        <v>-188.28125</v>
      </c>
      <c r="F115">
        <v>0</v>
      </c>
    </row>
    <row r="116" spans="1:6" x14ac:dyDescent="0.3">
      <c r="A116" t="s">
        <v>10</v>
      </c>
      <c r="B116" s="2">
        <v>329</v>
      </c>
      <c r="C116" s="2">
        <v>567</v>
      </c>
      <c r="D116" s="2">
        <f t="shared" si="2"/>
        <v>-342.96875</v>
      </c>
      <c r="E116" s="2">
        <f t="shared" si="3"/>
        <v>-157.03125</v>
      </c>
      <c r="F116">
        <v>0</v>
      </c>
    </row>
    <row r="117" spans="1:6" x14ac:dyDescent="0.3">
      <c r="A117" t="s">
        <v>10</v>
      </c>
      <c r="B117" s="2">
        <v>326</v>
      </c>
      <c r="C117" s="2">
        <v>975</v>
      </c>
      <c r="D117" s="2">
        <f t="shared" si="2"/>
        <v>-661.71875</v>
      </c>
      <c r="E117" s="2">
        <f t="shared" si="3"/>
        <v>-154.6875</v>
      </c>
      <c r="F117">
        <v>0</v>
      </c>
    </row>
    <row r="118" spans="1:6" x14ac:dyDescent="0.3">
      <c r="A118" t="s">
        <v>10</v>
      </c>
      <c r="B118" s="2">
        <v>669</v>
      </c>
      <c r="C118" s="2">
        <v>462</v>
      </c>
      <c r="D118" s="2">
        <f t="shared" si="2"/>
        <v>-260.9375</v>
      </c>
      <c r="E118" s="2">
        <f t="shared" si="3"/>
        <v>-422.65625</v>
      </c>
      <c r="F118">
        <v>0</v>
      </c>
    </row>
    <row r="119" spans="1:6" x14ac:dyDescent="0.3">
      <c r="A119" t="s">
        <v>10</v>
      </c>
      <c r="B119" s="2">
        <v>777</v>
      </c>
      <c r="C119" s="2">
        <v>700</v>
      </c>
      <c r="D119" s="2">
        <f t="shared" si="2"/>
        <v>-446.875</v>
      </c>
      <c r="E119" s="2">
        <f t="shared" si="3"/>
        <v>-507.03125</v>
      </c>
      <c r="F119">
        <v>0</v>
      </c>
    </row>
    <row r="120" spans="1:6" x14ac:dyDescent="0.3">
      <c r="A120" t="s">
        <v>10</v>
      </c>
      <c r="B120" s="2">
        <v>781</v>
      </c>
      <c r="C120" s="2">
        <v>993</v>
      </c>
      <c r="D120" s="2">
        <f t="shared" si="2"/>
        <v>-675.78125</v>
      </c>
      <c r="E120" s="2">
        <f t="shared" si="3"/>
        <v>-510.15625</v>
      </c>
      <c r="F120">
        <v>0</v>
      </c>
    </row>
    <row r="121" spans="1:6" x14ac:dyDescent="0.3">
      <c r="A121" t="s">
        <v>21</v>
      </c>
      <c r="B121" s="2">
        <v>168</v>
      </c>
      <c r="C121" s="2">
        <v>263</v>
      </c>
      <c r="D121" s="2">
        <f t="shared" si="2"/>
        <v>-105.46875</v>
      </c>
      <c r="E121" s="2">
        <f t="shared" si="3"/>
        <v>-31.25</v>
      </c>
      <c r="F121">
        <v>0</v>
      </c>
    </row>
    <row r="122" spans="1:6" x14ac:dyDescent="0.3">
      <c r="A122" t="s">
        <v>21</v>
      </c>
      <c r="B122" s="2">
        <v>189</v>
      </c>
      <c r="C122" s="2">
        <v>655</v>
      </c>
      <c r="D122" s="2">
        <f t="shared" si="2"/>
        <v>-411.71875</v>
      </c>
      <c r="E122" s="2">
        <f t="shared" si="3"/>
        <v>-47.65625</v>
      </c>
      <c r="F122">
        <v>0</v>
      </c>
    </row>
    <row r="123" spans="1:6" x14ac:dyDescent="0.3">
      <c r="A123" t="s">
        <v>21</v>
      </c>
      <c r="B123" s="2">
        <v>692</v>
      </c>
      <c r="C123" s="2">
        <v>261</v>
      </c>
      <c r="D123" s="2">
        <f t="shared" si="2"/>
        <v>-103.90625</v>
      </c>
      <c r="E123" s="2">
        <f t="shared" si="3"/>
        <v>-440.625</v>
      </c>
      <c r="F123">
        <v>0</v>
      </c>
    </row>
    <row r="124" spans="1:6" x14ac:dyDescent="0.3">
      <c r="A124" t="s">
        <v>21</v>
      </c>
      <c r="B124" s="2">
        <v>981</v>
      </c>
      <c r="C124" s="2">
        <v>621</v>
      </c>
      <c r="D124" s="2">
        <f t="shared" si="2"/>
        <v>-385.15625</v>
      </c>
      <c r="E124" s="2">
        <f t="shared" si="3"/>
        <v>-666.40625</v>
      </c>
      <c r="F124">
        <v>0</v>
      </c>
    </row>
    <row r="125" spans="1:6" x14ac:dyDescent="0.3">
      <c r="A125" t="s">
        <v>21</v>
      </c>
      <c r="B125" s="2">
        <v>996</v>
      </c>
      <c r="C125" s="2">
        <v>970</v>
      </c>
      <c r="D125" s="2">
        <f t="shared" si="2"/>
        <v>-657.8125</v>
      </c>
      <c r="E125" s="2">
        <f t="shared" si="3"/>
        <v>-678.125</v>
      </c>
      <c r="F125">
        <v>0</v>
      </c>
    </row>
    <row r="126" spans="1:6" x14ac:dyDescent="0.3">
      <c r="A126" s="3" t="s">
        <v>14</v>
      </c>
      <c r="B126" s="4" t="s">
        <v>0</v>
      </c>
      <c r="C126" s="4" t="s">
        <v>1</v>
      </c>
      <c r="D126" s="4" t="s">
        <v>2</v>
      </c>
      <c r="E126" s="4" t="s">
        <v>3</v>
      </c>
      <c r="F126" s="4" t="s">
        <v>5</v>
      </c>
    </row>
    <row r="127" spans="1:6" x14ac:dyDescent="0.3">
      <c r="A127" t="s">
        <v>16</v>
      </c>
      <c r="B127" s="2">
        <v>268</v>
      </c>
      <c r="C127" s="2">
        <v>255</v>
      </c>
      <c r="D127" s="2">
        <f t="shared" si="2"/>
        <v>-99.21875</v>
      </c>
      <c r="E127" s="2">
        <f t="shared" si="3"/>
        <v>-109.375</v>
      </c>
      <c r="F127">
        <v>26.83</v>
      </c>
    </row>
    <row r="128" spans="1:6" x14ac:dyDescent="0.3">
      <c r="A128" t="s">
        <v>16</v>
      </c>
      <c r="B128" s="2">
        <v>174</v>
      </c>
      <c r="C128" s="2">
        <v>990</v>
      </c>
      <c r="D128" s="2">
        <f t="shared" si="2"/>
        <v>-673.4375</v>
      </c>
      <c r="E128" s="2">
        <f t="shared" si="3"/>
        <v>-35.9375</v>
      </c>
      <c r="F128">
        <f>27.76-90</f>
        <v>-62.239999999999995</v>
      </c>
    </row>
    <row r="129" spans="1:6" x14ac:dyDescent="0.3">
      <c r="A129" t="s">
        <v>17</v>
      </c>
      <c r="B129" s="2">
        <v>410</v>
      </c>
      <c r="C129" s="2">
        <v>264</v>
      </c>
      <c r="D129" s="2">
        <f t="shared" si="2"/>
        <v>-106.25</v>
      </c>
      <c r="E129" s="2">
        <f t="shared" si="3"/>
        <v>-220.3125</v>
      </c>
      <c r="F129">
        <f>30.32-270</f>
        <v>-239.68</v>
      </c>
    </row>
    <row r="130" spans="1:6" x14ac:dyDescent="0.3">
      <c r="A130" t="s">
        <v>17</v>
      </c>
      <c r="B130" s="2">
        <v>737</v>
      </c>
      <c r="C130" s="2">
        <v>389</v>
      </c>
      <c r="D130" s="2">
        <f t="shared" si="2"/>
        <v>-203.90625</v>
      </c>
      <c r="E130" s="2">
        <f t="shared" si="3"/>
        <v>-475.78125</v>
      </c>
      <c r="F130">
        <f>17.77-270</f>
        <v>-252.23</v>
      </c>
    </row>
    <row r="131" spans="1:6" x14ac:dyDescent="0.3">
      <c r="A131" t="s">
        <v>18</v>
      </c>
      <c r="B131" s="2">
        <v>403</v>
      </c>
      <c r="C131" s="2">
        <v>575</v>
      </c>
      <c r="D131" s="2">
        <f t="shared" ref="D131:D139" si="4">-(((C131*800)/1024)-100)</f>
        <v>-349.21875</v>
      </c>
      <c r="E131" s="2">
        <f t="shared" ref="E131:E139" si="5">-(((B131*800)/1024)-100)</f>
        <v>-214.84375</v>
      </c>
      <c r="F131">
        <f>19.8-360</f>
        <v>-340.2</v>
      </c>
    </row>
    <row r="132" spans="1:6" x14ac:dyDescent="0.3">
      <c r="A132" t="s">
        <v>18</v>
      </c>
      <c r="B132" s="2">
        <v>997</v>
      </c>
      <c r="C132" s="2">
        <v>418</v>
      </c>
      <c r="D132" s="2">
        <f t="shared" si="4"/>
        <v>-226.5625</v>
      </c>
      <c r="E132" s="2">
        <f t="shared" si="5"/>
        <v>-678.90625</v>
      </c>
      <c r="F132">
        <f>17.65-180</f>
        <v>-162.35</v>
      </c>
    </row>
    <row r="133" spans="1:6" x14ac:dyDescent="0.3">
      <c r="A133" t="s">
        <v>15</v>
      </c>
      <c r="B133" s="2">
        <v>322</v>
      </c>
      <c r="C133" s="2">
        <v>28</v>
      </c>
      <c r="D133" s="2">
        <f t="shared" si="4"/>
        <v>78.125</v>
      </c>
      <c r="E133" s="2">
        <f t="shared" si="5"/>
        <v>-151.5625</v>
      </c>
      <c r="F133">
        <v>-270</v>
      </c>
    </row>
    <row r="134" spans="1:6" x14ac:dyDescent="0.3">
      <c r="A134" t="s">
        <v>15</v>
      </c>
      <c r="B134" s="2">
        <v>95</v>
      </c>
      <c r="C134" s="2">
        <v>661</v>
      </c>
      <c r="D134" s="2">
        <f t="shared" si="4"/>
        <v>-416.40625</v>
      </c>
      <c r="E134" s="2">
        <f t="shared" si="5"/>
        <v>25.78125</v>
      </c>
      <c r="F134">
        <f>41.74-270</f>
        <v>-228.26</v>
      </c>
    </row>
    <row r="135" spans="1:6" x14ac:dyDescent="0.3">
      <c r="A135" t="s">
        <v>15</v>
      </c>
      <c r="B135" s="2">
        <v>913</v>
      </c>
      <c r="C135" s="2">
        <v>967</v>
      </c>
      <c r="D135" s="2">
        <f t="shared" si="4"/>
        <v>-655.46875</v>
      </c>
      <c r="E135" s="2">
        <f t="shared" si="5"/>
        <v>-613.28125</v>
      </c>
      <c r="F135">
        <f>61.9-180</f>
        <v>-118.1</v>
      </c>
    </row>
    <row r="136" spans="1:6" x14ac:dyDescent="0.3">
      <c r="A136" t="s">
        <v>19</v>
      </c>
      <c r="B136" s="2">
        <v>147</v>
      </c>
      <c r="C136" s="2">
        <v>833</v>
      </c>
      <c r="D136" s="2">
        <f t="shared" si="4"/>
        <v>-550.78125</v>
      </c>
      <c r="E136" s="2">
        <f t="shared" si="5"/>
        <v>-14.84375</v>
      </c>
      <c r="F136">
        <v>17.649999999999999</v>
      </c>
    </row>
    <row r="137" spans="1:6" x14ac:dyDescent="0.3">
      <c r="A137" t="s">
        <v>19</v>
      </c>
      <c r="B137" s="2">
        <v>773</v>
      </c>
      <c r="C137" s="2">
        <v>661</v>
      </c>
      <c r="D137" s="2">
        <f t="shared" si="4"/>
        <v>-416.40625</v>
      </c>
      <c r="E137" s="2">
        <f t="shared" si="5"/>
        <v>-503.90625</v>
      </c>
      <c r="F137">
        <f>24.27-90</f>
        <v>-65.73</v>
      </c>
    </row>
    <row r="138" spans="1:6" x14ac:dyDescent="0.3">
      <c r="D138" s="2"/>
      <c r="E138" s="2"/>
    </row>
    <row r="139" spans="1:6" x14ac:dyDescent="0.3">
      <c r="D139" s="2"/>
      <c r="E139" s="2"/>
    </row>
  </sheetData>
  <sortState xmlns:xlrd2="http://schemas.microsoft.com/office/spreadsheetml/2017/richdata2" ref="A127:F137">
    <sortCondition ref="A127"/>
  </sortState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Diaana єfяσи</dc:creator>
  <cp:lastModifiedBy>Diaana єfяσи</cp:lastModifiedBy>
  <dcterms:created xsi:type="dcterms:W3CDTF">2021-02-05T02:24:23Z</dcterms:created>
  <dcterms:modified xsi:type="dcterms:W3CDTF">2021-02-08T04:29:05Z</dcterms:modified>
</cp:coreProperties>
</file>