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D:\Medicina Veterinária\6ºano\Tese\Gráficos R\"/>
    </mc:Choice>
  </mc:AlternateContent>
  <xr:revisionPtr revIDLastSave="0" documentId="13_ncr:1_{DBDFE14D-CD83-4E74-B2C1-536F9200A9C6}" xr6:coauthVersionLast="47" xr6:coauthVersionMax="47" xr10:uidLastSave="{00000000-0000-0000-0000-000000000000}"/>
  <bookViews>
    <workbookView xWindow="-120" yWindow="-120" windowWidth="29040" windowHeight="15840" tabRatio="626" xr2:uid="{00000000-000D-0000-FFFF-FFFF00000000}"/>
  </bookViews>
  <sheets>
    <sheet name="Temperaturas" sheetId="1" r:id="rId1"/>
    <sheet name="NC_Rececao" sheetId="6" r:id="rId2"/>
    <sheet name="HumidadeBSS" sheetId="2" r:id="rId3"/>
    <sheet name="%Humidade Lojas" sheetId="5" state="hidden" r:id="rId4"/>
  </sheets>
  <definedNames>
    <definedName name="_xlnm._FilterDatabase" localSheetId="3" hidden="1">'%Humidade Lojas'!$C$4:$M$4</definedName>
    <definedName name="_xlnm._FilterDatabase" localSheetId="2" hidden="1">HumidadeBSS!$B$4:$E$4</definedName>
    <definedName name="_xlnm._FilterDatabase" localSheetId="1" hidden="1">NC_Rececao!$B$4:$H$808</definedName>
    <definedName name="_xlnm._FilterDatabase" localSheetId="0" hidden="1">Temperaturas!$B$3:$E$1113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7" i="6" l="1" a="1"/>
  <c r="E297" i="6" s="1"/>
  <c r="E322" i="6" a="1"/>
  <c r="E322" i="6" s="1"/>
  <c r="E391" i="6" a="1"/>
  <c r="E391" i="6" s="1"/>
  <c r="E767" i="6" a="1"/>
  <c r="E767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 s="1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 s="1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 s="1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 s="1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 s="1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 s="1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a="1"/>
  <c r="F212" i="6" s="1"/>
  <c r="F213" i="6" a="1"/>
  <c r="F213" i="6" s="1"/>
  <c r="F214" i="6" a="1"/>
  <c r="F214" i="6" s="1"/>
  <c r="F215" i="6" a="1"/>
  <c r="F215" i="6" s="1"/>
  <c r="F216" i="6" a="1"/>
  <c r="F216" i="6" s="1"/>
  <c r="F217" i="6" a="1"/>
  <c r="F217" i="6" s="1"/>
  <c r="F218" i="6" a="1"/>
  <c r="F218" i="6" s="1"/>
  <c r="F219" i="6" a="1"/>
  <c r="F219" i="6" s="1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a="1"/>
  <c r="F241" i="6" s="1"/>
  <c r="F242" i="6" a="1"/>
  <c r="F242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a="1"/>
  <c r="F256" i="6" s="1"/>
  <c r="F257" i="6" a="1"/>
  <c r="F257" i="6" s="1"/>
  <c r="F258" i="6" a="1"/>
  <c r="F258" i="6" s="1"/>
  <c r="F259" i="6" a="1"/>
  <c r="F259" i="6" s="1"/>
  <c r="F260" i="6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a="1"/>
  <c r="F265" i="6" s="1"/>
  <c r="F266" i="6" a="1"/>
  <c r="F266" i="6" s="1"/>
  <c r="F267" i="6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F273" i="6" a="1"/>
  <c r="F273" i="6" s="1"/>
  <c r="F274" i="6" a="1"/>
  <c r="F274" i="6" s="1"/>
  <c r="F275" i="6" a="1"/>
  <c r="F275" i="6" s="1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 s="1"/>
  <c r="F282" i="6" a="1"/>
  <c r="F282" i="6" s="1"/>
  <c r="F283" i="6" a="1"/>
  <c r="F283" i="6" s="1"/>
  <c r="F284" i="6" a="1"/>
  <c r="F284" i="6" s="1"/>
  <c r="F285" i="6" a="1"/>
  <c r="F285" i="6" s="1"/>
  <c r="F286" i="6" a="1"/>
  <c r="F286" i="6" s="1"/>
  <c r="F287" i="6" a="1"/>
  <c r="F287" i="6" s="1"/>
  <c r="F288" i="6" a="1"/>
  <c r="F288" i="6" s="1"/>
  <c r="F289" i="6" a="1"/>
  <c r="F289" i="6" s="1"/>
  <c r="F290" i="6" a="1"/>
  <c r="F290" i="6" s="1"/>
  <c r="F291" i="6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a="1"/>
  <c r="F296" i="6" s="1"/>
  <c r="F298" i="6" a="1"/>
  <c r="F298" i="6" s="1"/>
  <c r="F299" i="6" a="1"/>
  <c r="F299" i="6" s="1"/>
  <c r="F300" i="6" a="1"/>
  <c r="F300" i="6" s="1"/>
  <c r="F301" i="6" a="1"/>
  <c r="F301" i="6" s="1"/>
  <c r="F302" i="6" a="1"/>
  <c r="F302" i="6" s="1"/>
  <c r="F303" i="6" a="1"/>
  <c r="F303" i="6" s="1"/>
  <c r="F304" i="6" a="1"/>
  <c r="F304" i="6" s="1"/>
  <c r="F305" i="6" a="1"/>
  <c r="F305" i="6" s="1"/>
  <c r="F306" i="6" a="1"/>
  <c r="F306" i="6" s="1"/>
  <c r="F307" i="6" a="1"/>
  <c r="F307" i="6" s="1"/>
  <c r="F308" i="6" a="1"/>
  <c r="F308" i="6" s="1"/>
  <c r="F309" i="6" a="1"/>
  <c r="F309" i="6" s="1"/>
  <c r="F310" i="6" a="1"/>
  <c r="F310" i="6" s="1"/>
  <c r="F311" i="6" a="1"/>
  <c r="F311" i="6" s="1"/>
  <c r="F312" i="6" a="1"/>
  <c r="F312" i="6" s="1"/>
  <c r="F313" i="6" a="1"/>
  <c r="F313" i="6" s="1"/>
  <c r="F314" i="6" a="1"/>
  <c r="F314" i="6" s="1"/>
  <c r="F315" i="6" a="1"/>
  <c r="F315" i="6" s="1"/>
  <c r="F316" i="6" a="1"/>
  <c r="F316" i="6" s="1"/>
  <c r="F317" i="6" a="1"/>
  <c r="F317" i="6" s="1"/>
  <c r="F318" i="6" a="1"/>
  <c r="F318" i="6" s="1"/>
  <c r="F319" i="6" a="1"/>
  <c r="F319" i="6" s="1"/>
  <c r="F320" i="6" a="1"/>
  <c r="F320" i="6" s="1"/>
  <c r="F321" i="6" a="1"/>
  <c r="F321" i="6" s="1"/>
  <c r="F323" i="6" a="1"/>
  <c r="F323" i="6" s="1"/>
  <c r="F324" i="6" a="1"/>
  <c r="F324" i="6" s="1"/>
  <c r="F325" i="6" a="1"/>
  <c r="F325" i="6" s="1"/>
  <c r="F326" i="6" a="1"/>
  <c r="F326" i="6" s="1"/>
  <c r="F327" i="6" a="1"/>
  <c r="F327" i="6" s="1"/>
  <c r="F328" i="6" a="1"/>
  <c r="F328" i="6" s="1"/>
  <c r="F329" i="6" a="1"/>
  <c r="F329" i="6" s="1"/>
  <c r="F330" i="6" a="1"/>
  <c r="F330" i="6" s="1"/>
  <c r="F331" i="6" a="1"/>
  <c r="F331" i="6" s="1"/>
  <c r="F332" i="6" a="1"/>
  <c r="F332" i="6" s="1"/>
  <c r="F333" i="6" a="1"/>
  <c r="F333" i="6" s="1"/>
  <c r="F334" i="6" a="1"/>
  <c r="F334" i="6" s="1"/>
  <c r="F335" i="6" a="1"/>
  <c r="F335" i="6" s="1"/>
  <c r="F336" i="6" a="1"/>
  <c r="F336" i="6" s="1"/>
  <c r="F337" i="6" a="1"/>
  <c r="F337" i="6" s="1"/>
  <c r="F338" i="6" a="1"/>
  <c r="F338" i="6" s="1"/>
  <c r="F339" i="6" a="1"/>
  <c r="F339" i="6" s="1"/>
  <c r="F340" i="6" a="1"/>
  <c r="F340" i="6" s="1"/>
  <c r="F341" i="6" a="1"/>
  <c r="F341" i="6" s="1"/>
  <c r="F342" i="6" a="1"/>
  <c r="F342" i="6" s="1"/>
  <c r="F343" i="6" a="1"/>
  <c r="F343" i="6" s="1"/>
  <c r="F344" i="6" a="1"/>
  <c r="F344" i="6" s="1"/>
  <c r="F345" i="6" a="1"/>
  <c r="F345" i="6" s="1"/>
  <c r="F346" i="6" a="1"/>
  <c r="F346" i="6" s="1"/>
  <c r="F347" i="6" a="1"/>
  <c r="F347" i="6" s="1"/>
  <c r="F348" i="6" a="1"/>
  <c r="F348" i="6" s="1"/>
  <c r="F349" i="6" a="1"/>
  <c r="F349" i="6" s="1"/>
  <c r="F350" i="6" a="1"/>
  <c r="F350" i="6" s="1"/>
  <c r="F351" i="6" a="1"/>
  <c r="F351" i="6" s="1"/>
  <c r="F352" i="6" a="1"/>
  <c r="F352" i="6" s="1"/>
  <c r="F353" i="6" a="1"/>
  <c r="F353" i="6" s="1"/>
  <c r="F354" i="6" a="1"/>
  <c r="F354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a="1"/>
  <c r="F360" i="6" s="1"/>
  <c r="F361" i="6" a="1"/>
  <c r="F361" i="6" s="1"/>
  <c r="F362" i="6" a="1"/>
  <c r="F362" i="6" s="1"/>
  <c r="F363" i="6" a="1"/>
  <c r="F363" i="6" s="1"/>
  <c r="F364" i="6" a="1"/>
  <c r="F364" i="6" s="1"/>
  <c r="F365" i="6" a="1"/>
  <c r="F365" i="6" s="1"/>
  <c r="F366" i="6" a="1"/>
  <c r="F366" i="6" s="1"/>
  <c r="F367" i="6" a="1"/>
  <c r="F367" i="6" s="1"/>
  <c r="F368" i="6" a="1"/>
  <c r="F368" i="6" s="1"/>
  <c r="F369" i="6" a="1"/>
  <c r="F369" i="6" s="1"/>
  <c r="F370" i="6" a="1"/>
  <c r="F370" i="6" s="1"/>
  <c r="F371" i="6" a="1"/>
  <c r="F371" i="6" s="1"/>
  <c r="F372" i="6" a="1"/>
  <c r="F372" i="6" s="1"/>
  <c r="F373" i="6" a="1"/>
  <c r="F373" i="6" s="1"/>
  <c r="F374" i="6" a="1"/>
  <c r="F374" i="6" s="1"/>
  <c r="F375" i="6" a="1"/>
  <c r="F375" i="6" s="1"/>
  <c r="F376" i="6" a="1"/>
  <c r="F376" i="6" s="1"/>
  <c r="F377" i="6" a="1"/>
  <c r="F377" i="6" s="1"/>
  <c r="F378" i="6" a="1"/>
  <c r="F378" i="6" s="1"/>
  <c r="F379" i="6" a="1"/>
  <c r="F379" i="6" s="1"/>
  <c r="F380" i="6" a="1"/>
  <c r="F380" i="6" s="1"/>
  <c r="F381" i="6" a="1"/>
  <c r="F381" i="6" s="1"/>
  <c r="F382" i="6" a="1"/>
  <c r="F382" i="6" s="1"/>
  <c r="F383" i="6" a="1"/>
  <c r="F383" i="6" s="1"/>
  <c r="F384" i="6" a="1"/>
  <c r="F384" i="6" s="1"/>
  <c r="F385" i="6" a="1"/>
  <c r="F385" i="6" s="1"/>
  <c r="F386" i="6" a="1"/>
  <c r="F386" i="6" s="1"/>
  <c r="F387" i="6" a="1"/>
  <c r="F387" i="6" s="1"/>
  <c r="F388" i="6" a="1"/>
  <c r="F388" i="6" s="1"/>
  <c r="F389" i="6" a="1"/>
  <c r="F389" i="6" s="1"/>
  <c r="F390" i="6" a="1"/>
  <c r="F390" i="6" s="1"/>
  <c r="F392" i="6" a="1"/>
  <c r="F392" i="6" s="1"/>
  <c r="F393" i="6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 s="1"/>
  <c r="F399" i="6" a="1"/>
  <c r="F399" i="6" s="1"/>
  <c r="F400" i="6" a="1"/>
  <c r="F400" i="6" s="1"/>
  <c r="F401" i="6" a="1"/>
  <c r="F401" i="6" s="1"/>
  <c r="F402" i="6" a="1"/>
  <c r="F402" i="6" s="1"/>
  <c r="F403" i="6" a="1"/>
  <c r="F403" i="6" s="1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 s="1"/>
  <c r="F410" i="6" a="1"/>
  <c r="F410" i="6" s="1"/>
  <c r="F411" i="6" a="1"/>
  <c r="F411" i="6" s="1"/>
  <c r="F412" i="6" a="1"/>
  <c r="F412" i="6" s="1"/>
  <c r="F413" i="6" a="1"/>
  <c r="F413" i="6" s="1"/>
  <c r="F414" i="6" a="1"/>
  <c r="F414" i="6" s="1"/>
  <c r="F415" i="6" a="1"/>
  <c r="F415" i="6" s="1"/>
  <c r="F416" i="6" a="1"/>
  <c r="F416" i="6" s="1"/>
  <c r="F417" i="6" a="1"/>
  <c r="F417" i="6" s="1"/>
  <c r="F418" i="6" a="1"/>
  <c r="F418" i="6" s="1"/>
  <c r="F419" i="6" a="1"/>
  <c r="F419" i="6" s="1"/>
  <c r="F420" i="6" a="1"/>
  <c r="F420" i="6" s="1"/>
  <c r="F421" i="6" a="1"/>
  <c r="F421" i="6" s="1"/>
  <c r="F422" i="6" a="1"/>
  <c r="F422" i="6" s="1"/>
  <c r="F423" i="6" a="1"/>
  <c r="F423" i="6" s="1"/>
  <c r="F424" i="6" a="1"/>
  <c r="F424" i="6" s="1"/>
  <c r="F425" i="6" a="1"/>
  <c r="F425" i="6" s="1"/>
  <c r="F426" i="6" a="1"/>
  <c r="F426" i="6" s="1"/>
  <c r="F427" i="6" a="1"/>
  <c r="F427" i="6" s="1"/>
  <c r="F428" i="6" a="1"/>
  <c r="F428" i="6" s="1"/>
  <c r="F429" i="6" a="1"/>
  <c r="F429" i="6" s="1"/>
  <c r="F430" i="6" a="1"/>
  <c r="F430" i="6" s="1"/>
  <c r="F431" i="6" a="1"/>
  <c r="F431" i="6" s="1"/>
  <c r="F432" i="6" a="1"/>
  <c r="F432" i="6" s="1"/>
  <c r="F433" i="6" a="1"/>
  <c r="F433" i="6" s="1"/>
  <c r="F434" i="6" a="1"/>
  <c r="F434" i="6" s="1"/>
  <c r="F435" i="6" a="1"/>
  <c r="F435" i="6" s="1"/>
  <c r="F436" i="6" a="1"/>
  <c r="F436" i="6" s="1"/>
  <c r="F437" i="6" a="1"/>
  <c r="F437" i="6" s="1"/>
  <c r="F438" i="6" a="1"/>
  <c r="F438" i="6" s="1"/>
  <c r="F439" i="6" a="1"/>
  <c r="F439" i="6" s="1"/>
  <c r="F440" i="6" a="1"/>
  <c r="F440" i="6" s="1"/>
  <c r="F441" i="6" a="1"/>
  <c r="F441" i="6" s="1"/>
  <c r="F442" i="6" a="1"/>
  <c r="F442" i="6" s="1"/>
  <c r="F443" i="6" a="1"/>
  <c r="F443" i="6" s="1"/>
  <c r="F444" i="6" a="1"/>
  <c r="F444" i="6" s="1"/>
  <c r="F445" i="6" a="1"/>
  <c r="F445" i="6" s="1"/>
  <c r="F446" i="6" a="1"/>
  <c r="F446" i="6" s="1"/>
  <c r="F447" i="6" a="1"/>
  <c r="F447" i="6" s="1"/>
  <c r="F448" i="6" a="1"/>
  <c r="F448" i="6" s="1"/>
  <c r="F449" i="6" a="1"/>
  <c r="F449" i="6" s="1"/>
  <c r="F450" i="6" a="1"/>
  <c r="F450" i="6" s="1"/>
  <c r="F451" i="6" a="1"/>
  <c r="F451" i="6" s="1"/>
  <c r="F452" i="6" a="1"/>
  <c r="F452" i="6" s="1"/>
  <c r="F453" i="6" a="1"/>
  <c r="F453" i="6" s="1"/>
  <c r="F454" i="6" a="1"/>
  <c r="F454" i="6" s="1"/>
  <c r="F455" i="6" a="1"/>
  <c r="F455" i="6" s="1"/>
  <c r="F456" i="6" a="1"/>
  <c r="F456" i="6" s="1"/>
  <c r="F457" i="6" a="1"/>
  <c r="F457" i="6" s="1"/>
  <c r="F458" i="6" a="1"/>
  <c r="F458" i="6" s="1"/>
  <c r="F459" i="6" a="1"/>
  <c r="F459" i="6" s="1"/>
  <c r="F460" i="6" a="1"/>
  <c r="F460" i="6" s="1"/>
  <c r="F461" i="6" a="1"/>
  <c r="F461" i="6" s="1"/>
  <c r="F462" i="6" a="1"/>
  <c r="F462" i="6" s="1"/>
  <c r="F463" i="6" a="1"/>
  <c r="F463" i="6" s="1"/>
  <c r="F464" i="6" a="1"/>
  <c r="F464" i="6" s="1"/>
  <c r="F465" i="6" a="1"/>
  <c r="F465" i="6" s="1"/>
  <c r="F466" i="6" a="1"/>
  <c r="F466" i="6" s="1"/>
  <c r="F467" i="6" a="1"/>
  <c r="F467" i="6" s="1"/>
  <c r="F468" i="6" a="1"/>
  <c r="F468" i="6" s="1"/>
  <c r="F469" i="6" a="1"/>
  <c r="F469" i="6" s="1"/>
  <c r="F470" i="6" a="1"/>
  <c r="F470" i="6" s="1"/>
  <c r="F471" i="6" a="1"/>
  <c r="F471" i="6" s="1"/>
  <c r="F472" i="6" a="1"/>
  <c r="F472" i="6" s="1"/>
  <c r="F473" i="6" a="1"/>
  <c r="F473" i="6" s="1"/>
  <c r="F474" i="6" a="1"/>
  <c r="F474" i="6" s="1"/>
  <c r="F475" i="6" a="1"/>
  <c r="F475" i="6" s="1"/>
  <c r="F476" i="6" a="1"/>
  <c r="F476" i="6" s="1"/>
  <c r="F477" i="6" a="1"/>
  <c r="F477" i="6" s="1"/>
  <c r="F478" i="6" a="1"/>
  <c r="F478" i="6" s="1"/>
  <c r="F479" i="6" a="1"/>
  <c r="F479" i="6" s="1"/>
  <c r="F480" i="6" a="1"/>
  <c r="F480" i="6" s="1"/>
  <c r="F481" i="6" a="1"/>
  <c r="F481" i="6" s="1"/>
  <c r="F482" i="6" a="1"/>
  <c r="F482" i="6" s="1"/>
  <c r="F483" i="6" a="1"/>
  <c r="F483" i="6" s="1"/>
  <c r="F484" i="6" a="1"/>
  <c r="F484" i="6" s="1"/>
  <c r="F485" i="6" a="1"/>
  <c r="F485" i="6" s="1"/>
  <c r="F486" i="6" a="1"/>
  <c r="F486" i="6" s="1"/>
  <c r="F487" i="6" a="1"/>
  <c r="F487" i="6" s="1"/>
  <c r="F488" i="6" a="1"/>
  <c r="F488" i="6" s="1"/>
  <c r="F489" i="6" a="1"/>
  <c r="F489" i="6" s="1"/>
  <c r="F490" i="6" a="1"/>
  <c r="F490" i="6" s="1"/>
  <c r="F491" i="6" a="1"/>
  <c r="F491" i="6" s="1"/>
  <c r="F492" i="6" a="1"/>
  <c r="F492" i="6" s="1"/>
  <c r="F493" i="6" a="1"/>
  <c r="F493" i="6" s="1"/>
  <c r="F494" i="6" a="1"/>
  <c r="F494" i="6" s="1"/>
  <c r="F495" i="6" a="1"/>
  <c r="F495" i="6" s="1"/>
  <c r="F496" i="6" a="1"/>
  <c r="F496" i="6" s="1"/>
  <c r="F497" i="6" a="1"/>
  <c r="F497" i="6" s="1"/>
  <c r="F498" i="6" a="1"/>
  <c r="F498" i="6" s="1"/>
  <c r="F499" i="6" a="1"/>
  <c r="F499" i="6" s="1"/>
  <c r="F500" i="6" a="1"/>
  <c r="F500" i="6" s="1"/>
  <c r="F501" i="6" a="1"/>
  <c r="F501" i="6" s="1"/>
  <c r="F502" i="6" a="1"/>
  <c r="F502" i="6" s="1"/>
  <c r="F503" i="6" a="1"/>
  <c r="F503" i="6" s="1"/>
  <c r="F504" i="6" a="1"/>
  <c r="F504" i="6" s="1"/>
  <c r="F505" i="6" a="1"/>
  <c r="F505" i="6" s="1"/>
  <c r="F506" i="6" a="1"/>
  <c r="F506" i="6" s="1"/>
  <c r="F507" i="6" a="1"/>
  <c r="F507" i="6" s="1"/>
  <c r="F508" i="6" a="1"/>
  <c r="F508" i="6" s="1"/>
  <c r="F509" i="6" a="1"/>
  <c r="F509" i="6" s="1"/>
  <c r="F510" i="6" a="1"/>
  <c r="F510" i="6" s="1"/>
  <c r="F511" i="6" a="1"/>
  <c r="F511" i="6" s="1"/>
  <c r="F512" i="6" a="1"/>
  <c r="F512" i="6" s="1"/>
  <c r="F513" i="6" a="1"/>
  <c r="F513" i="6" s="1"/>
  <c r="F514" i="6" a="1"/>
  <c r="F514" i="6" s="1"/>
  <c r="F515" i="6" a="1"/>
  <c r="F515" i="6" s="1"/>
  <c r="F516" i="6" a="1"/>
  <c r="F516" i="6" s="1"/>
  <c r="F517" i="6" a="1"/>
  <c r="F517" i="6" s="1"/>
  <c r="F518" i="6" a="1"/>
  <c r="F518" i="6" s="1"/>
  <c r="F519" i="6" a="1"/>
  <c r="F519" i="6" s="1"/>
  <c r="F520" i="6" a="1"/>
  <c r="F520" i="6" s="1"/>
  <c r="F521" i="6" a="1"/>
  <c r="F521" i="6" s="1"/>
  <c r="F522" i="6" a="1"/>
  <c r="F522" i="6" s="1"/>
  <c r="F523" i="6" a="1"/>
  <c r="F523" i="6" s="1"/>
  <c r="F524" i="6" a="1"/>
  <c r="F524" i="6" s="1"/>
  <c r="F525" i="6" a="1"/>
  <c r="F525" i="6" s="1"/>
  <c r="F526" i="6" a="1"/>
  <c r="F526" i="6" s="1"/>
  <c r="F527" i="6" a="1"/>
  <c r="F527" i="6" s="1"/>
  <c r="F528" i="6" a="1"/>
  <c r="F528" i="6" s="1"/>
  <c r="F529" i="6" a="1"/>
  <c r="F529" i="6" s="1"/>
  <c r="F530" i="6" a="1"/>
  <c r="F530" i="6" s="1"/>
  <c r="F531" i="6" a="1"/>
  <c r="F531" i="6" s="1"/>
  <c r="F532" i="6" a="1"/>
  <c r="F532" i="6" s="1"/>
  <c r="F533" i="6" a="1"/>
  <c r="F533" i="6" s="1"/>
  <c r="F534" i="6" a="1"/>
  <c r="F534" i="6" s="1"/>
  <c r="F535" i="6" a="1"/>
  <c r="F535" i="6" s="1"/>
  <c r="F536" i="6" a="1"/>
  <c r="F536" i="6" s="1"/>
  <c r="F537" i="6" a="1"/>
  <c r="F537" i="6" s="1"/>
  <c r="F538" i="6" a="1"/>
  <c r="F538" i="6" s="1"/>
  <c r="F539" i="6" a="1"/>
  <c r="F539" i="6" s="1"/>
  <c r="F540" i="6" a="1"/>
  <c r="F540" i="6" s="1"/>
  <c r="F541" i="6" a="1"/>
  <c r="F541" i="6" s="1"/>
  <c r="F542" i="6" a="1"/>
  <c r="F542" i="6" s="1"/>
  <c r="F543" i="6" a="1"/>
  <c r="F543" i="6" s="1"/>
  <c r="F544" i="6" a="1"/>
  <c r="F544" i="6" s="1"/>
  <c r="F545" i="6" a="1"/>
  <c r="F545" i="6" s="1"/>
  <c r="F546" i="6" a="1"/>
  <c r="F546" i="6" s="1"/>
  <c r="F547" i="6" a="1"/>
  <c r="F547" i="6" s="1"/>
  <c r="F548" i="6" a="1"/>
  <c r="F548" i="6" s="1"/>
  <c r="F549" i="6" a="1"/>
  <c r="F549" i="6" s="1"/>
  <c r="F550" i="6" a="1"/>
  <c r="F550" i="6" s="1"/>
  <c r="F551" i="6" a="1"/>
  <c r="F551" i="6" s="1"/>
  <c r="F552" i="6" a="1"/>
  <c r="F552" i="6" s="1"/>
  <c r="F553" i="6" a="1"/>
  <c r="F553" i="6" s="1"/>
  <c r="F554" i="6" a="1"/>
  <c r="F554" i="6" s="1"/>
  <c r="F555" i="6" a="1"/>
  <c r="F555" i="6" s="1"/>
  <c r="F556" i="6" a="1"/>
  <c r="F556" i="6" s="1"/>
  <c r="F557" i="6" a="1"/>
  <c r="F557" i="6" s="1"/>
  <c r="F558" i="6" a="1"/>
  <c r="F558" i="6" s="1"/>
  <c r="F559" i="6" a="1"/>
  <c r="F559" i="6" s="1"/>
  <c r="F560" i="6" a="1"/>
  <c r="F560" i="6" s="1"/>
  <c r="F561" i="6" a="1"/>
  <c r="F561" i="6" s="1"/>
  <c r="F562" i="6" a="1"/>
  <c r="F562" i="6" s="1"/>
  <c r="F563" i="6" a="1"/>
  <c r="F563" i="6" s="1"/>
  <c r="F564" i="6" a="1"/>
  <c r="F564" i="6" s="1"/>
  <c r="F565" i="6" a="1"/>
  <c r="F565" i="6" s="1"/>
  <c r="F566" i="6" a="1"/>
  <c r="F566" i="6" s="1"/>
  <c r="F567" i="6" a="1"/>
  <c r="F567" i="6" s="1"/>
  <c r="F568" i="6" a="1"/>
  <c r="F568" i="6" s="1"/>
  <c r="F569" i="6" a="1"/>
  <c r="F569" i="6" s="1"/>
  <c r="F570" i="6" a="1"/>
  <c r="F570" i="6" s="1"/>
  <c r="F571" i="6" a="1"/>
  <c r="F571" i="6" s="1"/>
  <c r="F572" i="6" a="1"/>
  <c r="F572" i="6" s="1"/>
  <c r="F573" i="6" a="1"/>
  <c r="F573" i="6" s="1"/>
  <c r="F574" i="6" a="1"/>
  <c r="F574" i="6" s="1"/>
  <c r="F575" i="6" a="1"/>
  <c r="F575" i="6" s="1"/>
  <c r="F576" i="6" a="1"/>
  <c r="F576" i="6" s="1"/>
  <c r="F577" i="6" a="1"/>
  <c r="F577" i="6" s="1"/>
  <c r="F578" i="6" a="1"/>
  <c r="F578" i="6" s="1"/>
  <c r="F579" i="6" a="1"/>
  <c r="F579" i="6" s="1"/>
  <c r="F580" i="6" a="1"/>
  <c r="F580" i="6" s="1"/>
  <c r="F581" i="6" a="1"/>
  <c r="F581" i="6" s="1"/>
  <c r="F582" i="6" a="1"/>
  <c r="F582" i="6" s="1"/>
  <c r="F583" i="6" a="1"/>
  <c r="F583" i="6" s="1"/>
  <c r="F584" i="6" a="1"/>
  <c r="F584" i="6" s="1"/>
  <c r="F585" i="6" a="1"/>
  <c r="F585" i="6" s="1"/>
  <c r="F586" i="6" a="1"/>
  <c r="F586" i="6" s="1"/>
  <c r="F587" i="6" a="1"/>
  <c r="F587" i="6" s="1"/>
  <c r="F588" i="6" a="1"/>
  <c r="F588" i="6" s="1"/>
  <c r="F589" i="6" a="1"/>
  <c r="F589" i="6" s="1"/>
  <c r="F590" i="6" a="1"/>
  <c r="F590" i="6" s="1"/>
  <c r="F591" i="6" a="1"/>
  <c r="F591" i="6" s="1"/>
  <c r="F592" i="6" a="1"/>
  <c r="F592" i="6" s="1"/>
  <c r="F593" i="6" a="1"/>
  <c r="F593" i="6" s="1"/>
  <c r="F594" i="6" a="1"/>
  <c r="F594" i="6" s="1"/>
  <c r="F595" i="6" a="1"/>
  <c r="F595" i="6" s="1"/>
  <c r="F596" i="6" a="1"/>
  <c r="F596" i="6" s="1"/>
  <c r="F597" i="6" a="1"/>
  <c r="F597" i="6" s="1"/>
  <c r="F598" i="6" a="1"/>
  <c r="F598" i="6" s="1"/>
  <c r="F599" i="6" a="1"/>
  <c r="F599" i="6" s="1"/>
  <c r="F600" i="6" a="1"/>
  <c r="F600" i="6" s="1"/>
  <c r="F601" i="6" a="1"/>
  <c r="F601" i="6" s="1"/>
  <c r="F602" i="6" a="1"/>
  <c r="F602" i="6" s="1"/>
  <c r="F603" i="6" a="1"/>
  <c r="F603" i="6" s="1"/>
  <c r="F604" i="6" a="1"/>
  <c r="F604" i="6" s="1"/>
  <c r="F605" i="6" a="1"/>
  <c r="F605" i="6" s="1"/>
  <c r="F606" i="6" a="1"/>
  <c r="F606" i="6" s="1"/>
  <c r="F607" i="6" a="1"/>
  <c r="F607" i="6" s="1"/>
  <c r="F608" i="6" a="1"/>
  <c r="F608" i="6" s="1"/>
  <c r="F609" i="6" a="1"/>
  <c r="F609" i="6" s="1"/>
  <c r="F610" i="6" a="1"/>
  <c r="F610" i="6" s="1"/>
  <c r="F611" i="6" a="1"/>
  <c r="F611" i="6" s="1"/>
  <c r="F612" i="6" a="1"/>
  <c r="F612" i="6" s="1"/>
  <c r="F613" i="6" a="1"/>
  <c r="F613" i="6" s="1"/>
  <c r="F614" i="6" a="1"/>
  <c r="F614" i="6" s="1"/>
  <c r="F615" i="6" a="1"/>
  <c r="F615" i="6" s="1"/>
  <c r="F616" i="6" a="1"/>
  <c r="F616" i="6" s="1"/>
  <c r="F617" i="6" a="1"/>
  <c r="F617" i="6" s="1"/>
  <c r="F618" i="6" a="1"/>
  <c r="F618" i="6" s="1"/>
  <c r="F619" i="6" a="1"/>
  <c r="F619" i="6" s="1"/>
  <c r="F620" i="6" a="1"/>
  <c r="F620" i="6" s="1"/>
  <c r="F621" i="6" a="1"/>
  <c r="F621" i="6" s="1"/>
  <c r="F622" i="6" a="1"/>
  <c r="F622" i="6" s="1"/>
  <c r="F623" i="6" a="1"/>
  <c r="F623" i="6" s="1"/>
  <c r="F624" i="6" a="1"/>
  <c r="F624" i="6" s="1"/>
  <c r="F625" i="6" a="1"/>
  <c r="F625" i="6" s="1"/>
  <c r="F626" i="6" a="1"/>
  <c r="F626" i="6" s="1"/>
  <c r="F627" i="6" a="1"/>
  <c r="F627" i="6" s="1"/>
  <c r="F628" i="6" a="1"/>
  <c r="F628" i="6" s="1"/>
  <c r="F629" i="6" a="1"/>
  <c r="F629" i="6" s="1"/>
  <c r="F630" i="6" a="1"/>
  <c r="F630" i="6" s="1"/>
  <c r="F631" i="6" a="1"/>
  <c r="F631" i="6" s="1"/>
  <c r="F632" i="6" a="1"/>
  <c r="F632" i="6" s="1"/>
  <c r="F633" i="6" a="1"/>
  <c r="F633" i="6" s="1"/>
  <c r="F634" i="6" a="1"/>
  <c r="F634" i="6" s="1"/>
  <c r="F635" i="6" a="1"/>
  <c r="F635" i="6" s="1"/>
  <c r="F636" i="6" a="1"/>
  <c r="F636" i="6" s="1"/>
  <c r="F637" i="6" a="1"/>
  <c r="F637" i="6" s="1"/>
  <c r="F638" i="6" a="1"/>
  <c r="F638" i="6" s="1"/>
  <c r="F639" i="6" a="1"/>
  <c r="F639" i="6" s="1"/>
  <c r="F640" i="6" a="1"/>
  <c r="F640" i="6" s="1"/>
  <c r="F641" i="6" a="1"/>
  <c r="F641" i="6" s="1"/>
  <c r="F642" i="6" a="1"/>
  <c r="F642" i="6" s="1"/>
  <c r="F643" i="6" a="1"/>
  <c r="F643" i="6" s="1"/>
  <c r="F644" i="6" a="1"/>
  <c r="F644" i="6" s="1"/>
  <c r="F645" i="6" a="1"/>
  <c r="F645" i="6" s="1"/>
  <c r="F646" i="6" a="1"/>
  <c r="F646" i="6" s="1"/>
  <c r="F647" i="6" a="1"/>
  <c r="F647" i="6" s="1"/>
  <c r="F648" i="6" a="1"/>
  <c r="F648" i="6" s="1"/>
  <c r="F649" i="6" a="1"/>
  <c r="F649" i="6" s="1"/>
  <c r="F650" i="6" a="1"/>
  <c r="F650" i="6" s="1"/>
  <c r="F651" i="6" a="1"/>
  <c r="F651" i="6" s="1"/>
  <c r="F652" i="6" a="1"/>
  <c r="F652" i="6" s="1"/>
  <c r="F653" i="6" a="1"/>
  <c r="F653" i="6" s="1"/>
  <c r="F654" i="6" a="1"/>
  <c r="F654" i="6" s="1"/>
  <c r="F655" i="6" a="1"/>
  <c r="F655" i="6" s="1"/>
  <c r="F656" i="6" a="1"/>
  <c r="F656" i="6" s="1"/>
  <c r="F657" i="6" a="1"/>
  <c r="F657" i="6" s="1"/>
  <c r="F658" i="6" a="1"/>
  <c r="F658" i="6" s="1"/>
  <c r="F659" i="6" a="1"/>
  <c r="F659" i="6" s="1"/>
  <c r="F660" i="6" a="1"/>
  <c r="F660" i="6" s="1"/>
  <c r="F661" i="6" a="1"/>
  <c r="F661" i="6" s="1"/>
  <c r="F662" i="6" a="1"/>
  <c r="F662" i="6" s="1"/>
  <c r="F663" i="6" a="1"/>
  <c r="F663" i="6" s="1"/>
  <c r="F664" i="6" a="1"/>
  <c r="F664" i="6" s="1"/>
  <c r="F665" i="6" a="1"/>
  <c r="F665" i="6" s="1"/>
  <c r="F666" i="6" a="1"/>
  <c r="F666" i="6" s="1"/>
  <c r="F667" i="6" a="1"/>
  <c r="F667" i="6" s="1"/>
  <c r="F668" i="6" a="1"/>
  <c r="F668" i="6" s="1"/>
  <c r="F669" i="6" a="1"/>
  <c r="F669" i="6" s="1"/>
  <c r="F670" i="6" a="1"/>
  <c r="F670" i="6" s="1"/>
  <c r="F671" i="6" a="1"/>
  <c r="F671" i="6" s="1"/>
  <c r="F672" i="6" a="1"/>
  <c r="F672" i="6" s="1"/>
  <c r="F673" i="6" a="1"/>
  <c r="F673" i="6" s="1"/>
  <c r="F674" i="6" a="1"/>
  <c r="F674" i="6" s="1"/>
  <c r="F675" i="6" a="1"/>
  <c r="F675" i="6" s="1"/>
  <c r="F676" i="6" a="1"/>
  <c r="F676" i="6" s="1"/>
  <c r="F677" i="6" a="1"/>
  <c r="F677" i="6" s="1"/>
  <c r="F678" i="6" a="1"/>
  <c r="F678" i="6" s="1"/>
  <c r="F679" i="6" a="1"/>
  <c r="F679" i="6" s="1"/>
  <c r="F680" i="6" a="1"/>
  <c r="F680" i="6" s="1"/>
  <c r="F681" i="6" a="1"/>
  <c r="F681" i="6" s="1"/>
  <c r="F682" i="6" a="1"/>
  <c r="F682" i="6" s="1"/>
  <c r="F683" i="6" a="1"/>
  <c r="F683" i="6" s="1"/>
  <c r="F684" i="6" a="1"/>
  <c r="F684" i="6" s="1"/>
  <c r="F685" i="6" a="1"/>
  <c r="F685" i="6" s="1"/>
  <c r="F686" i="6" a="1"/>
  <c r="F686" i="6" s="1"/>
  <c r="F687" i="6" a="1"/>
  <c r="F687" i="6" s="1"/>
  <c r="F688" i="6" a="1"/>
  <c r="F688" i="6" s="1"/>
  <c r="F689" i="6" a="1"/>
  <c r="F689" i="6" s="1"/>
  <c r="F690" i="6" a="1"/>
  <c r="F690" i="6" s="1"/>
  <c r="F691" i="6" a="1"/>
  <c r="F691" i="6" s="1"/>
  <c r="F692" i="6" a="1"/>
  <c r="F692" i="6" s="1"/>
  <c r="F693" i="6" a="1"/>
  <c r="F693" i="6" s="1"/>
  <c r="F694" i="6" a="1"/>
  <c r="F694" i="6" s="1"/>
  <c r="F695" i="6" a="1"/>
  <c r="F695" i="6" s="1"/>
  <c r="F696" i="6" a="1"/>
  <c r="F696" i="6" s="1"/>
  <c r="F697" i="6" a="1"/>
  <c r="F697" i="6" s="1"/>
  <c r="F698" i="6" a="1"/>
  <c r="F698" i="6" s="1"/>
  <c r="F699" i="6" a="1"/>
  <c r="F699" i="6" s="1"/>
  <c r="F700" i="6" a="1"/>
  <c r="F700" i="6" s="1"/>
  <c r="F701" i="6" a="1"/>
  <c r="F701" i="6" s="1"/>
  <c r="F702" i="6" a="1"/>
  <c r="F702" i="6" s="1"/>
  <c r="F703" i="6" a="1"/>
  <c r="F703" i="6" s="1"/>
  <c r="F704" i="6" a="1"/>
  <c r="F704" i="6" s="1"/>
  <c r="F705" i="6" a="1"/>
  <c r="F705" i="6" s="1"/>
  <c r="F706" i="6" a="1"/>
  <c r="F706" i="6" s="1"/>
  <c r="F707" i="6" a="1"/>
  <c r="F707" i="6" s="1"/>
  <c r="F708" i="6" a="1"/>
  <c r="F708" i="6" s="1"/>
  <c r="F709" i="6" a="1"/>
  <c r="F709" i="6" s="1"/>
  <c r="F710" i="6" a="1"/>
  <c r="F710" i="6" s="1"/>
  <c r="F711" i="6" a="1"/>
  <c r="F711" i="6" s="1"/>
  <c r="F712" i="6" a="1"/>
  <c r="F712" i="6" s="1"/>
  <c r="F713" i="6" a="1"/>
  <c r="F713" i="6" s="1"/>
  <c r="F714" i="6" a="1"/>
  <c r="F714" i="6" s="1"/>
  <c r="F715" i="6" a="1"/>
  <c r="F715" i="6" s="1"/>
  <c r="F716" i="6" a="1"/>
  <c r="F716" i="6" s="1"/>
  <c r="F717" i="6" a="1"/>
  <c r="F717" i="6" s="1"/>
  <c r="F718" i="6" a="1"/>
  <c r="F718" i="6" s="1"/>
  <c r="F719" i="6" a="1"/>
  <c r="F719" i="6" s="1"/>
  <c r="F720" i="6" a="1"/>
  <c r="F720" i="6" s="1"/>
  <c r="F721" i="6" a="1"/>
  <c r="F721" i="6" s="1"/>
  <c r="F722" i="6" a="1"/>
  <c r="F722" i="6" s="1"/>
  <c r="F723" i="6" a="1"/>
  <c r="F723" i="6" s="1"/>
  <c r="F724" i="6" a="1"/>
  <c r="F724" i="6" s="1"/>
  <c r="F725" i="6" a="1"/>
  <c r="F725" i="6" s="1"/>
  <c r="F726" i="6" a="1"/>
  <c r="F726" i="6" s="1"/>
  <c r="F727" i="6" a="1"/>
  <c r="F727" i="6" s="1"/>
  <c r="F728" i="6" a="1"/>
  <c r="F728" i="6" s="1"/>
  <c r="F729" i="6" a="1"/>
  <c r="F729" i="6" s="1"/>
  <c r="F730" i="6" a="1"/>
  <c r="F730" i="6" s="1"/>
  <c r="F731" i="6" a="1"/>
  <c r="F731" i="6" s="1"/>
  <c r="F732" i="6" a="1"/>
  <c r="F732" i="6" s="1"/>
  <c r="F733" i="6" a="1"/>
  <c r="F733" i="6" s="1"/>
  <c r="F734" i="6" a="1"/>
  <c r="F734" i="6" s="1"/>
  <c r="F735" i="6" a="1"/>
  <c r="F735" i="6" s="1"/>
  <c r="F736" i="6" a="1"/>
  <c r="F736" i="6" s="1"/>
  <c r="F737" i="6" a="1"/>
  <c r="F737" i="6" s="1"/>
  <c r="F738" i="6" a="1"/>
  <c r="F738" i="6" s="1"/>
  <c r="F739" i="6" a="1"/>
  <c r="F739" i="6" s="1"/>
  <c r="F740" i="6" a="1"/>
  <c r="F740" i="6" s="1"/>
  <c r="F741" i="6" a="1"/>
  <c r="F741" i="6" s="1"/>
  <c r="F742" i="6" a="1"/>
  <c r="F742" i="6" s="1"/>
  <c r="F743" i="6" a="1"/>
  <c r="F743" i="6" s="1"/>
  <c r="F744" i="6" a="1"/>
  <c r="F744" i="6" s="1"/>
  <c r="F745" i="6" a="1"/>
  <c r="F745" i="6" s="1"/>
  <c r="F746" i="6" a="1"/>
  <c r="F746" i="6" s="1"/>
  <c r="F747" i="6" a="1"/>
  <c r="F747" i="6" s="1"/>
  <c r="F748" i="6" a="1"/>
  <c r="F748" i="6" s="1"/>
  <c r="F749" i="6" a="1"/>
  <c r="F749" i="6" s="1"/>
  <c r="F750" i="6" a="1"/>
  <c r="F750" i="6" s="1"/>
  <c r="F751" i="6" a="1"/>
  <c r="F751" i="6" s="1"/>
  <c r="F752" i="6" a="1"/>
  <c r="F752" i="6" s="1"/>
  <c r="F753" i="6" a="1"/>
  <c r="F753" i="6" s="1"/>
  <c r="F754" i="6" a="1"/>
  <c r="F754" i="6" s="1"/>
  <c r="F755" i="6" a="1"/>
  <c r="F755" i="6" s="1"/>
  <c r="F756" i="6" a="1"/>
  <c r="F756" i="6" s="1"/>
  <c r="F757" i="6" a="1"/>
  <c r="F757" i="6" s="1"/>
  <c r="F758" i="6" a="1"/>
  <c r="F758" i="6" s="1"/>
  <c r="F759" i="6" a="1"/>
  <c r="F759" i="6" s="1"/>
  <c r="F760" i="6" a="1"/>
  <c r="F760" i="6" s="1"/>
  <c r="F761" i="6" a="1"/>
  <c r="F761" i="6" s="1"/>
  <c r="F762" i="6" a="1"/>
  <c r="F762" i="6" s="1"/>
  <c r="F763" i="6" a="1"/>
  <c r="F763" i="6" s="1"/>
  <c r="F764" i="6" a="1"/>
  <c r="F764" i="6" s="1"/>
  <c r="F765" i="6" a="1"/>
  <c r="F765" i="6" s="1"/>
  <c r="F766" i="6" a="1"/>
  <c r="F766" i="6" s="1"/>
  <c r="F768" i="6" a="1"/>
  <c r="F768" i="6" s="1"/>
  <c r="F769" i="6" a="1"/>
  <c r="F769" i="6" s="1"/>
  <c r="F770" i="6" a="1"/>
  <c r="F770" i="6" s="1"/>
  <c r="F771" i="6" a="1"/>
  <c r="F771" i="6" s="1"/>
  <c r="F772" i="6" a="1"/>
  <c r="F772" i="6" s="1"/>
  <c r="F773" i="6" a="1"/>
  <c r="F773" i="6" s="1"/>
  <c r="F774" i="6" a="1"/>
  <c r="F774" i="6" s="1"/>
  <c r="F775" i="6" a="1"/>
  <c r="F775" i="6" s="1"/>
  <c r="F776" i="6" a="1"/>
  <c r="F776" i="6" s="1"/>
  <c r="F777" i="6" a="1"/>
  <c r="F777" i="6" s="1"/>
  <c r="F778" i="6" a="1"/>
  <c r="F778" i="6" s="1"/>
  <c r="F779" i="6" a="1"/>
  <c r="F779" i="6" s="1"/>
  <c r="F780" i="6" a="1"/>
  <c r="F780" i="6" s="1"/>
  <c r="F781" i="6" a="1"/>
  <c r="F781" i="6" s="1"/>
  <c r="F782" i="6" a="1"/>
  <c r="F782" i="6" s="1"/>
  <c r="F783" i="6" a="1"/>
  <c r="F783" i="6" s="1"/>
  <c r="F784" i="6" a="1"/>
  <c r="F784" i="6" s="1"/>
  <c r="F785" i="6" a="1"/>
  <c r="F785" i="6" s="1"/>
  <c r="F786" i="6" a="1"/>
  <c r="F786" i="6" s="1"/>
  <c r="F787" i="6" a="1"/>
  <c r="F787" i="6" s="1"/>
  <c r="F788" i="6" a="1"/>
  <c r="F788" i="6" s="1"/>
  <c r="F789" i="6" a="1"/>
  <c r="F789" i="6" s="1"/>
  <c r="F790" i="6" a="1"/>
  <c r="F790" i="6" s="1"/>
  <c r="F791" i="6" a="1"/>
  <c r="F791" i="6" s="1"/>
  <c r="F792" i="6" a="1"/>
  <c r="F792" i="6" s="1"/>
  <c r="F793" i="6" a="1"/>
  <c r="F793" i="6" s="1"/>
  <c r="F794" i="6" a="1"/>
  <c r="F794" i="6" s="1"/>
  <c r="F795" i="6" a="1"/>
  <c r="F795" i="6" s="1"/>
  <c r="F796" i="6" a="1"/>
  <c r="F796" i="6" s="1"/>
  <c r="F797" i="6" a="1"/>
  <c r="F797" i="6" s="1"/>
  <c r="F798" i="6" a="1"/>
  <c r="F798" i="6" s="1"/>
  <c r="F799" i="6" a="1"/>
  <c r="F799" i="6" s="1"/>
  <c r="F800" i="6" a="1"/>
  <c r="F800" i="6" s="1"/>
  <c r="F801" i="6" a="1"/>
  <c r="F801" i="6" s="1"/>
  <c r="F802" i="6" a="1"/>
  <c r="F802" i="6" s="1"/>
  <c r="F803" i="6" a="1"/>
  <c r="F803" i="6" s="1"/>
  <c r="F804" i="6" a="1"/>
  <c r="F804" i="6" s="1"/>
  <c r="F805" i="6" a="1"/>
  <c r="F805" i="6" s="1"/>
  <c r="F806" i="6" a="1"/>
  <c r="F806" i="6" s="1"/>
  <c r="F807" i="6" a="1"/>
  <c r="F807" i="6" s="1"/>
  <c r="F808" i="6" a="1"/>
  <c r="F808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5" i="6" a="1"/>
  <c r="F5" i="6" s="1"/>
  <c r="E640" i="6" a="1"/>
  <c r="E640" i="6" s="1"/>
  <c r="E219" i="6" a="1"/>
  <c r="E219" i="6" s="1"/>
  <c r="E192" i="6" a="1"/>
  <c r="E192" i="6" s="1"/>
  <c r="E191" i="6" a="1"/>
  <c r="E191" i="6" s="1"/>
  <c r="E173" i="6" a="1"/>
  <c r="E173" i="6" s="1"/>
  <c r="E122" i="6" a="1"/>
  <c r="E122" i="6" s="1"/>
  <c r="E12" i="2"/>
  <c r="E7" i="6" l="1" a="1"/>
  <c r="E7" i="6" s="1"/>
  <c r="E8" i="6" a="1"/>
  <c r="E8" i="6" s="1"/>
  <c r="E10" i="6" a="1"/>
  <c r="E10" i="6" s="1"/>
  <c r="E11" i="6" a="1"/>
  <c r="E11" i="6" s="1"/>
  <c r="E14" i="6" a="1"/>
  <c r="E14" i="6" s="1"/>
  <c r="E84" i="6" a="1"/>
  <c r="E84" i="6" s="1"/>
  <c r="E121" i="6" a="1"/>
  <c r="E121" i="6" s="1"/>
  <c r="E126" i="6" a="1"/>
  <c r="E126" i="6" s="1"/>
  <c r="E149" i="6" a="1"/>
  <c r="E149" i="6" s="1"/>
  <c r="E201" i="6" a="1"/>
  <c r="E201" i="6" s="1"/>
  <c r="E202" i="6" a="1"/>
  <c r="E202" i="6" s="1"/>
  <c r="E203" i="6" a="1"/>
  <c r="E203" i="6" s="1"/>
  <c r="E211" i="6" a="1"/>
  <c r="E211" i="6" s="1"/>
  <c r="E324" i="6" a="1"/>
  <c r="E324" i="6" s="1"/>
  <c r="E355" i="6" a="1"/>
  <c r="E355" i="6" s="1"/>
  <c r="E378" i="6" a="1"/>
  <c r="E378" i="6" s="1"/>
  <c r="E454" i="6" a="1"/>
  <c r="E454" i="6" s="1"/>
  <c r="E455" i="6" a="1"/>
  <c r="E455" i="6" s="1"/>
  <c r="E484" i="6" a="1"/>
  <c r="E484" i="6" s="1"/>
  <c r="E518" i="6" a="1"/>
  <c r="E518" i="6" s="1"/>
  <c r="E531" i="6" a="1"/>
  <c r="E531" i="6" s="1"/>
  <c r="E548" i="6" a="1"/>
  <c r="E548" i="6" s="1"/>
  <c r="E547" i="6" a="1"/>
  <c r="E547" i="6" s="1"/>
  <c r="E579" i="6" a="1"/>
  <c r="E579" i="6" s="1"/>
  <c r="E607" i="6" a="1"/>
  <c r="E607" i="6" s="1"/>
  <c r="E643" i="6" a="1"/>
  <c r="E643" i="6" s="1"/>
  <c r="E665" i="6" a="1"/>
  <c r="E665" i="6" s="1"/>
  <c r="E670" i="6" a="1"/>
  <c r="E670" i="6" s="1"/>
  <c r="E672" i="6" a="1"/>
  <c r="E672" i="6" s="1"/>
  <c r="E676" i="6" a="1"/>
  <c r="E676" i="6" s="1"/>
  <c r="E682" i="6" a="1"/>
  <c r="E682" i="6" s="1"/>
  <c r="E692" i="6" a="1"/>
  <c r="E692" i="6" s="1"/>
  <c r="E695" i="6" a="1"/>
  <c r="E695" i="6" s="1"/>
  <c r="E696" i="6" a="1"/>
  <c r="E696" i="6" s="1"/>
  <c r="E704" i="6" a="1"/>
  <c r="E704" i="6" s="1"/>
  <c r="E706" i="6" a="1"/>
  <c r="E706" i="6" s="1"/>
  <c r="E712" i="6" a="1"/>
  <c r="E712" i="6" s="1"/>
  <c r="E715" i="6" a="1"/>
  <c r="E715" i="6" s="1"/>
  <c r="E724" i="6" a="1"/>
  <c r="E724" i="6" s="1"/>
  <c r="E723" i="6" a="1"/>
  <c r="E723" i="6" s="1"/>
  <c r="E722" i="6" a="1"/>
  <c r="E722" i="6" s="1"/>
  <c r="E725" i="6" a="1"/>
  <c r="E725" i="6" s="1"/>
  <c r="E726" i="6" a="1"/>
  <c r="E726" i="6" s="1"/>
  <c r="E730" i="6" a="1"/>
  <c r="E730" i="6" s="1"/>
  <c r="E729" i="6" a="1"/>
  <c r="E729" i="6" s="1"/>
  <c r="E731" i="6" a="1"/>
  <c r="E731" i="6" s="1"/>
  <c r="E735" i="6" a="1"/>
  <c r="E735" i="6" s="1"/>
  <c r="E734" i="6" a="1"/>
  <c r="E734" i="6" s="1"/>
  <c r="E736" i="6" a="1"/>
  <c r="E736" i="6" s="1"/>
  <c r="E745" i="6" a="1"/>
  <c r="E745" i="6" s="1"/>
  <c r="E746" i="6" a="1"/>
  <c r="E746" i="6" s="1"/>
  <c r="E755" i="6" a="1"/>
  <c r="E755" i="6" s="1"/>
  <c r="E758" i="6" a="1"/>
  <c r="E758" i="6" s="1"/>
  <c r="E788" i="6" a="1"/>
  <c r="E788" i="6" s="1"/>
  <c r="E792" i="6" a="1"/>
  <c r="E792" i="6" s="1"/>
  <c r="E806" i="6" a="1"/>
  <c r="E806" i="6" s="1"/>
  <c r="E157" i="6" a="1"/>
  <c r="E157" i="6" s="1"/>
  <c r="E189" i="6" a="1"/>
  <c r="E189" i="6" s="1"/>
  <c r="E204" i="6" a="1"/>
  <c r="E204" i="6" s="1"/>
  <c r="E209" i="6" a="1"/>
  <c r="E209" i="6" s="1"/>
  <c r="E212" i="6" a="1"/>
  <c r="E212" i="6" s="1"/>
  <c r="E218" i="6" a="1"/>
  <c r="E218" i="6" s="1"/>
  <c r="E282" i="6" a="1"/>
  <c r="E282" i="6" s="1"/>
  <c r="E6" i="2"/>
  <c r="E5" i="2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629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09" i="1"/>
  <c r="D808" i="1"/>
  <c r="D807" i="1"/>
  <c r="D806" i="1"/>
  <c r="D813" i="1"/>
  <c r="D812" i="1"/>
  <c r="D811" i="1"/>
  <c r="D810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630" i="1"/>
  <c r="D628" i="1"/>
  <c r="D627" i="1"/>
  <c r="E521" i="6" a="1"/>
  <c r="E521" i="6" s="1"/>
  <c r="E6" i="6" a="1"/>
  <c r="E6" i="6" s="1"/>
  <c r="E9" i="6" a="1"/>
  <c r="E9" i="6" s="1"/>
  <c r="E12" i="6" a="1"/>
  <c r="E12" i="6" s="1"/>
  <c r="E13" i="6" a="1"/>
  <c r="E13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3" i="6" a="1"/>
  <c r="E123" i="6" s="1"/>
  <c r="E124" i="6" a="1"/>
  <c r="E124" i="6" s="1"/>
  <c r="E125" i="6" a="1"/>
  <c r="E125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90" i="6" a="1"/>
  <c r="E190" i="6" s="1"/>
  <c r="E193" i="6" a="1"/>
  <c r="E193" i="6" s="1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5" i="6" a="1"/>
  <c r="E205" i="6" s="1"/>
  <c r="E206" i="6" a="1"/>
  <c r="E206" i="6" s="1"/>
  <c r="E207" i="6" a="1"/>
  <c r="E207" i="6" s="1"/>
  <c r="E208" i="6" a="1"/>
  <c r="E208" i="6" s="1"/>
  <c r="E210" i="6" a="1"/>
  <c r="E210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 s="1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 s="1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 s="1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8" i="6" a="1"/>
  <c r="E298" i="6" s="1"/>
  <c r="E299" i="6" a="1"/>
  <c r="E299" i="6" s="1"/>
  <c r="E300" i="6" a="1"/>
  <c r="E300" i="6" s="1"/>
  <c r="E301" i="6" a="1"/>
  <c r="E301" i="6" s="1"/>
  <c r="E302" i="6" a="1"/>
  <c r="E302" i="6" s="1"/>
  <c r="E303" i="6" a="1"/>
  <c r="E303" i="6" s="1"/>
  <c r="E304" i="6" a="1"/>
  <c r="E304" i="6" s="1"/>
  <c r="E305" i="6" a="1"/>
  <c r="E305" i="6" s="1"/>
  <c r="E306" i="6" a="1"/>
  <c r="E306" i="6" s="1"/>
  <c r="E307" i="6" a="1"/>
  <c r="E307" i="6" s="1"/>
  <c r="E308" i="6" a="1"/>
  <c r="E308" i="6" s="1"/>
  <c r="E309" i="6" a="1"/>
  <c r="E309" i="6" s="1"/>
  <c r="E310" i="6" a="1"/>
  <c r="E310" i="6" s="1"/>
  <c r="E311" i="6" a="1"/>
  <c r="E311" i="6" s="1"/>
  <c r="E312" i="6" a="1"/>
  <c r="E312" i="6" s="1"/>
  <c r="E313" i="6" a="1"/>
  <c r="E313" i="6" s="1"/>
  <c r="E314" i="6" a="1"/>
  <c r="E314" i="6" s="1"/>
  <c r="E315" i="6" a="1"/>
  <c r="E315" i="6" s="1"/>
  <c r="E316" i="6" a="1"/>
  <c r="E316" i="6" s="1"/>
  <c r="E317" i="6" a="1"/>
  <c r="E317" i="6" s="1"/>
  <c r="E318" i="6" a="1"/>
  <c r="E318" i="6" s="1"/>
  <c r="E319" i="6" a="1"/>
  <c r="E319" i="6" s="1"/>
  <c r="E320" i="6" a="1"/>
  <c r="E320" i="6" s="1"/>
  <c r="E321" i="6" a="1"/>
  <c r="E321" i="6" s="1"/>
  <c r="E323" i="6" a="1"/>
  <c r="E323" i="6" s="1"/>
  <c r="E325" i="6" a="1"/>
  <c r="E325" i="6" s="1"/>
  <c r="E326" i="6" a="1"/>
  <c r="E326" i="6" s="1"/>
  <c r="E327" i="6" a="1"/>
  <c r="E327" i="6" s="1"/>
  <c r="E328" i="6" a="1"/>
  <c r="E328" i="6" s="1"/>
  <c r="E329" i="6" a="1"/>
  <c r="E329" i="6" s="1"/>
  <c r="E330" i="6" a="1"/>
  <c r="E330" i="6" s="1"/>
  <c r="E331" i="6" a="1"/>
  <c r="E331" i="6" s="1"/>
  <c r="E332" i="6" a="1"/>
  <c r="E332" i="6" s="1"/>
  <c r="E333" i="6" a="1"/>
  <c r="E333" i="6" s="1"/>
  <c r="E334" i="6" a="1"/>
  <c r="E334" i="6" s="1"/>
  <c r="E335" i="6" a="1"/>
  <c r="E335" i="6" s="1"/>
  <c r="E336" i="6" a="1"/>
  <c r="E336" i="6" s="1"/>
  <c r="E337" i="6" a="1"/>
  <c r="E337" i="6" s="1"/>
  <c r="E338" i="6" a="1"/>
  <c r="E338" i="6" s="1"/>
  <c r="E339" i="6" a="1"/>
  <c r="E339" i="6" s="1"/>
  <c r="E340" i="6" a="1"/>
  <c r="E340" i="6" s="1"/>
  <c r="E341" i="6" a="1"/>
  <c r="E341" i="6" s="1"/>
  <c r="E342" i="6" a="1"/>
  <c r="E342" i="6" s="1"/>
  <c r="E343" i="6" a="1"/>
  <c r="E343" i="6" s="1"/>
  <c r="E344" i="6" a="1"/>
  <c r="E344" i="6" s="1"/>
  <c r="E345" i="6" a="1"/>
  <c r="E345" i="6" s="1"/>
  <c r="E346" i="6" a="1"/>
  <c r="E346" i="6" s="1"/>
  <c r="E347" i="6" a="1"/>
  <c r="E347" i="6" s="1"/>
  <c r="E348" i="6" a="1"/>
  <c r="E348" i="6" s="1"/>
  <c r="E349" i="6" a="1"/>
  <c r="E349" i="6" s="1"/>
  <c r="E350" i="6" a="1"/>
  <c r="E350" i="6" s="1"/>
  <c r="E351" i="6" a="1"/>
  <c r="E351" i="6" s="1"/>
  <c r="E352" i="6" a="1"/>
  <c r="E352" i="6" s="1"/>
  <c r="E353" i="6" a="1"/>
  <c r="E353" i="6" s="1"/>
  <c r="E354" i="6" a="1"/>
  <c r="E354" i="6" s="1"/>
  <c r="E356" i="6" a="1"/>
  <c r="E356" i="6" s="1"/>
  <c r="E357" i="6" a="1"/>
  <c r="E357" i="6" s="1"/>
  <c r="E358" i="6" a="1"/>
  <c r="E358" i="6" s="1"/>
  <c r="E359" i="6" a="1"/>
  <c r="E359" i="6" s="1"/>
  <c r="E360" i="6" a="1"/>
  <c r="E360" i="6" s="1"/>
  <c r="E361" i="6" a="1"/>
  <c r="E361" i="6" s="1"/>
  <c r="E362" i="6" a="1"/>
  <c r="E362" i="6" s="1"/>
  <c r="E363" i="6" a="1"/>
  <c r="E363" i="6" s="1"/>
  <c r="E364" i="6" a="1"/>
  <c r="E364" i="6" s="1"/>
  <c r="E365" i="6" a="1"/>
  <c r="E365" i="6" s="1"/>
  <c r="E366" i="6" a="1"/>
  <c r="E366" i="6" s="1"/>
  <c r="E367" i="6" a="1"/>
  <c r="E367" i="6" s="1"/>
  <c r="E368" i="6" a="1"/>
  <c r="E368" i="6" s="1"/>
  <c r="E369" i="6" a="1"/>
  <c r="E369" i="6" s="1"/>
  <c r="E370" i="6" a="1"/>
  <c r="E370" i="6" s="1"/>
  <c r="E371" i="6" a="1"/>
  <c r="E371" i="6" s="1"/>
  <c r="E372" i="6" a="1"/>
  <c r="E372" i="6" s="1"/>
  <c r="E373" i="6" a="1"/>
  <c r="E373" i="6" s="1"/>
  <c r="E374" i="6" a="1"/>
  <c r="E374" i="6" s="1"/>
  <c r="E375" i="6" a="1"/>
  <c r="E375" i="6" s="1"/>
  <c r="E376" i="6" a="1"/>
  <c r="E376" i="6" s="1"/>
  <c r="E377" i="6" a="1"/>
  <c r="E377" i="6" s="1"/>
  <c r="E379" i="6" a="1"/>
  <c r="E379" i="6" s="1"/>
  <c r="E380" i="6" a="1"/>
  <c r="E380" i="6" s="1"/>
  <c r="E381" i="6" a="1"/>
  <c r="E381" i="6" s="1"/>
  <c r="E382" i="6" a="1"/>
  <c r="E382" i="6" s="1"/>
  <c r="E383" i="6" a="1"/>
  <c r="E383" i="6" s="1"/>
  <c r="E384" i="6" a="1"/>
  <c r="E384" i="6" s="1"/>
  <c r="E385" i="6" a="1"/>
  <c r="E385" i="6" s="1"/>
  <c r="E386" i="6" a="1"/>
  <c r="E386" i="6" s="1"/>
  <c r="E387" i="6" a="1"/>
  <c r="E387" i="6" s="1"/>
  <c r="E388" i="6" a="1"/>
  <c r="E388" i="6" s="1"/>
  <c r="E389" i="6" a="1"/>
  <c r="E389" i="6" s="1"/>
  <c r="E390" i="6" a="1"/>
  <c r="E390" i="6" s="1"/>
  <c r="E392" i="6" a="1"/>
  <c r="E392" i="6" s="1"/>
  <c r="E393" i="6" a="1"/>
  <c r="E393" i="6" s="1"/>
  <c r="E394" i="6" a="1"/>
  <c r="E394" i="6" s="1"/>
  <c r="E395" i="6" a="1"/>
  <c r="E395" i="6" s="1"/>
  <c r="E396" i="6" a="1"/>
  <c r="E396" i="6" s="1"/>
  <c r="E397" i="6" a="1"/>
  <c r="E397" i="6" s="1"/>
  <c r="E398" i="6" a="1"/>
  <c r="E398" i="6" s="1"/>
  <c r="E399" i="6" a="1"/>
  <c r="E399" i="6" s="1"/>
  <c r="E400" i="6" a="1"/>
  <c r="E400" i="6" s="1"/>
  <c r="E401" i="6" a="1"/>
  <c r="E401" i="6" s="1"/>
  <c r="E402" i="6" a="1"/>
  <c r="E402" i="6" s="1"/>
  <c r="E403" i="6" a="1"/>
  <c r="E403" i="6" s="1"/>
  <c r="E404" i="6" a="1"/>
  <c r="E404" i="6" s="1"/>
  <c r="E405" i="6" a="1"/>
  <c r="E405" i="6" s="1"/>
  <c r="E406" i="6" a="1"/>
  <c r="E406" i="6" s="1"/>
  <c r="E407" i="6" a="1"/>
  <c r="E407" i="6" s="1"/>
  <c r="E408" i="6" a="1"/>
  <c r="E408" i="6" s="1"/>
  <c r="E409" i="6" a="1"/>
  <c r="E409" i="6" s="1"/>
  <c r="E410" i="6" a="1"/>
  <c r="E410" i="6" s="1"/>
  <c r="E411" i="6" a="1"/>
  <c r="E411" i="6" s="1"/>
  <c r="E412" i="6" a="1"/>
  <c r="E412" i="6" s="1"/>
  <c r="E413" i="6" a="1"/>
  <c r="E413" i="6" s="1"/>
  <c r="E414" i="6" a="1"/>
  <c r="E414" i="6" s="1"/>
  <c r="E415" i="6" a="1"/>
  <c r="E415" i="6" s="1"/>
  <c r="E416" i="6" a="1"/>
  <c r="E416" i="6" s="1"/>
  <c r="E417" i="6" a="1"/>
  <c r="E417" i="6" s="1"/>
  <c r="E418" i="6" a="1"/>
  <c r="E418" i="6" s="1"/>
  <c r="E419" i="6" a="1"/>
  <c r="E419" i="6" s="1"/>
  <c r="E420" i="6" a="1"/>
  <c r="E420" i="6" s="1"/>
  <c r="E421" i="6" a="1"/>
  <c r="E421" i="6" s="1"/>
  <c r="E422" i="6" a="1"/>
  <c r="E422" i="6" s="1"/>
  <c r="E423" i="6" a="1"/>
  <c r="E423" i="6" s="1"/>
  <c r="E424" i="6" a="1"/>
  <c r="E424" i="6" s="1"/>
  <c r="E425" i="6" a="1"/>
  <c r="E425" i="6" s="1"/>
  <c r="E426" i="6" a="1"/>
  <c r="E426" i="6" s="1"/>
  <c r="E427" i="6" a="1"/>
  <c r="E427" i="6" s="1"/>
  <c r="E428" i="6" a="1"/>
  <c r="E428" i="6" s="1"/>
  <c r="E429" i="6" a="1"/>
  <c r="E429" i="6" s="1"/>
  <c r="E430" i="6" a="1"/>
  <c r="E430" i="6" s="1"/>
  <c r="E431" i="6" a="1"/>
  <c r="E431" i="6" s="1"/>
  <c r="E432" i="6" a="1"/>
  <c r="E432" i="6" s="1"/>
  <c r="E433" i="6" a="1"/>
  <c r="E433" i="6" s="1"/>
  <c r="E434" i="6" a="1"/>
  <c r="E434" i="6" s="1"/>
  <c r="E435" i="6" a="1"/>
  <c r="E435" i="6" s="1"/>
  <c r="E436" i="6" a="1"/>
  <c r="E436" i="6" s="1"/>
  <c r="E437" i="6" a="1"/>
  <c r="E437" i="6" s="1"/>
  <c r="E438" i="6" a="1"/>
  <c r="E438" i="6" s="1"/>
  <c r="E439" i="6" a="1"/>
  <c r="E439" i="6" s="1"/>
  <c r="E440" i="6" a="1"/>
  <c r="E440" i="6" s="1"/>
  <c r="E441" i="6" a="1"/>
  <c r="E441" i="6" s="1"/>
  <c r="E442" i="6" a="1"/>
  <c r="E442" i="6" s="1"/>
  <c r="E443" i="6" a="1"/>
  <c r="E443" i="6" s="1"/>
  <c r="E444" i="6" a="1"/>
  <c r="E444" i="6" s="1"/>
  <c r="E445" i="6" a="1"/>
  <c r="E445" i="6" s="1"/>
  <c r="E446" i="6" a="1"/>
  <c r="E446" i="6" s="1"/>
  <c r="E447" i="6" a="1"/>
  <c r="E447" i="6" s="1"/>
  <c r="E448" i="6" a="1"/>
  <c r="E448" i="6" s="1"/>
  <c r="E449" i="6" a="1"/>
  <c r="E449" i="6" s="1"/>
  <c r="E450" i="6" a="1"/>
  <c r="E450" i="6" s="1"/>
  <c r="E451" i="6" a="1"/>
  <c r="E451" i="6" s="1"/>
  <c r="E452" i="6" a="1"/>
  <c r="E452" i="6" s="1"/>
  <c r="E453" i="6" a="1"/>
  <c r="E453" i="6" s="1"/>
  <c r="E456" i="6" a="1"/>
  <c r="E456" i="6" s="1"/>
  <c r="E457" i="6" a="1"/>
  <c r="E457" i="6" s="1"/>
  <c r="E458" i="6" a="1"/>
  <c r="E458" i="6" s="1"/>
  <c r="E459" i="6" a="1"/>
  <c r="E459" i="6" s="1"/>
  <c r="E460" i="6" a="1"/>
  <c r="E460" i="6" s="1"/>
  <c r="E461" i="6" a="1"/>
  <c r="E461" i="6" s="1"/>
  <c r="E462" i="6" a="1"/>
  <c r="E462" i="6" s="1"/>
  <c r="E463" i="6" a="1"/>
  <c r="E463" i="6" s="1"/>
  <c r="E464" i="6" a="1"/>
  <c r="E464" i="6" s="1"/>
  <c r="E465" i="6" a="1"/>
  <c r="E465" i="6" s="1"/>
  <c r="E466" i="6" a="1"/>
  <c r="E466" i="6" s="1"/>
  <c r="E467" i="6" a="1"/>
  <c r="E467" i="6" s="1"/>
  <c r="E468" i="6" a="1"/>
  <c r="E468" i="6" s="1"/>
  <c r="E469" i="6" a="1"/>
  <c r="E469" i="6" s="1"/>
  <c r="E470" i="6" a="1"/>
  <c r="E470" i="6" s="1"/>
  <c r="E471" i="6" a="1"/>
  <c r="E471" i="6" s="1"/>
  <c r="E472" i="6" a="1"/>
  <c r="E472" i="6" s="1"/>
  <c r="E473" i="6" a="1"/>
  <c r="E473" i="6" s="1"/>
  <c r="E474" i="6" a="1"/>
  <c r="E474" i="6" s="1"/>
  <c r="E475" i="6" a="1"/>
  <c r="E475" i="6" s="1"/>
  <c r="E476" i="6" a="1"/>
  <c r="E476" i="6" s="1"/>
  <c r="E477" i="6" a="1"/>
  <c r="E477" i="6" s="1"/>
  <c r="E478" i="6" a="1"/>
  <c r="E478" i="6" s="1"/>
  <c r="E479" i="6" a="1"/>
  <c r="E479" i="6" s="1"/>
  <c r="E480" i="6" a="1"/>
  <c r="E480" i="6" s="1"/>
  <c r="E481" i="6" a="1"/>
  <c r="E481" i="6" s="1"/>
  <c r="E482" i="6" a="1"/>
  <c r="E482" i="6" s="1"/>
  <c r="E483" i="6" a="1"/>
  <c r="E483" i="6" s="1"/>
  <c r="E485" i="6" a="1"/>
  <c r="E485" i="6" s="1"/>
  <c r="E486" i="6" a="1"/>
  <c r="E486" i="6" s="1"/>
  <c r="E487" i="6" a="1"/>
  <c r="E487" i="6" s="1"/>
  <c r="E488" i="6" a="1"/>
  <c r="E488" i="6" s="1"/>
  <c r="E489" i="6" a="1"/>
  <c r="E489" i="6" s="1"/>
  <c r="E490" i="6" a="1"/>
  <c r="E490" i="6" s="1"/>
  <c r="E491" i="6" a="1"/>
  <c r="E491" i="6" s="1"/>
  <c r="E492" i="6" a="1"/>
  <c r="E492" i="6" s="1"/>
  <c r="E493" i="6" a="1"/>
  <c r="E493" i="6" s="1"/>
  <c r="E494" i="6" a="1"/>
  <c r="E494" i="6" s="1"/>
  <c r="E495" i="6" a="1"/>
  <c r="E495" i="6" s="1"/>
  <c r="E496" i="6" a="1"/>
  <c r="E496" i="6" s="1"/>
  <c r="E497" i="6" a="1"/>
  <c r="E497" i="6" s="1"/>
  <c r="E498" i="6" a="1"/>
  <c r="E498" i="6" s="1"/>
  <c r="E499" i="6" a="1"/>
  <c r="E499" i="6" s="1"/>
  <c r="E500" i="6" a="1"/>
  <c r="E500" i="6" s="1"/>
  <c r="E501" i="6" a="1"/>
  <c r="E501" i="6" s="1"/>
  <c r="E502" i="6" a="1"/>
  <c r="E502" i="6" s="1"/>
  <c r="E503" i="6" a="1"/>
  <c r="E503" i="6" s="1"/>
  <c r="E504" i="6" a="1"/>
  <c r="E504" i="6" s="1"/>
  <c r="E505" i="6" a="1"/>
  <c r="E505" i="6" s="1"/>
  <c r="E506" i="6" a="1"/>
  <c r="E506" i="6" s="1"/>
  <c r="E507" i="6" a="1"/>
  <c r="E507" i="6" s="1"/>
  <c r="E508" i="6" a="1"/>
  <c r="E508" i="6" s="1"/>
  <c r="E509" i="6" a="1"/>
  <c r="E509" i="6" s="1"/>
  <c r="E510" i="6" a="1"/>
  <c r="E510" i="6" s="1"/>
  <c r="E511" i="6" a="1"/>
  <c r="E511" i="6" s="1"/>
  <c r="E512" i="6" a="1"/>
  <c r="E512" i="6" s="1"/>
  <c r="E513" i="6" a="1"/>
  <c r="E513" i="6" s="1"/>
  <c r="E514" i="6" a="1"/>
  <c r="E514" i="6" s="1"/>
  <c r="E515" i="6" a="1"/>
  <c r="E515" i="6" s="1"/>
  <c r="E516" i="6" a="1"/>
  <c r="E516" i="6" s="1"/>
  <c r="E517" i="6" a="1"/>
  <c r="E517" i="6" s="1"/>
  <c r="E519" i="6" a="1"/>
  <c r="E519" i="6" s="1"/>
  <c r="E520" i="6" a="1"/>
  <c r="E520" i="6" s="1"/>
  <c r="E522" i="6" a="1"/>
  <c r="E522" i="6" s="1"/>
  <c r="E523" i="6" a="1"/>
  <c r="E523" i="6" s="1"/>
  <c r="E524" i="6" a="1"/>
  <c r="E524" i="6" s="1"/>
  <c r="E525" i="6" a="1"/>
  <c r="E525" i="6" s="1"/>
  <c r="E526" i="6" a="1"/>
  <c r="E526" i="6" s="1"/>
  <c r="E527" i="6" a="1"/>
  <c r="E527" i="6" s="1"/>
  <c r="E528" i="6" a="1"/>
  <c r="E528" i="6" s="1"/>
  <c r="E529" i="6" a="1"/>
  <c r="E529" i="6" s="1"/>
  <c r="E530" i="6" a="1"/>
  <c r="E530" i="6" s="1"/>
  <c r="E532" i="6" a="1"/>
  <c r="E532" i="6" s="1"/>
  <c r="E533" i="6" a="1"/>
  <c r="E533" i="6" s="1"/>
  <c r="E534" i="6" a="1"/>
  <c r="E534" i="6" s="1"/>
  <c r="E535" i="6" a="1"/>
  <c r="E535" i="6" s="1"/>
  <c r="E536" i="6" a="1"/>
  <c r="E536" i="6" s="1"/>
  <c r="E537" i="6" a="1"/>
  <c r="E537" i="6" s="1"/>
  <c r="E538" i="6" a="1"/>
  <c r="E538" i="6" s="1"/>
  <c r="E539" i="6" a="1"/>
  <c r="E539" i="6" s="1"/>
  <c r="E540" i="6" a="1"/>
  <c r="E540" i="6" s="1"/>
  <c r="E541" i="6" a="1"/>
  <c r="E541" i="6" s="1"/>
  <c r="E542" i="6" a="1"/>
  <c r="E542" i="6" s="1"/>
  <c r="E543" i="6" a="1"/>
  <c r="E543" i="6" s="1"/>
  <c r="E544" i="6" a="1"/>
  <c r="E544" i="6" s="1"/>
  <c r="E545" i="6" a="1"/>
  <c r="E545" i="6" s="1"/>
  <c r="E546" i="6" a="1"/>
  <c r="E546" i="6" s="1"/>
  <c r="E549" i="6" a="1"/>
  <c r="E549" i="6" s="1"/>
  <c r="E550" i="6" a="1"/>
  <c r="E550" i="6" s="1"/>
  <c r="E551" i="6" a="1"/>
  <c r="E551" i="6" s="1"/>
  <c r="E552" i="6" a="1"/>
  <c r="E552" i="6" s="1"/>
  <c r="E553" i="6" a="1"/>
  <c r="E553" i="6" s="1"/>
  <c r="E554" i="6" a="1"/>
  <c r="E554" i="6" s="1"/>
  <c r="E555" i="6" a="1"/>
  <c r="E555" i="6" s="1"/>
  <c r="E556" i="6" a="1"/>
  <c r="E556" i="6" s="1"/>
  <c r="E557" i="6" a="1"/>
  <c r="E557" i="6" s="1"/>
  <c r="E558" i="6" a="1"/>
  <c r="E558" i="6" s="1"/>
  <c r="E559" i="6" a="1"/>
  <c r="E559" i="6" s="1"/>
  <c r="E560" i="6" a="1"/>
  <c r="E560" i="6" s="1"/>
  <c r="E561" i="6" a="1"/>
  <c r="E561" i="6" s="1"/>
  <c r="E562" i="6" a="1"/>
  <c r="E562" i="6" s="1"/>
  <c r="E563" i="6" a="1"/>
  <c r="E563" i="6" s="1"/>
  <c r="E564" i="6" a="1"/>
  <c r="E564" i="6" s="1"/>
  <c r="E565" i="6" a="1"/>
  <c r="E565" i="6" s="1"/>
  <c r="E566" i="6" a="1"/>
  <c r="E566" i="6" s="1"/>
  <c r="E567" i="6" a="1"/>
  <c r="E567" i="6" s="1"/>
  <c r="E568" i="6" a="1"/>
  <c r="E568" i="6" s="1"/>
  <c r="E569" i="6" a="1"/>
  <c r="E569" i="6" s="1"/>
  <c r="E570" i="6" a="1"/>
  <c r="E570" i="6" s="1"/>
  <c r="E571" i="6" a="1"/>
  <c r="E571" i="6" s="1"/>
  <c r="E572" i="6" a="1"/>
  <c r="E572" i="6" s="1"/>
  <c r="E573" i="6" a="1"/>
  <c r="E573" i="6" s="1"/>
  <c r="E574" i="6" a="1"/>
  <c r="E574" i="6" s="1"/>
  <c r="E575" i="6" a="1"/>
  <c r="E575" i="6" s="1"/>
  <c r="E576" i="6" a="1"/>
  <c r="E576" i="6" s="1"/>
  <c r="E577" i="6" a="1"/>
  <c r="E577" i="6" s="1"/>
  <c r="E578" i="6" a="1"/>
  <c r="E578" i="6" s="1"/>
  <c r="E580" i="6" a="1"/>
  <c r="E580" i="6" s="1"/>
  <c r="E581" i="6" a="1"/>
  <c r="E581" i="6" s="1"/>
  <c r="E582" i="6" a="1"/>
  <c r="E582" i="6" s="1"/>
  <c r="E583" i="6" a="1"/>
  <c r="E583" i="6" s="1"/>
  <c r="E585" i="6" a="1"/>
  <c r="E585" i="6" s="1"/>
  <c r="E586" i="6" a="1"/>
  <c r="E586" i="6" s="1"/>
  <c r="E584" i="6" a="1"/>
  <c r="E584" i="6" s="1"/>
  <c r="E587" i="6" a="1"/>
  <c r="E587" i="6" s="1"/>
  <c r="E588" i="6" a="1"/>
  <c r="E588" i="6" s="1"/>
  <c r="E589" i="6" a="1"/>
  <c r="E589" i="6" s="1"/>
  <c r="E590" i="6" a="1"/>
  <c r="E590" i="6" s="1"/>
  <c r="E591" i="6" a="1"/>
  <c r="E591" i="6" s="1"/>
  <c r="E592" i="6" a="1"/>
  <c r="E592" i="6" s="1"/>
  <c r="E593" i="6" a="1"/>
  <c r="E593" i="6" s="1"/>
  <c r="E594" i="6" a="1"/>
  <c r="E594" i="6" s="1"/>
  <c r="E595" i="6" a="1"/>
  <c r="E595" i="6" s="1"/>
  <c r="E596" i="6" a="1"/>
  <c r="E596" i="6" s="1"/>
  <c r="E597" i="6" a="1"/>
  <c r="E597" i="6" s="1"/>
  <c r="E598" i="6" a="1"/>
  <c r="E598" i="6" s="1"/>
  <c r="E599" i="6" a="1"/>
  <c r="E599" i="6" s="1"/>
  <c r="E600" i="6" a="1"/>
  <c r="E600" i="6" s="1"/>
  <c r="E601" i="6" a="1"/>
  <c r="E601" i="6" s="1"/>
  <c r="E602" i="6" a="1"/>
  <c r="E602" i="6" s="1"/>
  <c r="E603" i="6" a="1"/>
  <c r="E603" i="6" s="1"/>
  <c r="E604" i="6" a="1"/>
  <c r="E604" i="6" s="1"/>
  <c r="E605" i="6" a="1"/>
  <c r="E605" i="6" s="1"/>
  <c r="E606" i="6" a="1"/>
  <c r="E606" i="6" s="1"/>
  <c r="E608" i="6" a="1"/>
  <c r="E608" i="6" s="1"/>
  <c r="E609" i="6" a="1"/>
  <c r="E609" i="6" s="1"/>
  <c r="E610" i="6" a="1"/>
  <c r="E610" i="6" s="1"/>
  <c r="E611" i="6" a="1"/>
  <c r="E611" i="6" s="1"/>
  <c r="E612" i="6" a="1"/>
  <c r="E612" i="6" s="1"/>
  <c r="E613" i="6" a="1"/>
  <c r="E613" i="6" s="1"/>
  <c r="E614" i="6" a="1"/>
  <c r="E614" i="6" s="1"/>
  <c r="E615" i="6" a="1"/>
  <c r="E615" i="6" s="1"/>
  <c r="E616" i="6" a="1"/>
  <c r="E616" i="6" s="1"/>
  <c r="E617" i="6" a="1"/>
  <c r="E617" i="6" s="1"/>
  <c r="E618" i="6" a="1"/>
  <c r="E618" i="6" s="1"/>
  <c r="E619" i="6" a="1"/>
  <c r="E619" i="6" s="1"/>
  <c r="E620" i="6" a="1"/>
  <c r="E620" i="6" s="1"/>
  <c r="E621" i="6" a="1"/>
  <c r="E621" i="6" s="1"/>
  <c r="E622" i="6" a="1"/>
  <c r="E622" i="6" s="1"/>
  <c r="E623" i="6" a="1"/>
  <c r="E623" i="6" s="1"/>
  <c r="E624" i="6" a="1"/>
  <c r="E624" i="6" s="1"/>
  <c r="E625" i="6" a="1"/>
  <c r="E625" i="6" s="1"/>
  <c r="E626" i="6" a="1"/>
  <c r="E626" i="6" s="1"/>
  <c r="E628" i="6" a="1"/>
  <c r="E628" i="6" s="1"/>
  <c r="E627" i="6" a="1"/>
  <c r="E627" i="6" s="1"/>
  <c r="E629" i="6" a="1"/>
  <c r="E629" i="6" s="1"/>
  <c r="E630" i="6" a="1"/>
  <c r="E630" i="6" s="1"/>
  <c r="E631" i="6" a="1"/>
  <c r="E631" i="6" s="1"/>
  <c r="E632" i="6" a="1"/>
  <c r="E632" i="6" s="1"/>
  <c r="E633" i="6" a="1"/>
  <c r="E633" i="6" s="1"/>
  <c r="E634" i="6" a="1"/>
  <c r="E634" i="6" s="1"/>
  <c r="E635" i="6" a="1"/>
  <c r="E635" i="6" s="1"/>
  <c r="E636" i="6" a="1"/>
  <c r="E636" i="6" s="1"/>
  <c r="E637" i="6" a="1"/>
  <c r="E637" i="6" s="1"/>
  <c r="E638" i="6" a="1"/>
  <c r="E638" i="6" s="1"/>
  <c r="E639" i="6" a="1"/>
  <c r="E639" i="6" s="1"/>
  <c r="E641" i="6" a="1"/>
  <c r="E641" i="6" s="1"/>
  <c r="E642" i="6" a="1"/>
  <c r="E642" i="6" s="1"/>
  <c r="E644" i="6" a="1"/>
  <c r="E644" i="6" s="1"/>
  <c r="E645" i="6" a="1"/>
  <c r="E645" i="6" s="1"/>
  <c r="E646" i="6" a="1"/>
  <c r="E646" i="6" s="1"/>
  <c r="E647" i="6" a="1"/>
  <c r="E647" i="6" s="1"/>
  <c r="E648" i="6" a="1"/>
  <c r="E648" i="6" s="1"/>
  <c r="E649" i="6" a="1"/>
  <c r="E649" i="6" s="1"/>
  <c r="E650" i="6" a="1"/>
  <c r="E650" i="6" s="1"/>
  <c r="E651" i="6" a="1"/>
  <c r="E651" i="6" s="1"/>
  <c r="E652" i="6" a="1"/>
  <c r="E652" i="6" s="1"/>
  <c r="E653" i="6" a="1"/>
  <c r="E653" i="6" s="1"/>
  <c r="E654" i="6" a="1"/>
  <c r="E654" i="6" s="1"/>
  <c r="E655" i="6" a="1"/>
  <c r="E655" i="6" s="1"/>
  <c r="E656" i="6" a="1"/>
  <c r="E656" i="6" s="1"/>
  <c r="E657" i="6" a="1"/>
  <c r="E657" i="6" s="1"/>
  <c r="E658" i="6" a="1"/>
  <c r="E658" i="6" s="1"/>
  <c r="E659" i="6" a="1"/>
  <c r="E659" i="6" s="1"/>
  <c r="E660" i="6" a="1"/>
  <c r="E660" i="6" s="1"/>
  <c r="E661" i="6" a="1"/>
  <c r="E661" i="6" s="1"/>
  <c r="E662" i="6" a="1"/>
  <c r="E662" i="6" s="1"/>
  <c r="E663" i="6" a="1"/>
  <c r="E663" i="6" s="1"/>
  <c r="E664" i="6" a="1"/>
  <c r="E664" i="6" s="1"/>
  <c r="E666" i="6" a="1"/>
  <c r="E666" i="6" s="1"/>
  <c r="E667" i="6" a="1"/>
  <c r="E667" i="6" s="1"/>
  <c r="E668" i="6" a="1"/>
  <c r="E668" i="6" s="1"/>
  <c r="E669" i="6" a="1"/>
  <c r="E669" i="6" s="1"/>
  <c r="E671" i="6" a="1"/>
  <c r="E671" i="6" s="1"/>
  <c r="E673" i="6" a="1"/>
  <c r="E673" i="6" s="1"/>
  <c r="E674" i="6" a="1"/>
  <c r="E674" i="6" s="1"/>
  <c r="E675" i="6" a="1"/>
  <c r="E675" i="6" s="1"/>
  <c r="E677" i="6" a="1"/>
  <c r="E677" i="6" s="1"/>
  <c r="E678" i="6" a="1"/>
  <c r="E678" i="6" s="1"/>
  <c r="E679" i="6" a="1"/>
  <c r="E679" i="6" s="1"/>
  <c r="E680" i="6" a="1"/>
  <c r="E680" i="6" s="1"/>
  <c r="E681" i="6" a="1"/>
  <c r="E681" i="6" s="1"/>
  <c r="E683" i="6" a="1"/>
  <c r="E683" i="6" s="1"/>
  <c r="E684" i="6" a="1"/>
  <c r="E684" i="6" s="1"/>
  <c r="E685" i="6" a="1"/>
  <c r="E685" i="6" s="1"/>
  <c r="E686" i="6" a="1"/>
  <c r="E686" i="6" s="1"/>
  <c r="E687" i="6" a="1"/>
  <c r="E687" i="6" s="1"/>
  <c r="E688" i="6" a="1"/>
  <c r="E688" i="6" s="1"/>
  <c r="E689" i="6" a="1"/>
  <c r="E689" i="6" s="1"/>
  <c r="E690" i="6" a="1"/>
  <c r="E690" i="6" s="1"/>
  <c r="E691" i="6" a="1"/>
  <c r="E691" i="6" s="1"/>
  <c r="E693" i="6" a="1"/>
  <c r="E693" i="6" s="1"/>
  <c r="E694" i="6" a="1"/>
  <c r="E694" i="6" s="1"/>
  <c r="E697" i="6" a="1"/>
  <c r="E697" i="6" s="1"/>
  <c r="E698" i="6" a="1"/>
  <c r="E698" i="6" s="1"/>
  <c r="E699" i="6" a="1"/>
  <c r="E699" i="6" s="1"/>
  <c r="E700" i="6" a="1"/>
  <c r="E700" i="6" s="1"/>
  <c r="E701" i="6" a="1"/>
  <c r="E701" i="6" s="1"/>
  <c r="E702" i="6" a="1"/>
  <c r="E702" i="6" s="1"/>
  <c r="E703" i="6" a="1"/>
  <c r="E703" i="6" s="1"/>
  <c r="E705" i="6" a="1"/>
  <c r="E705" i="6" s="1"/>
  <c r="E707" i="6" a="1"/>
  <c r="E707" i="6" s="1"/>
  <c r="E708" i="6" a="1"/>
  <c r="E708" i="6" s="1"/>
  <c r="E709" i="6" a="1"/>
  <c r="E709" i="6" s="1"/>
  <c r="E710" i="6" a="1"/>
  <c r="E710" i="6" s="1"/>
  <c r="E711" i="6" a="1"/>
  <c r="E711" i="6" s="1"/>
  <c r="E713" i="6" a="1"/>
  <c r="E713" i="6" s="1"/>
  <c r="E714" i="6" a="1"/>
  <c r="E714" i="6" s="1"/>
  <c r="E716" i="6" a="1"/>
  <c r="E716" i="6" s="1"/>
  <c r="E717" i="6" a="1"/>
  <c r="E717" i="6" s="1"/>
  <c r="E718" i="6" a="1"/>
  <c r="E718" i="6" s="1"/>
  <c r="E719" i="6" a="1"/>
  <c r="E719" i="6" s="1"/>
  <c r="E720" i="6" a="1"/>
  <c r="E720" i="6" s="1"/>
  <c r="E721" i="6" a="1"/>
  <c r="E721" i="6" s="1"/>
  <c r="E727" i="6" a="1"/>
  <c r="E727" i="6" s="1"/>
  <c r="E728" i="6" a="1"/>
  <c r="E728" i="6" s="1"/>
  <c r="E732" i="6" a="1"/>
  <c r="E732" i="6" s="1"/>
  <c r="E733" i="6" a="1"/>
  <c r="E733" i="6" s="1"/>
  <c r="E737" i="6" a="1"/>
  <c r="E737" i="6" s="1"/>
  <c r="E738" i="6" a="1"/>
  <c r="E738" i="6" s="1"/>
  <c r="E739" i="6" a="1"/>
  <c r="E739" i="6" s="1"/>
  <c r="E740" i="6" a="1"/>
  <c r="E740" i="6" s="1"/>
  <c r="E741" i="6" a="1"/>
  <c r="E741" i="6" s="1"/>
  <c r="E742" i="6" a="1"/>
  <c r="E742" i="6" s="1"/>
  <c r="E743" i="6" a="1"/>
  <c r="E743" i="6" s="1"/>
  <c r="E744" i="6" a="1"/>
  <c r="E744" i="6" s="1"/>
  <c r="E747" i="6" a="1"/>
  <c r="E747" i="6" s="1"/>
  <c r="E748" i="6" a="1"/>
  <c r="E748" i="6" s="1"/>
  <c r="E749" i="6" a="1"/>
  <c r="E749" i="6" s="1"/>
  <c r="E750" i="6" a="1"/>
  <c r="E750" i="6" s="1"/>
  <c r="E751" i="6" a="1"/>
  <c r="E751" i="6" s="1"/>
  <c r="E752" i="6" a="1"/>
  <c r="E752" i="6" s="1"/>
  <c r="E753" i="6" a="1"/>
  <c r="E753" i="6" s="1"/>
  <c r="E754" i="6" a="1"/>
  <c r="E754" i="6" s="1"/>
  <c r="E756" i="6" a="1"/>
  <c r="E756" i="6" s="1"/>
  <c r="E757" i="6" a="1"/>
  <c r="E757" i="6" s="1"/>
  <c r="E759" i="6" a="1"/>
  <c r="E759" i="6" s="1"/>
  <c r="E760" i="6" a="1"/>
  <c r="E760" i="6" s="1"/>
  <c r="E761" i="6" a="1"/>
  <c r="E761" i="6" s="1"/>
  <c r="E762" i="6" a="1"/>
  <c r="E762" i="6" s="1"/>
  <c r="E763" i="6" a="1"/>
  <c r="E763" i="6" s="1"/>
  <c r="E764" i="6" a="1"/>
  <c r="E764" i="6" s="1"/>
  <c r="E765" i="6" a="1"/>
  <c r="E765" i="6" s="1"/>
  <c r="E766" i="6" a="1"/>
  <c r="E766" i="6" s="1"/>
  <c r="E768" i="6" a="1"/>
  <c r="E768" i="6" s="1"/>
  <c r="E769" i="6" a="1"/>
  <c r="E769" i="6" s="1"/>
  <c r="E770" i="6" a="1"/>
  <c r="E770" i="6" s="1"/>
  <c r="E771" i="6" a="1"/>
  <c r="E771" i="6" s="1"/>
  <c r="E772" i="6" a="1"/>
  <c r="E772" i="6" s="1"/>
  <c r="E773" i="6" a="1"/>
  <c r="E773" i="6" s="1"/>
  <c r="E774" i="6" a="1"/>
  <c r="E774" i="6" s="1"/>
  <c r="E775" i="6" a="1"/>
  <c r="E775" i="6" s="1"/>
  <c r="E776" i="6" a="1"/>
  <c r="E776" i="6" s="1"/>
  <c r="E777" i="6" a="1"/>
  <c r="E777" i="6" s="1"/>
  <c r="E778" i="6" a="1"/>
  <c r="E778" i="6" s="1"/>
  <c r="E779" i="6" a="1"/>
  <c r="E779" i="6" s="1"/>
  <c r="E780" i="6" a="1"/>
  <c r="E780" i="6" s="1"/>
  <c r="E781" i="6" a="1"/>
  <c r="E781" i="6" s="1"/>
  <c r="E782" i="6" a="1"/>
  <c r="E782" i="6" s="1"/>
  <c r="E783" i="6" a="1"/>
  <c r="E783" i="6" s="1"/>
  <c r="E784" i="6" a="1"/>
  <c r="E784" i="6" s="1"/>
  <c r="E785" i="6" a="1"/>
  <c r="E785" i="6" s="1"/>
  <c r="E786" i="6" a="1"/>
  <c r="E786" i="6" s="1"/>
  <c r="E787" i="6" a="1"/>
  <c r="E787" i="6" s="1"/>
  <c r="E789" i="6" a="1"/>
  <c r="E789" i="6" s="1"/>
  <c r="E790" i="6" a="1"/>
  <c r="E790" i="6" s="1"/>
  <c r="E791" i="6" a="1"/>
  <c r="E791" i="6" s="1"/>
  <c r="E793" i="6" a="1"/>
  <c r="E793" i="6" s="1"/>
  <c r="E794" i="6" a="1"/>
  <c r="E794" i="6" s="1"/>
  <c r="E795" i="6" a="1"/>
  <c r="E795" i="6" s="1"/>
  <c r="E796" i="6" a="1"/>
  <c r="E796" i="6" s="1"/>
  <c r="E797" i="6" a="1"/>
  <c r="E797" i="6" s="1"/>
  <c r="E798" i="6" a="1"/>
  <c r="E798" i="6" s="1"/>
  <c r="E799" i="6" a="1"/>
  <c r="E799" i="6" s="1"/>
  <c r="E800" i="6" a="1"/>
  <c r="E800" i="6" s="1"/>
  <c r="E801" i="6" a="1"/>
  <c r="E801" i="6" s="1"/>
  <c r="E802" i="6" a="1"/>
  <c r="E802" i="6" s="1"/>
  <c r="E803" i="6" a="1"/>
  <c r="E803" i="6" s="1"/>
  <c r="E804" i="6" a="1"/>
  <c r="E804" i="6" s="1"/>
  <c r="E805" i="6" a="1"/>
  <c r="E805" i="6" s="1"/>
  <c r="E807" i="6" a="1"/>
  <c r="E807" i="6" s="1"/>
  <c r="E808" i="6" a="1"/>
  <c r="E808" i="6" s="1"/>
  <c r="E5" i="6" a="1"/>
  <c r="E5" i="6" s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68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2" i="1"/>
  <c r="D11" i="1"/>
  <c r="D10" i="1"/>
  <c r="D9" i="1"/>
  <c r="D8" i="1"/>
  <c r="D7" i="1"/>
  <c r="D6" i="1"/>
  <c r="D5" i="1"/>
  <c r="D4" i="1"/>
  <c r="D24" i="1"/>
  <c r="D23" i="1"/>
  <c r="D22" i="1"/>
  <c r="D21" i="1"/>
  <c r="D20" i="1"/>
  <c r="D19" i="1"/>
  <c r="D18" i="1"/>
  <c r="D387" i="1"/>
  <c r="D17" i="1"/>
  <c r="D16" i="1"/>
  <c r="D15" i="1"/>
  <c r="D14" i="1"/>
  <c r="D13" i="1"/>
  <c r="D533" i="1"/>
  <c r="V9" i="5"/>
  <c r="V8" i="5"/>
  <c r="X5" i="5"/>
  <c r="W5" i="5"/>
  <c r="U5" i="5"/>
  <c r="T5" i="5"/>
  <c r="S5" i="5"/>
  <c r="R5" i="5"/>
  <c r="S9" i="5"/>
  <c r="S8" i="5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1" i="2"/>
  <c r="E10" i="2"/>
  <c r="E9" i="2"/>
  <c r="E8" i="2"/>
  <c r="E7" i="2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V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<sst xmlns="http://schemas.openxmlformats.org/spreadsheetml/2006/main" count="3215" uniqueCount="200">
  <si>
    <t>Data</t>
  </si>
  <si>
    <t>Temperatura Receção Logística (ºC)</t>
  </si>
  <si>
    <t>Conformidade Temp Receção</t>
  </si>
  <si>
    <t xml:space="preserve">Desvio-padrão </t>
  </si>
  <si>
    <t>Variância</t>
  </si>
  <si>
    <t>Coeficiente de variação</t>
  </si>
  <si>
    <t>% Conformes</t>
  </si>
  <si>
    <t>Coeficiente de assimetria</t>
  </si>
  <si>
    <t>%Não conformes</t>
  </si>
  <si>
    <t>Curtose</t>
  </si>
  <si>
    <t>Produto</t>
  </si>
  <si>
    <t>Humidade (%)</t>
  </si>
  <si>
    <t>Mediana Humidade  (%)</t>
  </si>
  <si>
    <t>Média Humidade (%)</t>
  </si>
  <si>
    <t>Bacalhau Crescido</t>
  </si>
  <si>
    <t>Bacalhau</t>
  </si>
  <si>
    <t>Bacalhau Corrente AP</t>
  </si>
  <si>
    <t>Bacalhau Crescido AP</t>
  </si>
  <si>
    <t>Bacalhau Crescido AB</t>
  </si>
  <si>
    <t>Bacalhau Crescido AP Islândia</t>
  </si>
  <si>
    <t>Bacalhau Crescido Islândia</t>
  </si>
  <si>
    <t>Bacalhau Corrente</t>
  </si>
  <si>
    <t>Bacalhau Sortido 0,5 a 1kg</t>
  </si>
  <si>
    <t>Bacalhau Sortido 1 a 2kg</t>
  </si>
  <si>
    <t>Bacalhau Crescido + AP</t>
  </si>
  <si>
    <t>Bacalhau Sortido</t>
  </si>
  <si>
    <t>Bacalhau Crescido AP Pacífico</t>
  </si>
  <si>
    <t>Bacalhau Corrente AP Islândia</t>
  </si>
  <si>
    <t>Razão Não Conformidade</t>
  </si>
  <si>
    <t>Tipo Não Conformidade</t>
  </si>
  <si>
    <t>Rejeição (S/N)</t>
  </si>
  <si>
    <t>S</t>
  </si>
  <si>
    <t>Excesso humidade</t>
  </si>
  <si>
    <t>Rastreabilidade</t>
  </si>
  <si>
    <t>Odor podre</t>
  </si>
  <si>
    <t>Rouge</t>
  </si>
  <si>
    <t>Defeitos escala</t>
  </si>
  <si>
    <t>Temperatura elevada</t>
  </si>
  <si>
    <t>N</t>
  </si>
  <si>
    <t>Defeitos embalamento</t>
  </si>
  <si>
    <t>Parasitas</t>
  </si>
  <si>
    <t>Empoado</t>
  </si>
  <si>
    <t>Humidade</t>
  </si>
  <si>
    <t>Peso</t>
  </si>
  <si>
    <t>Erro Calibragem</t>
  </si>
  <si>
    <t>Conformidade legal</t>
  </si>
  <si>
    <t>Mínimo</t>
  </si>
  <si>
    <t>Máximo</t>
  </si>
  <si>
    <t>NC por Tº elevada (S/N)</t>
  </si>
  <si>
    <t>Perigo físico</t>
  </si>
  <si>
    <t>Ano</t>
  </si>
  <si>
    <t>Data Recepção</t>
  </si>
  <si>
    <t>Nº Amostra</t>
  </si>
  <si>
    <t>Nº Analise</t>
  </si>
  <si>
    <t>Nome Unidade</t>
  </si>
  <si>
    <t>SeccaoCliente</t>
  </si>
  <si>
    <t>Referência</t>
  </si>
  <si>
    <t>Classe Produtos</t>
  </si>
  <si>
    <t>Ensaio - descrição</t>
  </si>
  <si>
    <t>Apreciação (Relatório)</t>
  </si>
  <si>
    <t>Resultado</t>
  </si>
  <si>
    <t>QA/477</t>
  </si>
  <si>
    <t>AUCHAN HIPER ALVERCA</t>
  </si>
  <si>
    <t>Mercado Peixaria</t>
  </si>
  <si>
    <t/>
  </si>
  <si>
    <t>Bacalhau salgado seco</t>
  </si>
  <si>
    <t>QA/456</t>
  </si>
  <si>
    <t>AUCHAN HIPER AMADORA</t>
  </si>
  <si>
    <t>QA/604</t>
  </si>
  <si>
    <t>AUCHAN HIPER CASCAIS</t>
  </si>
  <si>
    <t>Mercado_Peixaria</t>
  </si>
  <si>
    <t>Bacalhau Salgado Seco- Exposto</t>
  </si>
  <si>
    <t>Bacalahu crescido</t>
  </si>
  <si>
    <t>QA/601</t>
  </si>
  <si>
    <t>AUCHAN HIPER SETUBAL</t>
  </si>
  <si>
    <t>Bacalhau Salgado Seco - Humidade - Exposto</t>
  </si>
  <si>
    <t>Bacalhau corrente</t>
  </si>
  <si>
    <t>QA/676</t>
  </si>
  <si>
    <t>AUCHAN HIPER ALMADA</t>
  </si>
  <si>
    <t>QA/830</t>
  </si>
  <si>
    <t>AUCHAN HIPER ALFRAGIDE</t>
  </si>
  <si>
    <t>Bacahau corrente</t>
  </si>
  <si>
    <t>QA/854</t>
  </si>
  <si>
    <t>AUCHAN HIPER FARO</t>
  </si>
  <si>
    <t xml:space="preserve">Bacalhau corrente </t>
  </si>
  <si>
    <t>QA/867</t>
  </si>
  <si>
    <t>AUCHAN HIPER VILA NOVA DE GAIA</t>
  </si>
  <si>
    <t>Bacalhau salgado seco interio Crescido</t>
  </si>
  <si>
    <t>QA/1001</t>
  </si>
  <si>
    <t>AUCHAN HIPER GONDOMAR</t>
  </si>
  <si>
    <t>QA/1042</t>
  </si>
  <si>
    <t>AUCHAN HIPER MAIA</t>
  </si>
  <si>
    <t>QA/1373</t>
  </si>
  <si>
    <t>AUCHAN HIPER MATOSINHOS</t>
  </si>
  <si>
    <t>QA/2070</t>
  </si>
  <si>
    <t>Bacalhau salfado seco - corrente</t>
  </si>
  <si>
    <t>QA/3677</t>
  </si>
  <si>
    <t>AUCHAN HIPER AVEIRO</t>
  </si>
  <si>
    <t>Bacalhau  Corrente</t>
  </si>
  <si>
    <t>QA/7338</t>
  </si>
  <si>
    <t>bacalhau corrente</t>
  </si>
  <si>
    <t>QA/7334</t>
  </si>
  <si>
    <t>Bacalhau corente</t>
  </si>
  <si>
    <t>QA/7330</t>
  </si>
  <si>
    <t>Bacalhau Int. Salg. Seco Corrente</t>
  </si>
  <si>
    <t>QA/7384</t>
  </si>
  <si>
    <t>QA/8150</t>
  </si>
  <si>
    <t>QA/8192</t>
  </si>
  <si>
    <t>QA/8333</t>
  </si>
  <si>
    <t>Bacalhau corrente noruega</t>
  </si>
  <si>
    <t>QA/8247</t>
  </si>
  <si>
    <t>QA/8805</t>
  </si>
  <si>
    <t>QA/9161</t>
  </si>
  <si>
    <t>QA/9750</t>
  </si>
  <si>
    <t>Bacalhau corrente Salgado seco</t>
  </si>
  <si>
    <t>QA/9959</t>
  </si>
  <si>
    <t>QA/10978</t>
  </si>
  <si>
    <t>bacalhau crescido</t>
  </si>
  <si>
    <t>QA/16016</t>
  </si>
  <si>
    <t>Bacalhau crescido</t>
  </si>
  <si>
    <t>QA/16394</t>
  </si>
  <si>
    <t xml:space="preserve">Bacalhau crescido vida auchan </t>
  </si>
  <si>
    <t>QA/16239</t>
  </si>
  <si>
    <t>bacalhau crescido salgado</t>
  </si>
  <si>
    <t>QA/16629</t>
  </si>
  <si>
    <t>QA/16959</t>
  </si>
  <si>
    <t>Bacalhau Salgado Seco Crescido Asa Branca Vida Auchan</t>
  </si>
  <si>
    <t>QA/17132</t>
  </si>
  <si>
    <t>bacalhau  crescido</t>
  </si>
  <si>
    <t>QA/18030</t>
  </si>
  <si>
    <t>bacalhau crescido asa branca</t>
  </si>
  <si>
    <t>QA/18286</t>
  </si>
  <si>
    <t>QA/18606</t>
  </si>
  <si>
    <t>QA/18568</t>
  </si>
  <si>
    <t>bacalhau graúdo asa branca</t>
  </si>
  <si>
    <t>QA/18709</t>
  </si>
  <si>
    <t>Bacalhau crescido asa branca</t>
  </si>
  <si>
    <t>QA/19666</t>
  </si>
  <si>
    <t>QA/25136</t>
  </si>
  <si>
    <t>bacalhau crescido AP salgado seco</t>
  </si>
  <si>
    <t>QA/25273</t>
  </si>
  <si>
    <t>Bacalhau Salgado seco Crescido</t>
  </si>
  <si>
    <t>QA/25256</t>
  </si>
  <si>
    <t>QA/25309</t>
  </si>
  <si>
    <t>QA/25318</t>
  </si>
  <si>
    <t>QA/26058</t>
  </si>
  <si>
    <t xml:space="preserve">bacalhau seco AP crescido </t>
  </si>
  <si>
    <t>QA/26032</t>
  </si>
  <si>
    <t>Bacalhau Salgado Seco Crescido</t>
  </si>
  <si>
    <t>QA/26327</t>
  </si>
  <si>
    <t>Bacalhau crescido Noruega</t>
  </si>
  <si>
    <t>QA/27053</t>
  </si>
  <si>
    <t>QA/27081</t>
  </si>
  <si>
    <t>QA/27306</t>
  </si>
  <si>
    <t>QA/27872</t>
  </si>
  <si>
    <t>AUCHAN HIPER CASTELO BRANCO</t>
  </si>
  <si>
    <t>QA/27894</t>
  </si>
  <si>
    <t>Shapiro-Wilk normality test</t>
  </si>
  <si>
    <t>data: Lojas$Resultado</t>
  </si>
  <si>
    <t>W = 0.90351, p-value = 0.0005521</t>
  </si>
  <si>
    <t>Min. 1st Qu. Median Mean 3rd Qu. Max.</t>
  </si>
  <si>
    <t>22.05 38.84 43.40 41.69 45.90 50.00</t>
  </si>
  <si>
    <t>Bacalhau Especial AP Islândia</t>
  </si>
  <si>
    <t>Bacalhau Graúdo AB</t>
  </si>
  <si>
    <t>Línguas</t>
  </si>
  <si>
    <t>Bochechas</t>
  </si>
  <si>
    <t>Bacalhau Graúdo</t>
  </si>
  <si>
    <t>Barrigas Bacalhau</t>
  </si>
  <si>
    <t>Bacalhau Especial</t>
  </si>
  <si>
    <t>Bacalhau desfiado</t>
  </si>
  <si>
    <t>Caras Bacalhau</t>
  </si>
  <si>
    <t>Bacalhau Miúdo</t>
  </si>
  <si>
    <t>Paloco Desfiado</t>
  </si>
  <si>
    <t>Postas Bacalhau</t>
  </si>
  <si>
    <t>Bacalhau Desfiado</t>
  </si>
  <si>
    <t>Rabos de Bacalhau</t>
  </si>
  <si>
    <t>Bacalhau Graúdo Cura Amarela</t>
  </si>
  <si>
    <t>Meio Bacalhau 1ª Categoria</t>
  </si>
  <si>
    <t>Bacalhau Especial Cura Amarela</t>
  </si>
  <si>
    <t>Caldeirada</t>
  </si>
  <si>
    <t>Bacalhau Sortido 2-3</t>
  </si>
  <si>
    <t>Bacalhau Sortido +3</t>
  </si>
  <si>
    <t>Bacalhau Sortido 1-2</t>
  </si>
  <si>
    <t>Bacalhau Sortido 0,5-1</t>
  </si>
  <si>
    <t>Samos</t>
  </si>
  <si>
    <t>Bacalhau Pacífico Crescido</t>
  </si>
  <si>
    <t>Bacalhau Pacífico Graúdo</t>
  </si>
  <si>
    <t>Bacalhau Pacificio Crescido</t>
  </si>
  <si>
    <t>Bacalhau Pacífico Especial</t>
  </si>
  <si>
    <t>Postas Bacalhau Pacífico</t>
  </si>
  <si>
    <t>Paloco Pacífico Desfiado</t>
  </si>
  <si>
    <t>Bacalhau Islândia Graúdo</t>
  </si>
  <si>
    <t>Bacalhau Noruega Especial</t>
  </si>
  <si>
    <t>Bacalhau Islândia Especial</t>
  </si>
  <si>
    <t>Bacalhau Pacífico Desfiado</t>
  </si>
  <si>
    <t>Bacalhau Pacífico Corrente</t>
  </si>
  <si>
    <t>Bacalhau Islândia Crescido</t>
  </si>
  <si>
    <t>Bacalhau Pacífico Miúdo</t>
  </si>
  <si>
    <t>Bacalhau Noruega Miúdo</t>
  </si>
  <si>
    <t>Bacalhau Pacífico Sortido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</si>
</sst>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14" fontId="0" fillId="0" borderId="0" xfId="0" applyNumberFormat="1"/>
    <xf numFmtId="0" fontId="0" fillId="0" borderId="4" xfId="0" applyBorder="1"/>
    <xf numFmtId="0" fontId="2" fillId="2" borderId="5" xfId="0" applyFont="1" applyFill="1" applyBorder="1"/>
    <xf numFmtId="0" fontId="3" fillId="0" borderId="5" xfId="0" applyFont="1" applyBorder="1" applyAlignment="1">
      <alignment horizontal="center" wrapText="1"/>
    </xf>
    <xf numFmtId="0" fontId="5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center" wrapText="1"/>
    </xf>
    <xf numFmtId="0" fontId="0" fillId="0" borderId="5" xfId="0" applyBorder="1"/>
    <xf numFmtId="0" fontId="3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right" wrapText="1"/>
    </xf>
    <xf numFmtId="14" fontId="3" fillId="0" borderId="7" xfId="0" applyNumberFormat="1" applyFont="1" applyBorder="1" applyAlignment="1">
      <alignment horizontal="right" wrapText="1"/>
    </xf>
    <xf numFmtId="14" fontId="2" fillId="0" borderId="0" xfId="0" applyNumberFormat="1" applyFont="1"/>
    <xf numFmtId="0" fontId="5" fillId="2" borderId="5" xfId="0" applyFont="1" applyFill="1" applyBorder="1"/>
    <xf numFmtId="0" fontId="4" fillId="0" borderId="5" xfId="0" applyFont="1" applyBorder="1"/>
    <xf numFmtId="0" fontId="2" fillId="2" borderId="6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3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2" fontId="0" fillId="0" borderId="0" xfId="0" applyNumberFormat="1"/>
    <xf numFmtId="2" fontId="2" fillId="2" borderId="1" xfId="0" applyNumberFormat="1" applyFont="1" applyFill="1" applyBorder="1"/>
    <xf numFmtId="2" fontId="3" fillId="0" borderId="1" xfId="0" applyNumberFormat="1" applyFont="1" applyBorder="1" applyAlignment="1">
      <alignment wrapText="1"/>
    </xf>
    <xf numFmtId="2" fontId="3" fillId="0" borderId="7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0" fontId="7" fillId="0" borderId="4" xfId="0" applyFont="1" applyBorder="1"/>
    <xf numFmtId="2" fontId="3" fillId="0" borderId="9" xfId="0" applyNumberFormat="1" applyFont="1" applyBorder="1" applyAlignment="1">
      <alignment wrapText="1"/>
    </xf>
    <xf numFmtId="14" fontId="2" fillId="2" borderId="7" xfId="0" applyNumberFormat="1" applyFont="1" applyFill="1" applyBorder="1"/>
    <xf numFmtId="14" fontId="3" fillId="0" borderId="10" xfId="0" applyNumberFormat="1" applyFont="1" applyBorder="1" applyAlignment="1">
      <alignment horizontal="right" wrapText="1"/>
    </xf>
    <xf numFmtId="14" fontId="4" fillId="0" borderId="5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right" wrapText="1"/>
    </xf>
    <xf numFmtId="0" fontId="2" fillId="2" borderId="11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0" fillId="0" borderId="2" xfId="0" applyNumberFormat="1" applyBorder="1"/>
    <xf numFmtId="14" fontId="3" fillId="0" borderId="1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</cellXfs>
  <cellStyles count="2">
    <cellStyle name="60% - Accent6" xfId="1" builtinId="52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2B2B2"/>
      <color rgb="FF666699"/>
      <color rgb="FFCC9900"/>
      <color rgb="FFFF99CC"/>
      <color rgb="FFCC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Humidade BSS Lojas no</a:t>
            </a:r>
            <a:r>
              <a:rPr lang="en-US" baseline="0"/>
              <a:t> ano de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'%Humidade Lojas'!$P$4</c:f>
              <c:strCache>
                <c:ptCount val="1"/>
                <c:pt idx="0">
                  <c:v>Resultado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'%Humidade Lojas'!$O$5:$O$55</c:f>
              <c:numCache>
                <c:formatCode>d/m/yyyy;@</c:formatCode>
                <c:ptCount val="51"/>
                <c:pt idx="0">
                  <c:v>44209</c:v>
                </c:pt>
                <c:pt idx="1">
                  <c:v>44209</c:v>
                </c:pt>
                <c:pt idx="2">
                  <c:v>44211</c:v>
                </c:pt>
                <c:pt idx="3">
                  <c:v>44211</c:v>
                </c:pt>
                <c:pt idx="4">
                  <c:v>44215</c:v>
                </c:pt>
                <c:pt idx="5">
                  <c:v>44217</c:v>
                </c:pt>
                <c:pt idx="6">
                  <c:v>44217</c:v>
                </c:pt>
                <c:pt idx="7">
                  <c:v>44217</c:v>
                </c:pt>
                <c:pt idx="8">
                  <c:v>44218</c:v>
                </c:pt>
                <c:pt idx="9">
                  <c:v>44218</c:v>
                </c:pt>
                <c:pt idx="10">
                  <c:v>44223</c:v>
                </c:pt>
                <c:pt idx="11">
                  <c:v>44231</c:v>
                </c:pt>
                <c:pt idx="12">
                  <c:v>44250</c:v>
                </c:pt>
                <c:pt idx="13">
                  <c:v>44293</c:v>
                </c:pt>
                <c:pt idx="14">
                  <c:v>44293</c:v>
                </c:pt>
                <c:pt idx="15">
                  <c:v>44293</c:v>
                </c:pt>
                <c:pt idx="16">
                  <c:v>44294</c:v>
                </c:pt>
                <c:pt idx="17">
                  <c:v>44301</c:v>
                </c:pt>
                <c:pt idx="18">
                  <c:v>44301</c:v>
                </c:pt>
                <c:pt idx="19">
                  <c:v>44302</c:v>
                </c:pt>
                <c:pt idx="20">
                  <c:v>44302</c:v>
                </c:pt>
                <c:pt idx="21">
                  <c:v>44306</c:v>
                </c:pt>
                <c:pt idx="22">
                  <c:v>44309</c:v>
                </c:pt>
                <c:pt idx="23">
                  <c:v>44315</c:v>
                </c:pt>
                <c:pt idx="24">
                  <c:v>44316</c:v>
                </c:pt>
                <c:pt idx="25">
                  <c:v>44327</c:v>
                </c:pt>
                <c:pt idx="26">
                  <c:v>44382</c:v>
                </c:pt>
                <c:pt idx="27">
                  <c:v>44385</c:v>
                </c:pt>
                <c:pt idx="28">
                  <c:v>44385</c:v>
                </c:pt>
                <c:pt idx="29">
                  <c:v>44390</c:v>
                </c:pt>
                <c:pt idx="30">
                  <c:v>44390</c:v>
                </c:pt>
                <c:pt idx="31">
                  <c:v>44392</c:v>
                </c:pt>
                <c:pt idx="32">
                  <c:v>44398</c:v>
                </c:pt>
                <c:pt idx="33">
                  <c:v>44400</c:v>
                </c:pt>
                <c:pt idx="34">
                  <c:v>44404</c:v>
                </c:pt>
                <c:pt idx="35">
                  <c:v>44405</c:v>
                </c:pt>
                <c:pt idx="36">
                  <c:v>44406</c:v>
                </c:pt>
                <c:pt idx="37">
                  <c:v>44418</c:v>
                </c:pt>
                <c:pt idx="38">
                  <c:v>44476</c:v>
                </c:pt>
                <c:pt idx="39">
                  <c:v>44476</c:v>
                </c:pt>
                <c:pt idx="40">
                  <c:v>44476</c:v>
                </c:pt>
                <c:pt idx="41">
                  <c:v>44477</c:v>
                </c:pt>
                <c:pt idx="42">
                  <c:v>44477</c:v>
                </c:pt>
                <c:pt idx="43">
                  <c:v>44482</c:v>
                </c:pt>
                <c:pt idx="44">
                  <c:v>44482</c:v>
                </c:pt>
                <c:pt idx="45">
                  <c:v>44484</c:v>
                </c:pt>
                <c:pt idx="46">
                  <c:v>44489</c:v>
                </c:pt>
                <c:pt idx="47">
                  <c:v>44490</c:v>
                </c:pt>
                <c:pt idx="48">
                  <c:v>44491</c:v>
                </c:pt>
                <c:pt idx="49">
                  <c:v>44497</c:v>
                </c:pt>
                <c:pt idx="50">
                  <c:v>44498</c:v>
                </c:pt>
              </c:numCache>
            </c:numRef>
          </c:xVal>
          <c:yVal>
            <c:numRef>
              <c:f>'%Humidade Lojas'!$P$5:$P$55</c:f>
              <c:numCache>
                <c:formatCode>General</c:formatCode>
                <c:ptCount val="51"/>
                <c:pt idx="0">
                  <c:v>47.95</c:v>
                </c:pt>
                <c:pt idx="1">
                  <c:v>22.05</c:v>
                </c:pt>
                <c:pt idx="2">
                  <c:v>42</c:v>
                </c:pt>
                <c:pt idx="3">
                  <c:v>43.83</c:v>
                </c:pt>
                <c:pt idx="4">
                  <c:v>42.33</c:v>
                </c:pt>
                <c:pt idx="5">
                  <c:v>36.26</c:v>
                </c:pt>
                <c:pt idx="6">
                  <c:v>32.340000000000003</c:v>
                </c:pt>
                <c:pt idx="7">
                  <c:v>43.19</c:v>
                </c:pt>
                <c:pt idx="8">
                  <c:v>38.479999999999997</c:v>
                </c:pt>
                <c:pt idx="9">
                  <c:v>41.3</c:v>
                </c:pt>
                <c:pt idx="10">
                  <c:v>43.6</c:v>
                </c:pt>
                <c:pt idx="11">
                  <c:v>46.4</c:v>
                </c:pt>
                <c:pt idx="12">
                  <c:v>31.8</c:v>
                </c:pt>
                <c:pt idx="13">
                  <c:v>34.200000000000003</c:v>
                </c:pt>
                <c:pt idx="14">
                  <c:v>33.6</c:v>
                </c:pt>
                <c:pt idx="15">
                  <c:v>40.9</c:v>
                </c:pt>
                <c:pt idx="16">
                  <c:v>43.4</c:v>
                </c:pt>
                <c:pt idx="17">
                  <c:v>39.700000000000003</c:v>
                </c:pt>
                <c:pt idx="18">
                  <c:v>47.7</c:v>
                </c:pt>
                <c:pt idx="19">
                  <c:v>44</c:v>
                </c:pt>
                <c:pt idx="20">
                  <c:v>34.200000000000003</c:v>
                </c:pt>
                <c:pt idx="21">
                  <c:v>38.200000000000003</c:v>
                </c:pt>
                <c:pt idx="22">
                  <c:v>39.200000000000003</c:v>
                </c:pt>
                <c:pt idx="23">
                  <c:v>40.1</c:v>
                </c:pt>
                <c:pt idx="24">
                  <c:v>38.1</c:v>
                </c:pt>
                <c:pt idx="25">
                  <c:v>42</c:v>
                </c:pt>
                <c:pt idx="26">
                  <c:v>45.4</c:v>
                </c:pt>
                <c:pt idx="27">
                  <c:v>48.2</c:v>
                </c:pt>
                <c:pt idx="28">
                  <c:v>46.3</c:v>
                </c:pt>
                <c:pt idx="29">
                  <c:v>46.2</c:v>
                </c:pt>
                <c:pt idx="30">
                  <c:v>37.5</c:v>
                </c:pt>
                <c:pt idx="31">
                  <c:v>41.6</c:v>
                </c:pt>
                <c:pt idx="32">
                  <c:v>47.6</c:v>
                </c:pt>
                <c:pt idx="33">
                  <c:v>46.7</c:v>
                </c:pt>
                <c:pt idx="34">
                  <c:v>47.1</c:v>
                </c:pt>
                <c:pt idx="35">
                  <c:v>45.1</c:v>
                </c:pt>
                <c:pt idx="36">
                  <c:v>45.6</c:v>
                </c:pt>
                <c:pt idx="37">
                  <c:v>31.6</c:v>
                </c:pt>
                <c:pt idx="38">
                  <c:v>46.2</c:v>
                </c:pt>
                <c:pt idx="39">
                  <c:v>43.7</c:v>
                </c:pt>
                <c:pt idx="40">
                  <c:v>26.75</c:v>
                </c:pt>
                <c:pt idx="41">
                  <c:v>44.8</c:v>
                </c:pt>
                <c:pt idx="42">
                  <c:v>49.6</c:v>
                </c:pt>
                <c:pt idx="43">
                  <c:v>45.5</c:v>
                </c:pt>
                <c:pt idx="44">
                  <c:v>42.1</c:v>
                </c:pt>
                <c:pt idx="45">
                  <c:v>43.9</c:v>
                </c:pt>
                <c:pt idx="46">
                  <c:v>46.4</c:v>
                </c:pt>
                <c:pt idx="47">
                  <c:v>40.9</c:v>
                </c:pt>
                <c:pt idx="48">
                  <c:v>50</c:v>
                </c:pt>
                <c:pt idx="49">
                  <c:v>45.2</c:v>
                </c:pt>
                <c:pt idx="50">
                  <c:v>45.5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2-436E-9EE1-8B0D41C08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28207"/>
        <c:axId val="767808911"/>
      </c:scatterChart>
      <c:valAx>
        <c:axId val="596528207"/>
        <c:scaling>
          <c:orientation val="minMax"/>
          <c:min val="44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2"/>
                    </a:solidFill>
                  </a:rPr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816]mmm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08911"/>
        <c:crosses val="autoZero"/>
        <c:crossBetween val="midCat"/>
      </c:valAx>
      <c:valAx>
        <c:axId val="767808911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2"/>
                    </a:solidFill>
                  </a:rPr>
                  <a:t>Humidade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28207"/>
        <c:crosses val="autoZero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9524</xdr:colOff>
      <xdr:row>10</xdr:row>
      <xdr:rowOff>28574</xdr:rowOff>
    </xdr:from>
    <xdr:to>
      <xdr:col>23</xdr:col>
      <xdr:colOff>714374</xdr:colOff>
      <xdr:row>28</xdr:row>
      <xdr:rowOff>123825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CB3097A-33C8-40E2-86F1-202184497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39</xdr:row>
      <xdr:rowOff>0</xdr:rowOff>
    </xdr:from>
    <xdr:to>
      <xdr:col>20</xdr:col>
      <xdr:colOff>600075</xdr:colOff>
      <xdr:row>58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05C95C-E208-4500-956A-0790F4FD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7239000"/>
          <a:ext cx="437197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29</xdr:row>
      <xdr:rowOff>114300</xdr:rowOff>
    </xdr:from>
    <xdr:to>
      <xdr:col>24</xdr:col>
      <xdr:colOff>676275</xdr:colOff>
      <xdr:row>55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3B48AE5-D900-46FF-A13E-59E7136F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2900" y="5400675"/>
          <a:ext cx="43719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57</xdr:row>
      <xdr:rowOff>152400</xdr:rowOff>
    </xdr:from>
    <xdr:to>
      <xdr:col>20</xdr:col>
      <xdr:colOff>600075</xdr:colOff>
      <xdr:row>83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D292DE6-6A0B-488F-A70E-14524DF7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648950"/>
          <a:ext cx="43719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B1:L1113"/>
  <sheetViews>
    <sheetView tabSelected="1" workbookViewId="0">
      <selection activeCell="G12" sqref="G12"/>
    </sheetView>
  </sheetViews>
  <sheetFormatPr defaultColWidth="12.625" defaultRowHeight="15" customHeight="1" x14ac:dyDescent="0.2"/>
  <cols>
    <col min="1" max="1" width="7.625" customWidth="1"/>
    <col min="2" max="2" width="9.875" style="10" bestFit="1" customWidth="1"/>
    <col min="3" max="3" width="30.5" style="32" customWidth="1"/>
    <col min="4" max="4" width="25.875" bestFit="1" customWidth="1"/>
    <col min="5" max="5" width="24.625" bestFit="1" customWidth="1"/>
    <col min="6" max="6" width="7.625" customWidth="1"/>
    <col min="7" max="7" width="28" customWidth="1"/>
    <col min="8" max="8" width="12.5" customWidth="1"/>
    <col min="9" max="9" width="7.625" customWidth="1"/>
    <col min="10" max="10" width="21" customWidth="1"/>
    <col min="11" max="11" width="31.125" bestFit="1" customWidth="1"/>
    <col min="12" max="25" width="7.625" customWidth="1"/>
  </cols>
  <sheetData>
    <row r="1" spans="2:12" x14ac:dyDescent="0.25">
      <c r="B1" s="21"/>
      <c r="D1" s="1"/>
      <c r="E1" s="1"/>
    </row>
    <row r="2" spans="2:12" x14ac:dyDescent="0.25">
      <c r="B2" s="21"/>
      <c r="D2" s="1"/>
      <c r="E2" s="1"/>
    </row>
    <row r="3" spans="2:12" x14ac:dyDescent="0.25">
      <c r="B3" s="39" t="s">
        <v>0</v>
      </c>
      <c r="C3" s="33" t="s">
        <v>1</v>
      </c>
      <c r="D3" s="3" t="s">
        <v>2</v>
      </c>
      <c r="E3" s="14" t="s">
        <v>48</v>
      </c>
    </row>
    <row r="4" spans="2:12" ht="14.25" x14ac:dyDescent="0.2">
      <c r="B4" s="41">
        <v>44592</v>
      </c>
      <c r="C4" s="38">
        <v>3.6</v>
      </c>
      <c r="D4" s="8" t="str">
        <f t="shared" ref="D4:D67" si="0">IF(C4&gt;7, "NC", "C")</f>
        <v>C</v>
      </c>
      <c r="E4" s="15" t="s">
        <v>38</v>
      </c>
      <c r="L4" s="11"/>
    </row>
    <row r="5" spans="2:12" ht="14.25" x14ac:dyDescent="0.2">
      <c r="B5" s="41">
        <v>44589</v>
      </c>
      <c r="C5" s="38">
        <v>8.6</v>
      </c>
      <c r="D5" s="8" t="str">
        <f t="shared" si="0"/>
        <v>NC</v>
      </c>
      <c r="E5" s="15" t="s">
        <v>38</v>
      </c>
      <c r="L5" s="11"/>
    </row>
    <row r="6" spans="2:12" ht="14.25" x14ac:dyDescent="0.2">
      <c r="B6" s="41">
        <v>44588</v>
      </c>
      <c r="C6" s="38">
        <v>8.4</v>
      </c>
      <c r="D6" s="8" t="str">
        <f t="shared" si="0"/>
        <v>NC</v>
      </c>
      <c r="E6" s="15" t="s">
        <v>38</v>
      </c>
      <c r="L6" s="11"/>
    </row>
    <row r="7" spans="2:12" ht="14.25" x14ac:dyDescent="0.2">
      <c r="B7" s="41">
        <v>44587</v>
      </c>
      <c r="C7" s="38">
        <v>7.8</v>
      </c>
      <c r="D7" s="8" t="str">
        <f t="shared" si="0"/>
        <v>NC</v>
      </c>
      <c r="E7" s="15" t="s">
        <v>38</v>
      </c>
      <c r="L7" s="11"/>
    </row>
    <row r="8" spans="2:12" ht="14.25" x14ac:dyDescent="0.2">
      <c r="B8" s="41">
        <v>44586</v>
      </c>
      <c r="C8" s="38">
        <v>9.1999999999999993</v>
      </c>
      <c r="D8" s="8" t="str">
        <f t="shared" si="0"/>
        <v>NC</v>
      </c>
      <c r="E8" s="15" t="s">
        <v>38</v>
      </c>
      <c r="L8" s="11"/>
    </row>
    <row r="9" spans="2:12" ht="14.25" x14ac:dyDescent="0.2">
      <c r="B9" s="41">
        <v>44585</v>
      </c>
      <c r="C9" s="38">
        <v>4.4000000000000004</v>
      </c>
      <c r="D9" s="8" t="str">
        <f t="shared" si="0"/>
        <v>C</v>
      </c>
      <c r="E9" s="15" t="s">
        <v>38</v>
      </c>
      <c r="L9" s="11"/>
    </row>
    <row r="10" spans="2:12" ht="14.25" x14ac:dyDescent="0.2">
      <c r="B10" s="41">
        <v>44582</v>
      </c>
      <c r="C10" s="38">
        <v>10.199999999999999</v>
      </c>
      <c r="D10" s="8" t="str">
        <f t="shared" si="0"/>
        <v>NC</v>
      </c>
      <c r="E10" s="15" t="s">
        <v>38</v>
      </c>
      <c r="L10" s="11"/>
    </row>
    <row r="11" spans="2:12" ht="14.25" x14ac:dyDescent="0.2">
      <c r="B11" s="41">
        <v>44581</v>
      </c>
      <c r="C11" s="38">
        <v>8.1999999999999993</v>
      </c>
      <c r="D11" s="8" t="str">
        <f t="shared" si="0"/>
        <v>NC</v>
      </c>
      <c r="E11" s="15" t="s">
        <v>38</v>
      </c>
      <c r="L11" s="11"/>
    </row>
    <row r="12" spans="2:12" ht="14.25" x14ac:dyDescent="0.2">
      <c r="B12" s="41">
        <v>44580</v>
      </c>
      <c r="C12" s="38">
        <v>8.8000000000000007</v>
      </c>
      <c r="D12" s="8" t="str">
        <f t="shared" si="0"/>
        <v>NC</v>
      </c>
      <c r="E12" s="15" t="s">
        <v>38</v>
      </c>
      <c r="L12" s="11"/>
    </row>
    <row r="13" spans="2:12" ht="14.25" x14ac:dyDescent="0.2">
      <c r="B13" s="41">
        <v>44579</v>
      </c>
      <c r="C13" s="38">
        <v>10</v>
      </c>
      <c r="D13" s="8" t="str">
        <f t="shared" si="0"/>
        <v>NC</v>
      </c>
      <c r="E13" s="15" t="s">
        <v>38</v>
      </c>
      <c r="L13" s="11"/>
    </row>
    <row r="14" spans="2:12" ht="14.25" x14ac:dyDescent="0.2">
      <c r="B14" s="41">
        <v>44578</v>
      </c>
      <c r="C14" s="38">
        <v>3.2</v>
      </c>
      <c r="D14" s="8" t="str">
        <f t="shared" si="0"/>
        <v>C</v>
      </c>
      <c r="E14" s="15" t="s">
        <v>38</v>
      </c>
      <c r="L14" s="11"/>
    </row>
    <row r="15" spans="2:12" ht="14.25" x14ac:dyDescent="0.2">
      <c r="B15" s="41">
        <v>44575</v>
      </c>
      <c r="C15" s="38">
        <v>9.8000000000000007</v>
      </c>
      <c r="D15" s="8" t="str">
        <f t="shared" si="0"/>
        <v>NC</v>
      </c>
      <c r="E15" s="15" t="s">
        <v>38</v>
      </c>
      <c r="L15" s="11"/>
    </row>
    <row r="16" spans="2:12" ht="14.25" x14ac:dyDescent="0.2">
      <c r="B16" s="41">
        <v>44574</v>
      </c>
      <c r="C16" s="38">
        <v>9</v>
      </c>
      <c r="D16" s="8" t="str">
        <f t="shared" si="0"/>
        <v>NC</v>
      </c>
      <c r="E16" s="15" t="s">
        <v>38</v>
      </c>
      <c r="L16" s="11"/>
    </row>
    <row r="17" spans="2:12" ht="14.25" x14ac:dyDescent="0.2">
      <c r="B17" s="41">
        <v>44573</v>
      </c>
      <c r="C17" s="38">
        <v>9.1</v>
      </c>
      <c r="D17" s="8" t="str">
        <f t="shared" si="0"/>
        <v>NC</v>
      </c>
      <c r="E17" s="15" t="s">
        <v>38</v>
      </c>
      <c r="J17" s="11"/>
      <c r="K17" s="11"/>
      <c r="L17" s="11"/>
    </row>
    <row r="18" spans="2:12" ht="14.25" x14ac:dyDescent="0.2">
      <c r="B18" s="41">
        <v>44571</v>
      </c>
      <c r="C18" s="38">
        <v>12.2</v>
      </c>
      <c r="D18" s="8" t="str">
        <f t="shared" si="0"/>
        <v>NC</v>
      </c>
      <c r="E18" s="15" t="s">
        <v>38</v>
      </c>
      <c r="J18" s="11"/>
      <c r="K18" s="11"/>
      <c r="L18" s="11"/>
    </row>
    <row r="19" spans="2:12" ht="14.25" x14ac:dyDescent="0.2">
      <c r="B19" s="41">
        <v>44568</v>
      </c>
      <c r="C19" s="38">
        <v>7.6</v>
      </c>
      <c r="D19" s="8" t="str">
        <f t="shared" si="0"/>
        <v>NC</v>
      </c>
      <c r="E19" s="15" t="s">
        <v>38</v>
      </c>
      <c r="J19" s="11"/>
      <c r="K19" s="11"/>
      <c r="L19" s="11"/>
    </row>
    <row r="20" spans="2:12" x14ac:dyDescent="0.25">
      <c r="B20" s="41">
        <v>44567</v>
      </c>
      <c r="C20" s="38">
        <v>11.6</v>
      </c>
      <c r="D20" s="8" t="str">
        <f t="shared" si="0"/>
        <v>NC</v>
      </c>
      <c r="E20" s="15" t="s">
        <v>38</v>
      </c>
      <c r="J20" s="37"/>
      <c r="K20" s="11"/>
      <c r="L20" s="11"/>
    </row>
    <row r="21" spans="2:12" ht="14.25" x14ac:dyDescent="0.2">
      <c r="B21" s="41">
        <v>44566</v>
      </c>
      <c r="C21" s="38">
        <v>12.3</v>
      </c>
      <c r="D21" s="8" t="str">
        <f t="shared" si="0"/>
        <v>NC</v>
      </c>
      <c r="E21" s="15" t="s">
        <v>38</v>
      </c>
      <c r="J21" s="11"/>
      <c r="K21" s="11"/>
      <c r="L21" s="11"/>
    </row>
    <row r="22" spans="2:12" ht="14.25" x14ac:dyDescent="0.2">
      <c r="B22" s="41">
        <v>44565</v>
      </c>
      <c r="C22" s="38">
        <v>6.9</v>
      </c>
      <c r="D22" s="8" t="str">
        <f t="shared" si="0"/>
        <v>C</v>
      </c>
      <c r="E22" s="15" t="s">
        <v>38</v>
      </c>
      <c r="J22" s="11"/>
      <c r="K22" s="11"/>
      <c r="L22" s="11"/>
    </row>
    <row r="23" spans="2:12" ht="14.25" x14ac:dyDescent="0.2">
      <c r="B23" s="41">
        <v>44564</v>
      </c>
      <c r="C23" s="38">
        <v>5.6</v>
      </c>
      <c r="D23" s="8" t="str">
        <f t="shared" si="0"/>
        <v>C</v>
      </c>
      <c r="E23" s="15" t="s">
        <v>38</v>
      </c>
      <c r="J23" s="11"/>
      <c r="K23" s="11"/>
      <c r="L23" s="11"/>
    </row>
    <row r="24" spans="2:12" ht="14.25" x14ac:dyDescent="0.2">
      <c r="B24" s="19">
        <v>44560</v>
      </c>
      <c r="C24" s="38">
        <v>7.2</v>
      </c>
      <c r="D24" s="8" t="str">
        <f t="shared" si="0"/>
        <v>NC</v>
      </c>
      <c r="E24" s="15" t="s">
        <v>38</v>
      </c>
      <c r="J24" s="11"/>
      <c r="K24" s="11"/>
      <c r="L24" s="11"/>
    </row>
    <row r="25" spans="2:12" x14ac:dyDescent="0.25">
      <c r="B25" s="40">
        <v>44559</v>
      </c>
      <c r="C25" s="34">
        <v>10.4</v>
      </c>
      <c r="D25" s="8" t="str">
        <f t="shared" si="0"/>
        <v>NC</v>
      </c>
      <c r="E25" s="15" t="s">
        <v>38</v>
      </c>
      <c r="J25" s="37"/>
      <c r="K25" s="11"/>
      <c r="L25" s="11"/>
    </row>
    <row r="26" spans="2:12" ht="14.25" x14ac:dyDescent="0.2">
      <c r="B26" s="6">
        <v>44558</v>
      </c>
      <c r="C26" s="34">
        <v>6.9</v>
      </c>
      <c r="D26" s="8" t="str">
        <f t="shared" si="0"/>
        <v>C</v>
      </c>
      <c r="E26" s="15" t="s">
        <v>38</v>
      </c>
      <c r="J26" s="11"/>
      <c r="K26" s="11"/>
      <c r="L26" s="11"/>
    </row>
    <row r="27" spans="2:12" ht="14.25" x14ac:dyDescent="0.2">
      <c r="B27" s="6">
        <v>44557</v>
      </c>
      <c r="C27" s="34">
        <v>11.3</v>
      </c>
      <c r="D27" s="8" t="str">
        <f t="shared" si="0"/>
        <v>NC</v>
      </c>
      <c r="E27" s="15" t="s">
        <v>38</v>
      </c>
      <c r="J27" s="11"/>
      <c r="K27" s="11"/>
      <c r="L27" s="11"/>
    </row>
    <row r="28" spans="2:12" ht="14.25" x14ac:dyDescent="0.2">
      <c r="B28" s="6">
        <v>44553</v>
      </c>
      <c r="C28" s="34">
        <v>7</v>
      </c>
      <c r="D28" s="8" t="str">
        <f t="shared" si="0"/>
        <v>C</v>
      </c>
      <c r="E28" s="15" t="s">
        <v>38</v>
      </c>
      <c r="J28" s="11"/>
      <c r="K28" s="11"/>
      <c r="L28" s="11"/>
    </row>
    <row r="29" spans="2:12" ht="14.25" x14ac:dyDescent="0.2">
      <c r="B29" s="6">
        <v>44552</v>
      </c>
      <c r="C29" s="34">
        <v>7.2</v>
      </c>
      <c r="D29" s="8" t="str">
        <f t="shared" si="0"/>
        <v>NC</v>
      </c>
      <c r="E29" s="15" t="s">
        <v>38</v>
      </c>
    </row>
    <row r="30" spans="2:12" ht="14.25" x14ac:dyDescent="0.2">
      <c r="B30" s="6">
        <v>44551</v>
      </c>
      <c r="C30" s="34">
        <v>8.6</v>
      </c>
      <c r="D30" s="8" t="str">
        <f t="shared" si="0"/>
        <v>NC</v>
      </c>
      <c r="E30" s="15" t="s">
        <v>38</v>
      </c>
    </row>
    <row r="31" spans="2:12" ht="14.25" x14ac:dyDescent="0.2">
      <c r="B31" s="6">
        <v>44550</v>
      </c>
      <c r="C31" s="34">
        <v>7</v>
      </c>
      <c r="D31" s="8" t="str">
        <f t="shared" si="0"/>
        <v>C</v>
      </c>
      <c r="E31" s="15" t="s">
        <v>38</v>
      </c>
    </row>
    <row r="32" spans="2:12" ht="14.25" x14ac:dyDescent="0.2">
      <c r="B32" s="6">
        <v>44547</v>
      </c>
      <c r="C32" s="34">
        <v>10.4</v>
      </c>
      <c r="D32" s="8" t="str">
        <f t="shared" si="0"/>
        <v>NC</v>
      </c>
      <c r="E32" s="15" t="s">
        <v>38</v>
      </c>
    </row>
    <row r="33" spans="2:5" ht="14.25" x14ac:dyDescent="0.2">
      <c r="B33" s="6">
        <v>44546</v>
      </c>
      <c r="C33" s="34">
        <v>7.2</v>
      </c>
      <c r="D33" s="8" t="str">
        <f t="shared" si="0"/>
        <v>NC</v>
      </c>
      <c r="E33" s="15" t="s">
        <v>38</v>
      </c>
    </row>
    <row r="34" spans="2:5" ht="14.25" x14ac:dyDescent="0.2">
      <c r="B34" s="6">
        <v>44545</v>
      </c>
      <c r="C34" s="34">
        <v>12.8</v>
      </c>
      <c r="D34" s="8" t="str">
        <f t="shared" si="0"/>
        <v>NC</v>
      </c>
      <c r="E34" s="15" t="s">
        <v>38</v>
      </c>
    </row>
    <row r="35" spans="2:5" ht="15" customHeight="1" x14ac:dyDescent="0.2">
      <c r="B35" s="6">
        <v>44544</v>
      </c>
      <c r="C35" s="34">
        <v>6.6</v>
      </c>
      <c r="D35" s="8" t="str">
        <f t="shared" si="0"/>
        <v>C</v>
      </c>
      <c r="E35" s="15" t="s">
        <v>38</v>
      </c>
    </row>
    <row r="36" spans="2:5" ht="14.25" x14ac:dyDescent="0.2">
      <c r="B36" s="6">
        <v>44543</v>
      </c>
      <c r="C36" s="34">
        <v>5.2</v>
      </c>
      <c r="D36" s="8" t="str">
        <f t="shared" si="0"/>
        <v>C</v>
      </c>
      <c r="E36" s="15" t="s">
        <v>38</v>
      </c>
    </row>
    <row r="37" spans="2:5" ht="14.25" x14ac:dyDescent="0.2">
      <c r="B37" s="6">
        <v>44540</v>
      </c>
      <c r="C37" s="34">
        <v>7.4</v>
      </c>
      <c r="D37" s="8" t="str">
        <f t="shared" si="0"/>
        <v>NC</v>
      </c>
      <c r="E37" s="15" t="s">
        <v>38</v>
      </c>
    </row>
    <row r="38" spans="2:5" ht="14.25" x14ac:dyDescent="0.2">
      <c r="B38" s="6">
        <v>44539</v>
      </c>
      <c r="C38" s="34">
        <v>7.4</v>
      </c>
      <c r="D38" s="8" t="str">
        <f t="shared" si="0"/>
        <v>NC</v>
      </c>
      <c r="E38" s="15" t="s">
        <v>38</v>
      </c>
    </row>
    <row r="39" spans="2:5" ht="14.25" x14ac:dyDescent="0.2">
      <c r="B39" s="6">
        <v>44537</v>
      </c>
      <c r="C39" s="34">
        <v>4</v>
      </c>
      <c r="D39" s="8" t="str">
        <f t="shared" si="0"/>
        <v>C</v>
      </c>
      <c r="E39" s="15" t="s">
        <v>38</v>
      </c>
    </row>
    <row r="40" spans="2:5" ht="14.25" x14ac:dyDescent="0.2">
      <c r="B40" s="6">
        <v>44536</v>
      </c>
      <c r="C40" s="34">
        <v>4.4000000000000004</v>
      </c>
      <c r="D40" s="8" t="str">
        <f t="shared" si="0"/>
        <v>C</v>
      </c>
      <c r="E40" s="15" t="s">
        <v>38</v>
      </c>
    </row>
    <row r="41" spans="2:5" ht="14.25" x14ac:dyDescent="0.2">
      <c r="B41" s="6">
        <v>44533</v>
      </c>
      <c r="C41" s="34">
        <v>7.8</v>
      </c>
      <c r="D41" s="8" t="str">
        <f t="shared" si="0"/>
        <v>NC</v>
      </c>
      <c r="E41" s="15" t="s">
        <v>38</v>
      </c>
    </row>
    <row r="42" spans="2:5" ht="15.75" customHeight="1" x14ac:dyDescent="0.2">
      <c r="B42" s="6">
        <v>44532</v>
      </c>
      <c r="C42" s="34">
        <v>2.2000000000000002</v>
      </c>
      <c r="D42" s="8" t="str">
        <f t="shared" si="0"/>
        <v>C</v>
      </c>
      <c r="E42" s="15" t="s">
        <v>38</v>
      </c>
    </row>
    <row r="43" spans="2:5" ht="15.75" customHeight="1" x14ac:dyDescent="0.2">
      <c r="B43" s="6">
        <v>44530</v>
      </c>
      <c r="C43" s="34">
        <v>2.2000000000000002</v>
      </c>
      <c r="D43" s="8" t="str">
        <f t="shared" si="0"/>
        <v>C</v>
      </c>
      <c r="E43" s="15" t="s">
        <v>38</v>
      </c>
    </row>
    <row r="44" spans="2:5" ht="15.75" customHeight="1" x14ac:dyDescent="0.2">
      <c r="B44" s="6">
        <v>44529</v>
      </c>
      <c r="C44" s="34">
        <v>3.8</v>
      </c>
      <c r="D44" s="8" t="str">
        <f t="shared" si="0"/>
        <v>C</v>
      </c>
      <c r="E44" s="15" t="s">
        <v>38</v>
      </c>
    </row>
    <row r="45" spans="2:5" ht="15.75" customHeight="1" x14ac:dyDescent="0.2">
      <c r="B45" s="6">
        <v>44526</v>
      </c>
      <c r="C45" s="34">
        <v>7</v>
      </c>
      <c r="D45" s="8" t="str">
        <f t="shared" si="0"/>
        <v>C</v>
      </c>
      <c r="E45" s="15" t="s">
        <v>38</v>
      </c>
    </row>
    <row r="46" spans="2:5" ht="15.75" customHeight="1" x14ac:dyDescent="0.2">
      <c r="B46" s="6">
        <v>44525</v>
      </c>
      <c r="C46" s="34">
        <v>9.8000000000000007</v>
      </c>
      <c r="D46" s="8" t="str">
        <f t="shared" si="0"/>
        <v>NC</v>
      </c>
      <c r="E46" s="15" t="s">
        <v>38</v>
      </c>
    </row>
    <row r="47" spans="2:5" ht="15.75" customHeight="1" x14ac:dyDescent="0.2">
      <c r="B47" s="6">
        <v>44524</v>
      </c>
      <c r="C47" s="34">
        <v>9</v>
      </c>
      <c r="D47" s="8" t="str">
        <f t="shared" si="0"/>
        <v>NC</v>
      </c>
      <c r="E47" s="15" t="s">
        <v>38</v>
      </c>
    </row>
    <row r="48" spans="2:5" ht="15.75" customHeight="1" x14ac:dyDescent="0.2">
      <c r="B48" s="6">
        <v>44523</v>
      </c>
      <c r="C48" s="34">
        <v>7.8</v>
      </c>
      <c r="D48" s="8" t="str">
        <f t="shared" si="0"/>
        <v>NC</v>
      </c>
      <c r="E48" s="15" t="s">
        <v>38</v>
      </c>
    </row>
    <row r="49" spans="2:5" ht="15.75" customHeight="1" x14ac:dyDescent="0.2">
      <c r="B49" s="6">
        <v>44522</v>
      </c>
      <c r="C49" s="34">
        <v>12.2</v>
      </c>
      <c r="D49" s="8" t="str">
        <f t="shared" si="0"/>
        <v>NC</v>
      </c>
      <c r="E49" s="15" t="s">
        <v>38</v>
      </c>
    </row>
    <row r="50" spans="2:5" ht="15.75" customHeight="1" x14ac:dyDescent="0.2">
      <c r="B50" s="6">
        <v>44520</v>
      </c>
      <c r="C50" s="34">
        <v>12.2</v>
      </c>
      <c r="D50" s="8" t="str">
        <f t="shared" si="0"/>
        <v>NC</v>
      </c>
      <c r="E50" s="15" t="s">
        <v>38</v>
      </c>
    </row>
    <row r="51" spans="2:5" ht="15.75" customHeight="1" x14ac:dyDescent="0.2">
      <c r="B51" s="6">
        <v>44519</v>
      </c>
      <c r="C51" s="34">
        <v>12.6</v>
      </c>
      <c r="D51" s="8" t="str">
        <f t="shared" si="0"/>
        <v>NC</v>
      </c>
      <c r="E51" s="15" t="s">
        <v>38</v>
      </c>
    </row>
    <row r="52" spans="2:5" ht="15.75" customHeight="1" x14ac:dyDescent="0.2">
      <c r="B52" s="6">
        <v>44518</v>
      </c>
      <c r="C52" s="34">
        <v>8.4</v>
      </c>
      <c r="D52" s="8" t="str">
        <f t="shared" si="0"/>
        <v>NC</v>
      </c>
      <c r="E52" s="15" t="s">
        <v>38</v>
      </c>
    </row>
    <row r="53" spans="2:5" ht="15.75" customHeight="1" x14ac:dyDescent="0.2">
      <c r="B53" s="6">
        <v>44517</v>
      </c>
      <c r="C53" s="34">
        <v>10.199999999999999</v>
      </c>
      <c r="D53" s="8" t="str">
        <f t="shared" si="0"/>
        <v>NC</v>
      </c>
      <c r="E53" s="15" t="s">
        <v>38</v>
      </c>
    </row>
    <row r="54" spans="2:5" ht="15.75" customHeight="1" x14ac:dyDescent="0.2">
      <c r="B54" s="6">
        <v>44516</v>
      </c>
      <c r="C54" s="34">
        <v>3.8</v>
      </c>
      <c r="D54" s="8" t="str">
        <f t="shared" si="0"/>
        <v>C</v>
      </c>
      <c r="E54" s="15" t="s">
        <v>38</v>
      </c>
    </row>
    <row r="55" spans="2:5" ht="15.75" customHeight="1" x14ac:dyDescent="0.2">
      <c r="B55" s="6">
        <v>44515</v>
      </c>
      <c r="C55" s="34">
        <v>7</v>
      </c>
      <c r="D55" s="8" t="str">
        <f t="shared" si="0"/>
        <v>C</v>
      </c>
      <c r="E55" s="15" t="s">
        <v>38</v>
      </c>
    </row>
    <row r="56" spans="2:5" ht="15.75" customHeight="1" x14ac:dyDescent="0.2">
      <c r="B56" s="6">
        <v>44512</v>
      </c>
      <c r="C56" s="34">
        <v>3.6</v>
      </c>
      <c r="D56" s="8" t="str">
        <f t="shared" si="0"/>
        <v>C</v>
      </c>
      <c r="E56" s="15" t="s">
        <v>38</v>
      </c>
    </row>
    <row r="57" spans="2:5" ht="15.75" customHeight="1" x14ac:dyDescent="0.2">
      <c r="B57" s="6">
        <v>44511</v>
      </c>
      <c r="C57" s="34">
        <v>5.6</v>
      </c>
      <c r="D57" s="8" t="str">
        <f t="shared" si="0"/>
        <v>C</v>
      </c>
      <c r="E57" s="15" t="s">
        <v>38</v>
      </c>
    </row>
    <row r="58" spans="2:5" ht="15.75" customHeight="1" x14ac:dyDescent="0.2">
      <c r="B58" s="6">
        <v>44510</v>
      </c>
      <c r="C58" s="34">
        <v>7</v>
      </c>
      <c r="D58" s="8" t="str">
        <f t="shared" si="0"/>
        <v>C</v>
      </c>
      <c r="E58" s="15" t="s">
        <v>38</v>
      </c>
    </row>
    <row r="59" spans="2:5" ht="15.75" customHeight="1" x14ac:dyDescent="0.2">
      <c r="B59" s="6">
        <v>44509</v>
      </c>
      <c r="C59" s="34">
        <v>11.8</v>
      </c>
      <c r="D59" s="8" t="str">
        <f t="shared" si="0"/>
        <v>NC</v>
      </c>
      <c r="E59" s="15" t="s">
        <v>38</v>
      </c>
    </row>
    <row r="60" spans="2:5" ht="15.75" customHeight="1" x14ac:dyDescent="0.2">
      <c r="B60" s="6">
        <v>44508</v>
      </c>
      <c r="C60" s="34">
        <v>8.6</v>
      </c>
      <c r="D60" s="8" t="str">
        <f t="shared" si="0"/>
        <v>NC</v>
      </c>
      <c r="E60" s="15" t="s">
        <v>38</v>
      </c>
    </row>
    <row r="61" spans="2:5" ht="15.75" customHeight="1" x14ac:dyDescent="0.2">
      <c r="B61" s="6">
        <v>44505</v>
      </c>
      <c r="C61" s="34">
        <v>3.6</v>
      </c>
      <c r="D61" s="8" t="str">
        <f t="shared" si="0"/>
        <v>C</v>
      </c>
      <c r="E61" s="15" t="s">
        <v>38</v>
      </c>
    </row>
    <row r="62" spans="2:5" ht="15.75" customHeight="1" x14ac:dyDescent="0.2">
      <c r="B62" s="6">
        <v>44504</v>
      </c>
      <c r="C62" s="34">
        <v>9.8000000000000007</v>
      </c>
      <c r="D62" s="8" t="str">
        <f t="shared" si="0"/>
        <v>NC</v>
      </c>
      <c r="E62" s="15" t="s">
        <v>38</v>
      </c>
    </row>
    <row r="63" spans="2:5" ht="15.75" customHeight="1" x14ac:dyDescent="0.2">
      <c r="B63" s="6">
        <v>44503</v>
      </c>
      <c r="C63" s="34">
        <v>7.4</v>
      </c>
      <c r="D63" s="8" t="str">
        <f t="shared" si="0"/>
        <v>NC</v>
      </c>
      <c r="E63" s="15" t="s">
        <v>38</v>
      </c>
    </row>
    <row r="64" spans="2:5" ht="15.75" customHeight="1" x14ac:dyDescent="0.2">
      <c r="B64" s="6">
        <v>44502</v>
      </c>
      <c r="C64" s="34">
        <v>8.6</v>
      </c>
      <c r="D64" s="8" t="str">
        <f t="shared" si="0"/>
        <v>NC</v>
      </c>
      <c r="E64" s="15" t="s">
        <v>38</v>
      </c>
    </row>
    <row r="65" spans="2:5" ht="15.75" customHeight="1" x14ac:dyDescent="0.2">
      <c r="B65" s="6">
        <v>44498</v>
      </c>
      <c r="C65" s="34">
        <v>6.6</v>
      </c>
      <c r="D65" s="8" t="str">
        <f t="shared" si="0"/>
        <v>C</v>
      </c>
      <c r="E65" s="15" t="s">
        <v>38</v>
      </c>
    </row>
    <row r="66" spans="2:5" ht="15.75" customHeight="1" x14ac:dyDescent="0.2">
      <c r="B66" s="6">
        <v>44497</v>
      </c>
      <c r="C66" s="34">
        <v>4.4000000000000004</v>
      </c>
      <c r="D66" s="8" t="str">
        <f t="shared" si="0"/>
        <v>C</v>
      </c>
      <c r="E66" s="15" t="s">
        <v>38</v>
      </c>
    </row>
    <row r="67" spans="2:5" ht="15.75" customHeight="1" x14ac:dyDescent="0.2">
      <c r="B67" s="6">
        <v>44496</v>
      </c>
      <c r="C67" s="34">
        <v>7.8</v>
      </c>
      <c r="D67" s="8" t="str">
        <f t="shared" si="0"/>
        <v>NC</v>
      </c>
      <c r="E67" s="15" t="s">
        <v>38</v>
      </c>
    </row>
    <row r="68" spans="2:5" ht="15.75" customHeight="1" x14ac:dyDescent="0.2">
      <c r="B68" s="6">
        <v>44495</v>
      </c>
      <c r="C68" s="34">
        <v>4.4000000000000004</v>
      </c>
      <c r="D68" s="8" t="str">
        <f t="shared" ref="D68:D131" si="1">IF(C68&gt;7, "NC", "C")</f>
        <v>C</v>
      </c>
      <c r="E68" s="15" t="s">
        <v>38</v>
      </c>
    </row>
    <row r="69" spans="2:5" ht="15.75" customHeight="1" x14ac:dyDescent="0.2">
      <c r="B69" s="6">
        <v>44494</v>
      </c>
      <c r="C69" s="34">
        <v>7.8</v>
      </c>
      <c r="D69" s="8" t="str">
        <f t="shared" si="1"/>
        <v>NC</v>
      </c>
      <c r="E69" s="15" t="s">
        <v>38</v>
      </c>
    </row>
    <row r="70" spans="2:5" ht="15.75" customHeight="1" x14ac:dyDescent="0.2">
      <c r="B70" s="6">
        <v>44491</v>
      </c>
      <c r="C70" s="34">
        <v>4.8</v>
      </c>
      <c r="D70" s="8" t="str">
        <f t="shared" si="1"/>
        <v>C</v>
      </c>
      <c r="E70" s="15" t="s">
        <v>38</v>
      </c>
    </row>
    <row r="71" spans="2:5" ht="15.75" customHeight="1" x14ac:dyDescent="0.2">
      <c r="B71" s="6">
        <v>44490</v>
      </c>
      <c r="C71" s="34">
        <v>8</v>
      </c>
      <c r="D71" s="8" t="str">
        <f t="shared" si="1"/>
        <v>NC</v>
      </c>
      <c r="E71" s="15" t="s">
        <v>38</v>
      </c>
    </row>
    <row r="72" spans="2:5" ht="15.75" customHeight="1" x14ac:dyDescent="0.2">
      <c r="B72" s="6">
        <v>44489</v>
      </c>
      <c r="C72" s="34">
        <v>8.6</v>
      </c>
      <c r="D72" s="8" t="str">
        <f t="shared" si="1"/>
        <v>NC</v>
      </c>
      <c r="E72" s="15" t="s">
        <v>38</v>
      </c>
    </row>
    <row r="73" spans="2:5" ht="15.75" customHeight="1" x14ac:dyDescent="0.2">
      <c r="B73" s="6">
        <v>44488</v>
      </c>
      <c r="C73" s="34">
        <v>7.6</v>
      </c>
      <c r="D73" s="8" t="str">
        <f t="shared" si="1"/>
        <v>NC</v>
      </c>
      <c r="E73" s="15" t="s">
        <v>38</v>
      </c>
    </row>
    <row r="74" spans="2:5" ht="15.75" customHeight="1" x14ac:dyDescent="0.2">
      <c r="B74" s="6">
        <v>44487</v>
      </c>
      <c r="C74" s="34">
        <v>8.1999999999999993</v>
      </c>
      <c r="D74" s="8" t="str">
        <f t="shared" si="1"/>
        <v>NC</v>
      </c>
      <c r="E74" s="15" t="s">
        <v>38</v>
      </c>
    </row>
    <row r="75" spans="2:5" ht="15.75" customHeight="1" x14ac:dyDescent="0.2">
      <c r="B75" s="6">
        <v>44484</v>
      </c>
      <c r="C75" s="34">
        <v>7</v>
      </c>
      <c r="D75" s="8" t="str">
        <f t="shared" si="1"/>
        <v>C</v>
      </c>
      <c r="E75" s="15" t="s">
        <v>38</v>
      </c>
    </row>
    <row r="76" spans="2:5" ht="15.75" customHeight="1" x14ac:dyDescent="0.2">
      <c r="B76" s="6">
        <v>44483</v>
      </c>
      <c r="C76" s="34">
        <v>7</v>
      </c>
      <c r="D76" s="8" t="str">
        <f t="shared" si="1"/>
        <v>C</v>
      </c>
      <c r="E76" s="15" t="s">
        <v>38</v>
      </c>
    </row>
    <row r="77" spans="2:5" ht="15.75" customHeight="1" x14ac:dyDescent="0.2">
      <c r="B77" s="6">
        <v>44482</v>
      </c>
      <c r="C77" s="34">
        <v>10.199999999999999</v>
      </c>
      <c r="D77" s="8" t="str">
        <f t="shared" si="1"/>
        <v>NC</v>
      </c>
      <c r="E77" s="15" t="s">
        <v>38</v>
      </c>
    </row>
    <row r="78" spans="2:5" ht="15.75" customHeight="1" x14ac:dyDescent="0.2">
      <c r="B78" s="6">
        <v>44481</v>
      </c>
      <c r="C78" s="34">
        <v>9.4</v>
      </c>
      <c r="D78" s="8" t="str">
        <f t="shared" si="1"/>
        <v>NC</v>
      </c>
      <c r="E78" s="15" t="s">
        <v>38</v>
      </c>
    </row>
    <row r="79" spans="2:5" ht="15.75" customHeight="1" x14ac:dyDescent="0.2">
      <c r="B79" s="6">
        <v>44480</v>
      </c>
      <c r="C79" s="34">
        <v>11.6</v>
      </c>
      <c r="D79" s="8" t="str">
        <f t="shared" si="1"/>
        <v>NC</v>
      </c>
      <c r="E79" s="15" t="s">
        <v>38</v>
      </c>
    </row>
    <row r="80" spans="2:5" ht="15.75" customHeight="1" x14ac:dyDescent="0.2">
      <c r="B80" s="6">
        <v>44477</v>
      </c>
      <c r="C80" s="34">
        <v>7</v>
      </c>
      <c r="D80" s="8" t="str">
        <f t="shared" si="1"/>
        <v>C</v>
      </c>
      <c r="E80" s="15" t="s">
        <v>38</v>
      </c>
    </row>
    <row r="81" spans="2:5" ht="15.75" customHeight="1" x14ac:dyDescent="0.2">
      <c r="B81" s="6">
        <v>44476</v>
      </c>
      <c r="C81" s="34">
        <v>10</v>
      </c>
      <c r="D81" s="8" t="str">
        <f t="shared" si="1"/>
        <v>NC</v>
      </c>
      <c r="E81" s="15" t="s">
        <v>38</v>
      </c>
    </row>
    <row r="82" spans="2:5" ht="15.75" customHeight="1" x14ac:dyDescent="0.2">
      <c r="B82" s="6">
        <v>44475</v>
      </c>
      <c r="C82" s="34">
        <v>10</v>
      </c>
      <c r="D82" s="8" t="str">
        <f t="shared" si="1"/>
        <v>NC</v>
      </c>
      <c r="E82" s="15" t="s">
        <v>38</v>
      </c>
    </row>
    <row r="83" spans="2:5" ht="15.75" customHeight="1" x14ac:dyDescent="0.2">
      <c r="B83" s="6">
        <v>44473</v>
      </c>
      <c r="C83" s="34">
        <v>9.8000000000000007</v>
      </c>
      <c r="D83" s="8" t="str">
        <f t="shared" si="1"/>
        <v>NC</v>
      </c>
      <c r="E83" s="15" t="s">
        <v>38</v>
      </c>
    </row>
    <row r="84" spans="2:5" ht="15.75" customHeight="1" x14ac:dyDescent="0.2">
      <c r="B84" s="6">
        <v>44470</v>
      </c>
      <c r="C84" s="34">
        <v>8.8000000000000007</v>
      </c>
      <c r="D84" s="8" t="str">
        <f t="shared" si="1"/>
        <v>NC</v>
      </c>
      <c r="E84" s="15" t="s">
        <v>38</v>
      </c>
    </row>
    <row r="85" spans="2:5" ht="15.75" customHeight="1" x14ac:dyDescent="0.2">
      <c r="B85" s="6">
        <v>44469</v>
      </c>
      <c r="C85" s="34">
        <v>8.6</v>
      </c>
      <c r="D85" s="8" t="str">
        <f t="shared" si="1"/>
        <v>NC</v>
      </c>
      <c r="E85" s="15" t="s">
        <v>38</v>
      </c>
    </row>
    <row r="86" spans="2:5" ht="15.75" customHeight="1" x14ac:dyDescent="0.2">
      <c r="B86" s="6">
        <v>44468</v>
      </c>
      <c r="C86" s="34">
        <v>4.5999999999999996</v>
      </c>
      <c r="D86" s="8" t="str">
        <f t="shared" si="1"/>
        <v>C</v>
      </c>
      <c r="E86" s="15" t="s">
        <v>38</v>
      </c>
    </row>
    <row r="87" spans="2:5" ht="15.75" customHeight="1" x14ac:dyDescent="0.2">
      <c r="B87" s="6">
        <v>44467</v>
      </c>
      <c r="C87" s="34">
        <v>9.4</v>
      </c>
      <c r="D87" s="8" t="str">
        <f t="shared" si="1"/>
        <v>NC</v>
      </c>
      <c r="E87" s="15" t="s">
        <v>38</v>
      </c>
    </row>
    <row r="88" spans="2:5" ht="15.75" customHeight="1" x14ac:dyDescent="0.2">
      <c r="B88" s="6">
        <v>44466</v>
      </c>
      <c r="C88" s="34">
        <v>7</v>
      </c>
      <c r="D88" s="8" t="str">
        <f t="shared" si="1"/>
        <v>C</v>
      </c>
      <c r="E88" s="15" t="s">
        <v>38</v>
      </c>
    </row>
    <row r="89" spans="2:5" ht="15.75" customHeight="1" x14ac:dyDescent="0.2">
      <c r="B89" s="6">
        <v>44463</v>
      </c>
      <c r="C89" s="34">
        <v>10.6</v>
      </c>
      <c r="D89" s="8" t="str">
        <f t="shared" si="1"/>
        <v>NC</v>
      </c>
      <c r="E89" s="15" t="s">
        <v>38</v>
      </c>
    </row>
    <row r="90" spans="2:5" ht="15.75" customHeight="1" x14ac:dyDescent="0.2">
      <c r="B90" s="6">
        <v>44462</v>
      </c>
      <c r="C90" s="34">
        <v>8.4</v>
      </c>
      <c r="D90" s="8" t="str">
        <f t="shared" si="1"/>
        <v>NC</v>
      </c>
      <c r="E90" s="15" t="s">
        <v>38</v>
      </c>
    </row>
    <row r="91" spans="2:5" ht="15.75" customHeight="1" x14ac:dyDescent="0.2">
      <c r="B91" s="6">
        <v>44461</v>
      </c>
      <c r="C91" s="34">
        <v>7.4</v>
      </c>
      <c r="D91" s="8" t="str">
        <f t="shared" si="1"/>
        <v>NC</v>
      </c>
      <c r="E91" s="15" t="s">
        <v>38</v>
      </c>
    </row>
    <row r="92" spans="2:5" ht="15.75" customHeight="1" x14ac:dyDescent="0.2">
      <c r="B92" s="6">
        <v>44460</v>
      </c>
      <c r="C92" s="34">
        <v>10.6</v>
      </c>
      <c r="D92" s="8" t="str">
        <f t="shared" si="1"/>
        <v>NC</v>
      </c>
      <c r="E92" s="15" t="s">
        <v>38</v>
      </c>
    </row>
    <row r="93" spans="2:5" ht="15.75" customHeight="1" x14ac:dyDescent="0.2">
      <c r="B93" s="6">
        <v>44459</v>
      </c>
      <c r="C93" s="34">
        <v>10.8</v>
      </c>
      <c r="D93" s="8" t="str">
        <f t="shared" si="1"/>
        <v>NC</v>
      </c>
      <c r="E93" s="15" t="s">
        <v>38</v>
      </c>
    </row>
    <row r="94" spans="2:5" ht="15.75" customHeight="1" x14ac:dyDescent="0.2">
      <c r="B94" s="6">
        <v>44456</v>
      </c>
      <c r="C94" s="34">
        <v>9.6</v>
      </c>
      <c r="D94" s="8" t="str">
        <f t="shared" si="1"/>
        <v>NC</v>
      </c>
      <c r="E94" s="15" t="s">
        <v>38</v>
      </c>
    </row>
    <row r="95" spans="2:5" ht="15.75" customHeight="1" x14ac:dyDescent="0.2">
      <c r="B95" s="6">
        <v>44455</v>
      </c>
      <c r="C95" s="34">
        <v>9.4</v>
      </c>
      <c r="D95" s="8" t="str">
        <f t="shared" si="1"/>
        <v>NC</v>
      </c>
      <c r="E95" s="15" t="s">
        <v>38</v>
      </c>
    </row>
    <row r="96" spans="2:5" ht="15.75" customHeight="1" x14ac:dyDescent="0.2">
      <c r="B96" s="6">
        <v>44454</v>
      </c>
      <c r="C96" s="34">
        <v>10.4</v>
      </c>
      <c r="D96" s="8" t="str">
        <f t="shared" si="1"/>
        <v>NC</v>
      </c>
      <c r="E96" s="15" t="s">
        <v>38</v>
      </c>
    </row>
    <row r="97" spans="2:5" ht="15.75" customHeight="1" x14ac:dyDescent="0.2">
      <c r="B97" s="6">
        <v>44453</v>
      </c>
      <c r="C97" s="34">
        <v>8.4</v>
      </c>
      <c r="D97" s="8" t="str">
        <f t="shared" si="1"/>
        <v>NC</v>
      </c>
      <c r="E97" s="15" t="s">
        <v>38</v>
      </c>
    </row>
    <row r="98" spans="2:5" ht="15.75" customHeight="1" x14ac:dyDescent="0.2">
      <c r="B98" s="6">
        <v>44452</v>
      </c>
      <c r="C98" s="34">
        <v>6.4</v>
      </c>
      <c r="D98" s="8" t="str">
        <f t="shared" si="1"/>
        <v>C</v>
      </c>
      <c r="E98" s="15" t="s">
        <v>38</v>
      </c>
    </row>
    <row r="99" spans="2:5" ht="15.75" customHeight="1" x14ac:dyDescent="0.2">
      <c r="B99" s="6">
        <v>44449</v>
      </c>
      <c r="C99" s="34">
        <v>8.1999999999999993</v>
      </c>
      <c r="D99" s="8" t="str">
        <f t="shared" si="1"/>
        <v>NC</v>
      </c>
      <c r="E99" s="15" t="s">
        <v>38</v>
      </c>
    </row>
    <row r="100" spans="2:5" ht="15.75" customHeight="1" x14ac:dyDescent="0.2">
      <c r="B100" s="6">
        <v>44448</v>
      </c>
      <c r="C100" s="34">
        <v>10.6</v>
      </c>
      <c r="D100" s="8" t="str">
        <f t="shared" si="1"/>
        <v>NC</v>
      </c>
      <c r="E100" s="15" t="s">
        <v>38</v>
      </c>
    </row>
    <row r="101" spans="2:5" ht="15.75" customHeight="1" x14ac:dyDescent="0.2">
      <c r="B101" s="6">
        <v>44447</v>
      </c>
      <c r="C101" s="34">
        <v>11.2</v>
      </c>
      <c r="D101" s="8" t="str">
        <f t="shared" si="1"/>
        <v>NC</v>
      </c>
      <c r="E101" s="15" t="s">
        <v>38</v>
      </c>
    </row>
    <row r="102" spans="2:5" ht="15.75" customHeight="1" x14ac:dyDescent="0.2">
      <c r="B102" s="6">
        <v>44446</v>
      </c>
      <c r="C102" s="34">
        <v>4.5999999999999996</v>
      </c>
      <c r="D102" s="8" t="str">
        <f t="shared" si="1"/>
        <v>C</v>
      </c>
      <c r="E102" s="15" t="s">
        <v>38</v>
      </c>
    </row>
    <row r="103" spans="2:5" ht="15.75" customHeight="1" x14ac:dyDescent="0.2">
      <c r="B103" s="6">
        <v>44445</v>
      </c>
      <c r="C103" s="34">
        <v>10</v>
      </c>
      <c r="D103" s="8" t="str">
        <f t="shared" si="1"/>
        <v>NC</v>
      </c>
      <c r="E103" s="15" t="s">
        <v>38</v>
      </c>
    </row>
    <row r="104" spans="2:5" ht="15.75" customHeight="1" x14ac:dyDescent="0.2">
      <c r="B104" s="6">
        <v>44442</v>
      </c>
      <c r="C104" s="34">
        <v>8.4</v>
      </c>
      <c r="D104" s="8" t="str">
        <f t="shared" si="1"/>
        <v>NC</v>
      </c>
      <c r="E104" s="15" t="s">
        <v>38</v>
      </c>
    </row>
    <row r="105" spans="2:5" ht="15.75" customHeight="1" x14ac:dyDescent="0.2">
      <c r="B105" s="6">
        <v>44441</v>
      </c>
      <c r="C105" s="34">
        <v>8.8000000000000007</v>
      </c>
      <c r="D105" s="8" t="str">
        <f t="shared" si="1"/>
        <v>NC</v>
      </c>
      <c r="E105" s="15" t="s">
        <v>38</v>
      </c>
    </row>
    <row r="106" spans="2:5" ht="15.75" customHeight="1" x14ac:dyDescent="0.2">
      <c r="B106" s="6">
        <v>44440</v>
      </c>
      <c r="C106" s="34">
        <v>8.1999999999999993</v>
      </c>
      <c r="D106" s="8" t="str">
        <f t="shared" si="1"/>
        <v>NC</v>
      </c>
      <c r="E106" s="15" t="s">
        <v>38</v>
      </c>
    </row>
    <row r="107" spans="2:5" ht="15.75" customHeight="1" x14ac:dyDescent="0.2">
      <c r="B107" s="6">
        <v>44438</v>
      </c>
      <c r="C107" s="34">
        <v>10</v>
      </c>
      <c r="D107" s="8" t="str">
        <f t="shared" si="1"/>
        <v>NC</v>
      </c>
      <c r="E107" s="15" t="s">
        <v>38</v>
      </c>
    </row>
    <row r="108" spans="2:5" ht="15.75" customHeight="1" x14ac:dyDescent="0.2">
      <c r="B108" s="6">
        <v>44435</v>
      </c>
      <c r="C108" s="34">
        <v>8.6</v>
      </c>
      <c r="D108" s="8" t="str">
        <f t="shared" si="1"/>
        <v>NC</v>
      </c>
      <c r="E108" s="15" t="s">
        <v>38</v>
      </c>
    </row>
    <row r="109" spans="2:5" ht="15.75" customHeight="1" x14ac:dyDescent="0.2">
      <c r="B109" s="6">
        <v>44434</v>
      </c>
      <c r="C109" s="34">
        <v>6.6</v>
      </c>
      <c r="D109" s="8" t="str">
        <f t="shared" si="1"/>
        <v>C</v>
      </c>
      <c r="E109" s="15" t="s">
        <v>38</v>
      </c>
    </row>
    <row r="110" spans="2:5" ht="15.75" customHeight="1" x14ac:dyDescent="0.2">
      <c r="B110" s="6">
        <v>44433</v>
      </c>
      <c r="C110" s="34">
        <v>9</v>
      </c>
      <c r="D110" s="8" t="str">
        <f t="shared" si="1"/>
        <v>NC</v>
      </c>
      <c r="E110" s="15" t="s">
        <v>38</v>
      </c>
    </row>
    <row r="111" spans="2:5" ht="15.75" customHeight="1" x14ac:dyDescent="0.2">
      <c r="B111" s="6">
        <v>44432</v>
      </c>
      <c r="C111" s="34">
        <v>9.8000000000000007</v>
      </c>
      <c r="D111" s="8" t="str">
        <f t="shared" si="1"/>
        <v>NC</v>
      </c>
      <c r="E111" s="15" t="s">
        <v>38</v>
      </c>
    </row>
    <row r="112" spans="2:5" ht="15.75" customHeight="1" x14ac:dyDescent="0.2">
      <c r="B112" s="6">
        <v>44431</v>
      </c>
      <c r="C112" s="34">
        <v>8.8000000000000007</v>
      </c>
      <c r="D112" s="8" t="str">
        <f t="shared" si="1"/>
        <v>NC</v>
      </c>
      <c r="E112" s="15" t="s">
        <v>38</v>
      </c>
    </row>
    <row r="113" spans="2:5" ht="15.75" customHeight="1" x14ac:dyDescent="0.2">
      <c r="B113" s="6">
        <v>44428</v>
      </c>
      <c r="C113" s="34">
        <v>7</v>
      </c>
      <c r="D113" s="8" t="str">
        <f t="shared" si="1"/>
        <v>C</v>
      </c>
      <c r="E113" s="15" t="s">
        <v>38</v>
      </c>
    </row>
    <row r="114" spans="2:5" ht="15.75" customHeight="1" x14ac:dyDescent="0.2">
      <c r="B114" s="6">
        <v>44427</v>
      </c>
      <c r="C114" s="34">
        <v>10</v>
      </c>
      <c r="D114" s="8" t="str">
        <f t="shared" si="1"/>
        <v>NC</v>
      </c>
      <c r="E114" s="15" t="s">
        <v>38</v>
      </c>
    </row>
    <row r="115" spans="2:5" ht="15.75" customHeight="1" x14ac:dyDescent="0.2">
      <c r="B115" s="6">
        <v>44426</v>
      </c>
      <c r="C115" s="34">
        <v>12.6</v>
      </c>
      <c r="D115" s="8" t="str">
        <f t="shared" si="1"/>
        <v>NC</v>
      </c>
      <c r="E115" s="15" t="s">
        <v>38</v>
      </c>
    </row>
    <row r="116" spans="2:5" ht="15.75" customHeight="1" x14ac:dyDescent="0.2">
      <c r="B116" s="6">
        <v>44425</v>
      </c>
      <c r="C116" s="34">
        <v>11</v>
      </c>
      <c r="D116" s="8" t="str">
        <f t="shared" si="1"/>
        <v>NC</v>
      </c>
      <c r="E116" s="15" t="s">
        <v>38</v>
      </c>
    </row>
    <row r="117" spans="2:5" ht="15.75" customHeight="1" x14ac:dyDescent="0.2">
      <c r="B117" s="6">
        <v>44424</v>
      </c>
      <c r="C117" s="34">
        <v>12.6</v>
      </c>
      <c r="D117" s="8" t="str">
        <f t="shared" si="1"/>
        <v>NC</v>
      </c>
      <c r="E117" s="15" t="s">
        <v>38</v>
      </c>
    </row>
    <row r="118" spans="2:5" ht="15.75" customHeight="1" x14ac:dyDescent="0.2">
      <c r="B118" s="6">
        <v>44421</v>
      </c>
      <c r="C118" s="34">
        <v>6.8</v>
      </c>
      <c r="D118" s="8" t="str">
        <f t="shared" si="1"/>
        <v>C</v>
      </c>
      <c r="E118" s="15" t="s">
        <v>38</v>
      </c>
    </row>
    <row r="119" spans="2:5" ht="15.75" customHeight="1" x14ac:dyDescent="0.2">
      <c r="B119" s="6">
        <v>44420</v>
      </c>
      <c r="C119" s="34">
        <v>6</v>
      </c>
      <c r="D119" s="8" t="str">
        <f t="shared" si="1"/>
        <v>C</v>
      </c>
      <c r="E119" s="15" t="s">
        <v>38</v>
      </c>
    </row>
    <row r="120" spans="2:5" ht="15.75" customHeight="1" x14ac:dyDescent="0.2">
      <c r="B120" s="6">
        <v>44419</v>
      </c>
      <c r="C120" s="34">
        <v>6.8</v>
      </c>
      <c r="D120" s="8" t="str">
        <f t="shared" si="1"/>
        <v>C</v>
      </c>
      <c r="E120" s="15" t="s">
        <v>38</v>
      </c>
    </row>
    <row r="121" spans="2:5" ht="15.75" customHeight="1" x14ac:dyDescent="0.2">
      <c r="B121" s="6">
        <v>44418</v>
      </c>
      <c r="C121" s="34">
        <v>7.8</v>
      </c>
      <c r="D121" s="8" t="str">
        <f t="shared" si="1"/>
        <v>NC</v>
      </c>
      <c r="E121" s="15" t="s">
        <v>38</v>
      </c>
    </row>
    <row r="122" spans="2:5" ht="15.75" customHeight="1" x14ac:dyDescent="0.2">
      <c r="B122" s="6">
        <v>44417</v>
      </c>
      <c r="C122" s="34">
        <v>7.6</v>
      </c>
      <c r="D122" s="8" t="str">
        <f t="shared" si="1"/>
        <v>NC</v>
      </c>
      <c r="E122" s="15" t="s">
        <v>38</v>
      </c>
    </row>
    <row r="123" spans="2:5" ht="15.75" customHeight="1" x14ac:dyDescent="0.2">
      <c r="B123" s="6">
        <v>44414</v>
      </c>
      <c r="C123" s="34">
        <v>7.6</v>
      </c>
      <c r="D123" s="8" t="str">
        <f t="shared" si="1"/>
        <v>NC</v>
      </c>
      <c r="E123" s="15" t="s">
        <v>38</v>
      </c>
    </row>
    <row r="124" spans="2:5" ht="15.75" customHeight="1" x14ac:dyDescent="0.2">
      <c r="B124" s="6">
        <v>44413</v>
      </c>
      <c r="C124" s="34">
        <v>6.6</v>
      </c>
      <c r="D124" s="8" t="str">
        <f t="shared" si="1"/>
        <v>C</v>
      </c>
      <c r="E124" s="15" t="s">
        <v>38</v>
      </c>
    </row>
    <row r="125" spans="2:5" ht="15.75" customHeight="1" x14ac:dyDescent="0.2">
      <c r="B125" s="6">
        <v>44412</v>
      </c>
      <c r="C125" s="34">
        <v>8.6</v>
      </c>
      <c r="D125" s="8" t="str">
        <f t="shared" si="1"/>
        <v>NC</v>
      </c>
      <c r="E125" s="15" t="s">
        <v>38</v>
      </c>
    </row>
    <row r="126" spans="2:5" ht="15.75" customHeight="1" x14ac:dyDescent="0.2">
      <c r="B126" s="6">
        <v>44411</v>
      </c>
      <c r="C126" s="34">
        <v>12.6</v>
      </c>
      <c r="D126" s="8" t="str">
        <f t="shared" si="1"/>
        <v>NC</v>
      </c>
      <c r="E126" s="15" t="s">
        <v>38</v>
      </c>
    </row>
    <row r="127" spans="2:5" ht="15.75" customHeight="1" x14ac:dyDescent="0.2">
      <c r="B127" s="6">
        <v>44407</v>
      </c>
      <c r="C127" s="34">
        <v>6.4</v>
      </c>
      <c r="D127" s="8" t="str">
        <f t="shared" si="1"/>
        <v>C</v>
      </c>
      <c r="E127" s="15" t="s">
        <v>38</v>
      </c>
    </row>
    <row r="128" spans="2:5" ht="15.75" customHeight="1" x14ac:dyDescent="0.2">
      <c r="B128" s="6">
        <v>44405</v>
      </c>
      <c r="C128" s="34">
        <v>8.6</v>
      </c>
      <c r="D128" s="8" t="str">
        <f t="shared" si="1"/>
        <v>NC</v>
      </c>
      <c r="E128" s="15" t="s">
        <v>38</v>
      </c>
    </row>
    <row r="129" spans="2:5" ht="15.75" customHeight="1" x14ac:dyDescent="0.2">
      <c r="B129" s="6">
        <v>44404</v>
      </c>
      <c r="C129" s="34">
        <v>7.6</v>
      </c>
      <c r="D129" s="8" t="str">
        <f t="shared" si="1"/>
        <v>NC</v>
      </c>
      <c r="E129" s="15" t="s">
        <v>38</v>
      </c>
    </row>
    <row r="130" spans="2:5" ht="15.75" customHeight="1" x14ac:dyDescent="0.2">
      <c r="B130" s="6">
        <v>44403</v>
      </c>
      <c r="C130" s="34">
        <v>9.8000000000000007</v>
      </c>
      <c r="D130" s="8" t="str">
        <f t="shared" si="1"/>
        <v>NC</v>
      </c>
      <c r="E130" s="15" t="s">
        <v>38</v>
      </c>
    </row>
    <row r="131" spans="2:5" ht="15.75" customHeight="1" x14ac:dyDescent="0.2">
      <c r="B131" s="6">
        <v>44400</v>
      </c>
      <c r="C131" s="34">
        <v>9.4</v>
      </c>
      <c r="D131" s="8" t="str">
        <f t="shared" si="1"/>
        <v>NC</v>
      </c>
      <c r="E131" s="15" t="s">
        <v>38</v>
      </c>
    </row>
    <row r="132" spans="2:5" ht="15.75" customHeight="1" x14ac:dyDescent="0.2">
      <c r="B132" s="6">
        <v>44399</v>
      </c>
      <c r="C132" s="34">
        <v>6.2</v>
      </c>
      <c r="D132" s="8" t="str">
        <f t="shared" ref="D132:D195" si="2">IF(C132&gt;7, "NC", "C")</f>
        <v>C</v>
      </c>
      <c r="E132" s="15" t="s">
        <v>38</v>
      </c>
    </row>
    <row r="133" spans="2:5" ht="15.75" customHeight="1" x14ac:dyDescent="0.2">
      <c r="B133" s="6">
        <v>44398</v>
      </c>
      <c r="C133" s="34">
        <v>7.8</v>
      </c>
      <c r="D133" s="8" t="str">
        <f t="shared" si="2"/>
        <v>NC</v>
      </c>
      <c r="E133" s="15" t="s">
        <v>38</v>
      </c>
    </row>
    <row r="134" spans="2:5" ht="15.75" customHeight="1" x14ac:dyDescent="0.2">
      <c r="B134" s="6">
        <v>44397</v>
      </c>
      <c r="C134" s="34">
        <v>6.2</v>
      </c>
      <c r="D134" s="8" t="str">
        <f t="shared" si="2"/>
        <v>C</v>
      </c>
      <c r="E134" s="15" t="s">
        <v>38</v>
      </c>
    </row>
    <row r="135" spans="2:5" ht="15.75" customHeight="1" x14ac:dyDescent="0.2">
      <c r="B135" s="6">
        <v>44396</v>
      </c>
      <c r="C135" s="34">
        <v>9.4</v>
      </c>
      <c r="D135" s="8" t="str">
        <f t="shared" si="2"/>
        <v>NC</v>
      </c>
      <c r="E135" s="15" t="s">
        <v>38</v>
      </c>
    </row>
    <row r="136" spans="2:5" ht="15.75" customHeight="1" x14ac:dyDescent="0.2">
      <c r="B136" s="6">
        <v>44393</v>
      </c>
      <c r="C136" s="34">
        <v>9.6</v>
      </c>
      <c r="D136" s="8" t="str">
        <f t="shared" si="2"/>
        <v>NC</v>
      </c>
      <c r="E136" s="15" t="s">
        <v>38</v>
      </c>
    </row>
    <row r="137" spans="2:5" ht="15.75" customHeight="1" x14ac:dyDescent="0.2">
      <c r="B137" s="6">
        <v>44392</v>
      </c>
      <c r="C137" s="34">
        <v>9.1999999999999993</v>
      </c>
      <c r="D137" s="8" t="str">
        <f t="shared" si="2"/>
        <v>NC</v>
      </c>
      <c r="E137" s="15" t="s">
        <v>38</v>
      </c>
    </row>
    <row r="138" spans="2:5" ht="15.75" customHeight="1" x14ac:dyDescent="0.2">
      <c r="B138" s="6">
        <v>44391</v>
      </c>
      <c r="C138" s="34">
        <v>10</v>
      </c>
      <c r="D138" s="8" t="str">
        <f t="shared" si="2"/>
        <v>NC</v>
      </c>
      <c r="E138" s="15" t="s">
        <v>38</v>
      </c>
    </row>
    <row r="139" spans="2:5" ht="15.75" customHeight="1" x14ac:dyDescent="0.2">
      <c r="B139" s="6">
        <v>44390</v>
      </c>
      <c r="C139" s="34">
        <v>8.6</v>
      </c>
      <c r="D139" s="8" t="str">
        <f t="shared" si="2"/>
        <v>NC</v>
      </c>
      <c r="E139" s="15" t="s">
        <v>38</v>
      </c>
    </row>
    <row r="140" spans="2:5" ht="15.75" customHeight="1" x14ac:dyDescent="0.2">
      <c r="B140" s="6">
        <v>44389</v>
      </c>
      <c r="C140" s="34">
        <v>9.1999999999999993</v>
      </c>
      <c r="D140" s="8" t="str">
        <f t="shared" si="2"/>
        <v>NC</v>
      </c>
      <c r="E140" s="15" t="s">
        <v>38</v>
      </c>
    </row>
    <row r="141" spans="2:5" ht="15.75" customHeight="1" x14ac:dyDescent="0.2">
      <c r="B141" s="6">
        <v>44386</v>
      </c>
      <c r="C141" s="34">
        <v>11</v>
      </c>
      <c r="D141" s="8" t="str">
        <f t="shared" si="2"/>
        <v>NC</v>
      </c>
      <c r="E141" s="15" t="s">
        <v>38</v>
      </c>
    </row>
    <row r="142" spans="2:5" ht="15.75" customHeight="1" x14ac:dyDescent="0.2">
      <c r="B142" s="6">
        <v>44385</v>
      </c>
      <c r="C142" s="34">
        <v>7</v>
      </c>
      <c r="D142" s="8" t="str">
        <f t="shared" si="2"/>
        <v>C</v>
      </c>
      <c r="E142" s="15" t="s">
        <v>38</v>
      </c>
    </row>
    <row r="143" spans="2:5" ht="15.75" customHeight="1" x14ac:dyDescent="0.2">
      <c r="B143" s="6">
        <v>44384</v>
      </c>
      <c r="C143" s="34">
        <v>7.2</v>
      </c>
      <c r="D143" s="8" t="str">
        <f t="shared" si="2"/>
        <v>NC</v>
      </c>
      <c r="E143" s="15" t="s">
        <v>38</v>
      </c>
    </row>
    <row r="144" spans="2:5" ht="15.75" customHeight="1" x14ac:dyDescent="0.2">
      <c r="B144" s="6">
        <v>44383</v>
      </c>
      <c r="C144" s="34">
        <v>7.6</v>
      </c>
      <c r="D144" s="8" t="str">
        <f t="shared" si="2"/>
        <v>NC</v>
      </c>
      <c r="E144" s="15" t="s">
        <v>38</v>
      </c>
    </row>
    <row r="145" spans="2:5" ht="15.75" customHeight="1" x14ac:dyDescent="0.2">
      <c r="B145" s="6">
        <v>44382</v>
      </c>
      <c r="C145" s="34">
        <v>8.6</v>
      </c>
      <c r="D145" s="8" t="str">
        <f t="shared" si="2"/>
        <v>NC</v>
      </c>
      <c r="E145" s="15" t="s">
        <v>38</v>
      </c>
    </row>
    <row r="146" spans="2:5" ht="15.75" customHeight="1" x14ac:dyDescent="0.2">
      <c r="B146" s="6">
        <v>44379</v>
      </c>
      <c r="C146" s="34">
        <v>8.6</v>
      </c>
      <c r="D146" s="8" t="str">
        <f t="shared" si="2"/>
        <v>NC</v>
      </c>
      <c r="E146" s="15" t="s">
        <v>38</v>
      </c>
    </row>
    <row r="147" spans="2:5" ht="15.75" customHeight="1" x14ac:dyDescent="0.2">
      <c r="B147" s="6">
        <v>44378</v>
      </c>
      <c r="C147" s="34">
        <v>6</v>
      </c>
      <c r="D147" s="8" t="str">
        <f t="shared" si="2"/>
        <v>C</v>
      </c>
      <c r="E147" s="15" t="s">
        <v>38</v>
      </c>
    </row>
    <row r="148" spans="2:5" ht="15.75" customHeight="1" x14ac:dyDescent="0.2">
      <c r="B148" s="6">
        <v>44377</v>
      </c>
      <c r="C148" s="34">
        <v>3.8</v>
      </c>
      <c r="D148" s="8" t="str">
        <f t="shared" si="2"/>
        <v>C</v>
      </c>
      <c r="E148" s="15" t="s">
        <v>38</v>
      </c>
    </row>
    <row r="149" spans="2:5" ht="15.75" customHeight="1" x14ac:dyDescent="0.2">
      <c r="B149" s="6">
        <v>44376</v>
      </c>
      <c r="C149" s="34">
        <v>8.4</v>
      </c>
      <c r="D149" s="8" t="str">
        <f t="shared" si="2"/>
        <v>NC</v>
      </c>
      <c r="E149" s="15" t="s">
        <v>38</v>
      </c>
    </row>
    <row r="150" spans="2:5" ht="15.75" customHeight="1" x14ac:dyDescent="0.2">
      <c r="B150" s="6">
        <v>44375</v>
      </c>
      <c r="C150" s="34">
        <v>9.6</v>
      </c>
      <c r="D150" s="8" t="str">
        <f t="shared" si="2"/>
        <v>NC</v>
      </c>
      <c r="E150" s="15" t="s">
        <v>38</v>
      </c>
    </row>
    <row r="151" spans="2:5" ht="15.75" customHeight="1" x14ac:dyDescent="0.2">
      <c r="B151" s="6">
        <v>44372</v>
      </c>
      <c r="C151" s="34">
        <v>8.6</v>
      </c>
      <c r="D151" s="8" t="str">
        <f t="shared" si="2"/>
        <v>NC</v>
      </c>
      <c r="E151" s="15" t="s">
        <v>38</v>
      </c>
    </row>
    <row r="152" spans="2:5" ht="15.75" customHeight="1" x14ac:dyDescent="0.2">
      <c r="B152" s="6">
        <v>44371</v>
      </c>
      <c r="C152" s="34">
        <v>8.6</v>
      </c>
      <c r="D152" s="8" t="str">
        <f t="shared" si="2"/>
        <v>NC</v>
      </c>
      <c r="E152" s="15" t="s">
        <v>38</v>
      </c>
    </row>
    <row r="153" spans="2:5" ht="15.75" customHeight="1" x14ac:dyDescent="0.2">
      <c r="B153" s="6">
        <v>44370</v>
      </c>
      <c r="C153" s="34">
        <v>8</v>
      </c>
      <c r="D153" s="8" t="str">
        <f t="shared" si="2"/>
        <v>NC</v>
      </c>
      <c r="E153" s="15" t="s">
        <v>38</v>
      </c>
    </row>
    <row r="154" spans="2:5" ht="15.75" customHeight="1" x14ac:dyDescent="0.2">
      <c r="B154" s="6">
        <v>44369</v>
      </c>
      <c r="C154" s="34">
        <v>6.8</v>
      </c>
      <c r="D154" s="8" t="str">
        <f t="shared" si="2"/>
        <v>C</v>
      </c>
      <c r="E154" s="15" t="s">
        <v>38</v>
      </c>
    </row>
    <row r="155" spans="2:5" ht="15.75" customHeight="1" x14ac:dyDescent="0.2">
      <c r="B155" s="6">
        <v>44368</v>
      </c>
      <c r="C155" s="34">
        <v>8.1999999999999993</v>
      </c>
      <c r="D155" s="8" t="str">
        <f t="shared" si="2"/>
        <v>NC</v>
      </c>
      <c r="E155" s="15" t="s">
        <v>38</v>
      </c>
    </row>
    <row r="156" spans="2:5" ht="15.75" customHeight="1" x14ac:dyDescent="0.2">
      <c r="B156" s="6">
        <v>44365</v>
      </c>
      <c r="C156" s="34">
        <v>9.4</v>
      </c>
      <c r="D156" s="8" t="str">
        <f t="shared" si="2"/>
        <v>NC</v>
      </c>
      <c r="E156" s="15" t="s">
        <v>38</v>
      </c>
    </row>
    <row r="157" spans="2:5" ht="15.75" customHeight="1" x14ac:dyDescent="0.2">
      <c r="B157" s="6">
        <v>44364</v>
      </c>
      <c r="C157" s="34">
        <v>7.8</v>
      </c>
      <c r="D157" s="8" t="str">
        <f t="shared" si="2"/>
        <v>NC</v>
      </c>
      <c r="E157" s="15" t="s">
        <v>38</v>
      </c>
    </row>
    <row r="158" spans="2:5" ht="15.75" customHeight="1" x14ac:dyDescent="0.2">
      <c r="B158" s="6">
        <v>44363</v>
      </c>
      <c r="C158" s="34">
        <v>12</v>
      </c>
      <c r="D158" s="8" t="str">
        <f t="shared" si="2"/>
        <v>NC</v>
      </c>
      <c r="E158" s="15" t="s">
        <v>38</v>
      </c>
    </row>
    <row r="159" spans="2:5" ht="15.75" customHeight="1" x14ac:dyDescent="0.2">
      <c r="B159" s="6">
        <v>44362</v>
      </c>
      <c r="C159" s="34">
        <v>7.8</v>
      </c>
      <c r="D159" s="8" t="str">
        <f t="shared" si="2"/>
        <v>NC</v>
      </c>
      <c r="E159" s="15" t="s">
        <v>38</v>
      </c>
    </row>
    <row r="160" spans="2:5" ht="15.75" customHeight="1" x14ac:dyDescent="0.2">
      <c r="B160" s="6">
        <v>44361</v>
      </c>
      <c r="C160" s="34">
        <v>7.8</v>
      </c>
      <c r="D160" s="8" t="str">
        <f t="shared" si="2"/>
        <v>NC</v>
      </c>
      <c r="E160" s="15" t="s">
        <v>38</v>
      </c>
    </row>
    <row r="161" spans="2:5" ht="15.75" customHeight="1" x14ac:dyDescent="0.2">
      <c r="B161" s="6">
        <v>44358</v>
      </c>
      <c r="C161" s="34">
        <v>9.1999999999999993</v>
      </c>
      <c r="D161" s="8" t="str">
        <f t="shared" si="2"/>
        <v>NC</v>
      </c>
      <c r="E161" s="15" t="s">
        <v>38</v>
      </c>
    </row>
    <row r="162" spans="2:5" ht="15.75" customHeight="1" x14ac:dyDescent="0.2">
      <c r="B162" s="6">
        <v>44356</v>
      </c>
      <c r="C162" s="34">
        <v>8.4</v>
      </c>
      <c r="D162" s="8" t="str">
        <f t="shared" si="2"/>
        <v>NC</v>
      </c>
      <c r="E162" s="15" t="s">
        <v>38</v>
      </c>
    </row>
    <row r="163" spans="2:5" ht="15.75" customHeight="1" x14ac:dyDescent="0.2">
      <c r="B163" s="6">
        <v>44355</v>
      </c>
      <c r="C163" s="34">
        <v>8.8000000000000007</v>
      </c>
      <c r="D163" s="8" t="str">
        <f t="shared" si="2"/>
        <v>NC</v>
      </c>
      <c r="E163" s="15" t="s">
        <v>38</v>
      </c>
    </row>
    <row r="164" spans="2:5" ht="15.75" customHeight="1" x14ac:dyDescent="0.2">
      <c r="B164" s="6">
        <v>44351</v>
      </c>
      <c r="C164" s="34">
        <v>8.8000000000000007</v>
      </c>
      <c r="D164" s="8" t="str">
        <f t="shared" si="2"/>
        <v>NC</v>
      </c>
      <c r="E164" s="15" t="s">
        <v>38</v>
      </c>
    </row>
    <row r="165" spans="2:5" ht="15.75" customHeight="1" x14ac:dyDescent="0.2">
      <c r="B165" s="6">
        <v>44349</v>
      </c>
      <c r="C165" s="34">
        <v>7.2</v>
      </c>
      <c r="D165" s="8" t="str">
        <f t="shared" si="2"/>
        <v>NC</v>
      </c>
      <c r="E165" s="15" t="s">
        <v>38</v>
      </c>
    </row>
    <row r="166" spans="2:5" ht="15.75" customHeight="1" x14ac:dyDescent="0.2">
      <c r="B166" s="6">
        <v>44348</v>
      </c>
      <c r="C166" s="34">
        <v>9.8000000000000007</v>
      </c>
      <c r="D166" s="8" t="str">
        <f t="shared" si="2"/>
        <v>NC</v>
      </c>
      <c r="E166" s="15" t="s">
        <v>38</v>
      </c>
    </row>
    <row r="167" spans="2:5" ht="15.75" customHeight="1" x14ac:dyDescent="0.2">
      <c r="B167" s="6">
        <v>44347</v>
      </c>
      <c r="C167" s="34">
        <v>8.4</v>
      </c>
      <c r="D167" s="8" t="str">
        <f t="shared" si="2"/>
        <v>NC</v>
      </c>
      <c r="E167" s="15" t="s">
        <v>38</v>
      </c>
    </row>
    <row r="168" spans="2:5" ht="15.75" customHeight="1" x14ac:dyDescent="0.2">
      <c r="B168" s="6">
        <v>44344</v>
      </c>
      <c r="C168" s="34">
        <v>8.6</v>
      </c>
      <c r="D168" s="8" t="str">
        <f t="shared" si="2"/>
        <v>NC</v>
      </c>
      <c r="E168" s="15" t="s">
        <v>38</v>
      </c>
    </row>
    <row r="169" spans="2:5" ht="15.75" customHeight="1" x14ac:dyDescent="0.2">
      <c r="B169" s="6">
        <v>44343</v>
      </c>
      <c r="C169" s="34">
        <v>7.6</v>
      </c>
      <c r="D169" s="8" t="str">
        <f t="shared" si="2"/>
        <v>NC</v>
      </c>
      <c r="E169" s="15" t="s">
        <v>38</v>
      </c>
    </row>
    <row r="170" spans="2:5" ht="15.75" customHeight="1" x14ac:dyDescent="0.2">
      <c r="B170" s="6">
        <v>44342</v>
      </c>
      <c r="C170" s="34">
        <v>7.8</v>
      </c>
      <c r="D170" s="8" t="str">
        <f t="shared" si="2"/>
        <v>NC</v>
      </c>
      <c r="E170" s="15" t="s">
        <v>38</v>
      </c>
    </row>
    <row r="171" spans="2:5" ht="15.75" customHeight="1" x14ac:dyDescent="0.2">
      <c r="B171" s="6">
        <v>44341</v>
      </c>
      <c r="C171" s="34">
        <v>7.6</v>
      </c>
      <c r="D171" s="8" t="str">
        <f t="shared" si="2"/>
        <v>NC</v>
      </c>
      <c r="E171" s="15" t="s">
        <v>38</v>
      </c>
    </row>
    <row r="172" spans="2:5" ht="15.75" customHeight="1" x14ac:dyDescent="0.2">
      <c r="B172" s="6">
        <v>44340</v>
      </c>
      <c r="C172" s="34">
        <v>9.8000000000000007</v>
      </c>
      <c r="D172" s="8" t="str">
        <f t="shared" si="2"/>
        <v>NC</v>
      </c>
      <c r="E172" s="15" t="s">
        <v>38</v>
      </c>
    </row>
    <row r="173" spans="2:5" ht="15.75" customHeight="1" x14ac:dyDescent="0.2">
      <c r="B173" s="6">
        <v>44337</v>
      </c>
      <c r="C173" s="34">
        <v>8</v>
      </c>
      <c r="D173" s="8" t="str">
        <f t="shared" si="2"/>
        <v>NC</v>
      </c>
      <c r="E173" s="15" t="s">
        <v>38</v>
      </c>
    </row>
    <row r="174" spans="2:5" ht="15.75" customHeight="1" x14ac:dyDescent="0.2">
      <c r="B174" s="6">
        <v>44336</v>
      </c>
      <c r="C174" s="34">
        <v>12.2</v>
      </c>
      <c r="D174" s="8" t="str">
        <f t="shared" si="2"/>
        <v>NC</v>
      </c>
      <c r="E174" s="15" t="s">
        <v>38</v>
      </c>
    </row>
    <row r="175" spans="2:5" ht="15.75" customHeight="1" x14ac:dyDescent="0.2">
      <c r="B175" s="6">
        <v>44335</v>
      </c>
      <c r="C175" s="34">
        <v>9</v>
      </c>
      <c r="D175" s="8" t="str">
        <f t="shared" si="2"/>
        <v>NC</v>
      </c>
      <c r="E175" s="15" t="s">
        <v>38</v>
      </c>
    </row>
    <row r="176" spans="2:5" ht="15.75" customHeight="1" x14ac:dyDescent="0.2">
      <c r="B176" s="6">
        <v>44334</v>
      </c>
      <c r="C176" s="34">
        <v>7.4</v>
      </c>
      <c r="D176" s="8" t="str">
        <f t="shared" si="2"/>
        <v>NC</v>
      </c>
      <c r="E176" s="15" t="s">
        <v>38</v>
      </c>
    </row>
    <row r="177" spans="2:5" ht="15.75" customHeight="1" x14ac:dyDescent="0.2">
      <c r="B177" s="6">
        <v>44333</v>
      </c>
      <c r="C177" s="34">
        <v>8.4</v>
      </c>
      <c r="D177" s="8" t="str">
        <f t="shared" si="2"/>
        <v>NC</v>
      </c>
      <c r="E177" s="15" t="s">
        <v>38</v>
      </c>
    </row>
    <row r="178" spans="2:5" ht="15.75" customHeight="1" x14ac:dyDescent="0.2">
      <c r="B178" s="6">
        <v>44330</v>
      </c>
      <c r="C178" s="34">
        <v>8.6</v>
      </c>
      <c r="D178" s="8" t="str">
        <f t="shared" si="2"/>
        <v>NC</v>
      </c>
      <c r="E178" s="15" t="s">
        <v>38</v>
      </c>
    </row>
    <row r="179" spans="2:5" ht="15.75" customHeight="1" x14ac:dyDescent="0.2">
      <c r="B179" s="6">
        <v>44329</v>
      </c>
      <c r="C179" s="34">
        <v>8.1999999999999993</v>
      </c>
      <c r="D179" s="8" t="str">
        <f t="shared" si="2"/>
        <v>NC</v>
      </c>
      <c r="E179" s="15" t="s">
        <v>38</v>
      </c>
    </row>
    <row r="180" spans="2:5" ht="15.75" customHeight="1" x14ac:dyDescent="0.2">
      <c r="B180" s="6">
        <v>44328</v>
      </c>
      <c r="C180" s="34">
        <v>9.1999999999999993</v>
      </c>
      <c r="D180" s="8" t="str">
        <f t="shared" si="2"/>
        <v>NC</v>
      </c>
      <c r="E180" s="15" t="s">
        <v>38</v>
      </c>
    </row>
    <row r="181" spans="2:5" ht="15.75" customHeight="1" x14ac:dyDescent="0.2">
      <c r="B181" s="6">
        <v>44327</v>
      </c>
      <c r="C181" s="34">
        <v>7.6</v>
      </c>
      <c r="D181" s="8" t="str">
        <f t="shared" si="2"/>
        <v>NC</v>
      </c>
      <c r="E181" s="15" t="s">
        <v>38</v>
      </c>
    </row>
    <row r="182" spans="2:5" ht="15.75" customHeight="1" x14ac:dyDescent="0.2">
      <c r="B182" s="6">
        <v>44322</v>
      </c>
      <c r="C182" s="34">
        <v>9.6</v>
      </c>
      <c r="D182" s="8" t="str">
        <f t="shared" si="2"/>
        <v>NC</v>
      </c>
      <c r="E182" s="15" t="s">
        <v>38</v>
      </c>
    </row>
    <row r="183" spans="2:5" ht="15.75" customHeight="1" x14ac:dyDescent="0.2">
      <c r="B183" s="6">
        <v>44321</v>
      </c>
      <c r="C183" s="34">
        <v>9.4</v>
      </c>
      <c r="D183" s="8" t="str">
        <f t="shared" si="2"/>
        <v>NC</v>
      </c>
      <c r="E183" s="15" t="s">
        <v>38</v>
      </c>
    </row>
    <row r="184" spans="2:5" ht="15.75" customHeight="1" x14ac:dyDescent="0.2">
      <c r="B184" s="6">
        <v>44320</v>
      </c>
      <c r="C184" s="34">
        <v>8.8000000000000007</v>
      </c>
      <c r="D184" s="8" t="str">
        <f t="shared" si="2"/>
        <v>NC</v>
      </c>
      <c r="E184" s="15" t="s">
        <v>38</v>
      </c>
    </row>
    <row r="185" spans="2:5" ht="15.75" customHeight="1" x14ac:dyDescent="0.2">
      <c r="B185" s="6">
        <v>44316</v>
      </c>
      <c r="C185" s="34">
        <v>8.6</v>
      </c>
      <c r="D185" s="8" t="str">
        <f t="shared" si="2"/>
        <v>NC</v>
      </c>
      <c r="E185" s="15" t="s">
        <v>38</v>
      </c>
    </row>
    <row r="186" spans="2:5" ht="15.75" customHeight="1" x14ac:dyDescent="0.2">
      <c r="B186" s="6">
        <v>44315</v>
      </c>
      <c r="C186" s="34">
        <v>8.6</v>
      </c>
      <c r="D186" s="8" t="str">
        <f t="shared" si="2"/>
        <v>NC</v>
      </c>
      <c r="E186" s="15" t="s">
        <v>38</v>
      </c>
    </row>
    <row r="187" spans="2:5" ht="15.75" customHeight="1" x14ac:dyDescent="0.2">
      <c r="B187" s="6">
        <v>44314</v>
      </c>
      <c r="C187" s="34">
        <v>9.1999999999999993</v>
      </c>
      <c r="D187" s="8" t="str">
        <f t="shared" si="2"/>
        <v>NC</v>
      </c>
      <c r="E187" s="15" t="s">
        <v>38</v>
      </c>
    </row>
    <row r="188" spans="2:5" ht="15.75" customHeight="1" x14ac:dyDescent="0.2">
      <c r="B188" s="6">
        <v>44313</v>
      </c>
      <c r="C188" s="34">
        <v>8.4</v>
      </c>
      <c r="D188" s="8" t="str">
        <f t="shared" si="2"/>
        <v>NC</v>
      </c>
      <c r="E188" s="15" t="s">
        <v>38</v>
      </c>
    </row>
    <row r="189" spans="2:5" ht="15.75" customHeight="1" x14ac:dyDescent="0.2">
      <c r="B189" s="6">
        <v>44309</v>
      </c>
      <c r="C189" s="34">
        <v>6.4</v>
      </c>
      <c r="D189" s="8" t="str">
        <f t="shared" si="2"/>
        <v>C</v>
      </c>
      <c r="E189" s="15" t="s">
        <v>38</v>
      </c>
    </row>
    <row r="190" spans="2:5" ht="15.75" customHeight="1" x14ac:dyDescent="0.2">
      <c r="B190" s="6">
        <v>44307</v>
      </c>
      <c r="C190" s="34">
        <v>6.8</v>
      </c>
      <c r="D190" s="8" t="str">
        <f t="shared" si="2"/>
        <v>C</v>
      </c>
      <c r="E190" s="15" t="s">
        <v>38</v>
      </c>
    </row>
    <row r="191" spans="2:5" ht="15.75" customHeight="1" x14ac:dyDescent="0.2">
      <c r="B191" s="6">
        <v>44306</v>
      </c>
      <c r="C191" s="34">
        <v>7.6</v>
      </c>
      <c r="D191" s="8" t="str">
        <f t="shared" si="2"/>
        <v>NC</v>
      </c>
      <c r="E191" s="15" t="s">
        <v>38</v>
      </c>
    </row>
    <row r="192" spans="2:5" ht="15.75" customHeight="1" x14ac:dyDescent="0.2">
      <c r="B192" s="6">
        <v>44302</v>
      </c>
      <c r="C192" s="34">
        <v>6.8</v>
      </c>
      <c r="D192" s="8" t="str">
        <f t="shared" si="2"/>
        <v>C</v>
      </c>
      <c r="E192" s="15" t="s">
        <v>38</v>
      </c>
    </row>
    <row r="193" spans="2:5" ht="15.75" customHeight="1" x14ac:dyDescent="0.2">
      <c r="B193" s="6">
        <v>44301</v>
      </c>
      <c r="C193" s="34">
        <v>7</v>
      </c>
      <c r="D193" s="8" t="str">
        <f t="shared" si="2"/>
        <v>C</v>
      </c>
      <c r="E193" s="15" t="s">
        <v>38</v>
      </c>
    </row>
    <row r="194" spans="2:5" ht="15.75" customHeight="1" x14ac:dyDescent="0.2">
      <c r="B194" s="6">
        <v>44299</v>
      </c>
      <c r="C194" s="34">
        <v>8.8000000000000007</v>
      </c>
      <c r="D194" s="8" t="str">
        <f t="shared" si="2"/>
        <v>NC</v>
      </c>
      <c r="E194" s="15" t="s">
        <v>38</v>
      </c>
    </row>
    <row r="195" spans="2:5" ht="15.75" customHeight="1" x14ac:dyDescent="0.2">
      <c r="B195" s="6">
        <v>44295</v>
      </c>
      <c r="C195" s="34">
        <v>8.1999999999999993</v>
      </c>
      <c r="D195" s="8" t="str">
        <f t="shared" si="2"/>
        <v>NC</v>
      </c>
      <c r="E195" s="15" t="s">
        <v>38</v>
      </c>
    </row>
    <row r="196" spans="2:5" ht="15.75" customHeight="1" x14ac:dyDescent="0.2">
      <c r="B196" s="6">
        <v>44294</v>
      </c>
      <c r="C196" s="34">
        <v>9.3000000000000007</v>
      </c>
      <c r="D196" s="8" t="str">
        <f t="shared" ref="D196:D259" si="3">IF(C196&gt;7, "NC", "C")</f>
        <v>NC</v>
      </c>
      <c r="E196" s="15" t="s">
        <v>38</v>
      </c>
    </row>
    <row r="197" spans="2:5" ht="15.75" customHeight="1" x14ac:dyDescent="0.2">
      <c r="B197" s="6">
        <v>44293</v>
      </c>
      <c r="C197" s="34">
        <v>7.8</v>
      </c>
      <c r="D197" s="8" t="str">
        <f t="shared" si="3"/>
        <v>NC</v>
      </c>
      <c r="E197" s="15" t="s">
        <v>38</v>
      </c>
    </row>
    <row r="198" spans="2:5" ht="15.75" customHeight="1" x14ac:dyDescent="0.2">
      <c r="B198" s="6">
        <v>44292</v>
      </c>
      <c r="C198" s="34">
        <v>13.5</v>
      </c>
      <c r="D198" s="8" t="str">
        <f t="shared" si="3"/>
        <v>NC</v>
      </c>
      <c r="E198" s="15" t="s">
        <v>38</v>
      </c>
    </row>
    <row r="199" spans="2:5" ht="15.75" customHeight="1" x14ac:dyDescent="0.2">
      <c r="B199" s="6">
        <v>44291</v>
      </c>
      <c r="C199" s="34">
        <v>11.8</v>
      </c>
      <c r="D199" s="8" t="str">
        <f t="shared" si="3"/>
        <v>NC</v>
      </c>
      <c r="E199" s="15" t="s">
        <v>38</v>
      </c>
    </row>
    <row r="200" spans="2:5" ht="15.75" customHeight="1" x14ac:dyDescent="0.2">
      <c r="B200" s="6">
        <v>44287</v>
      </c>
      <c r="C200" s="34">
        <v>7.6</v>
      </c>
      <c r="D200" s="8" t="str">
        <f t="shared" si="3"/>
        <v>NC</v>
      </c>
      <c r="E200" s="15" t="s">
        <v>38</v>
      </c>
    </row>
    <row r="201" spans="2:5" ht="15.75" customHeight="1" x14ac:dyDescent="0.2">
      <c r="B201" s="6">
        <v>44286</v>
      </c>
      <c r="C201" s="34">
        <v>7.1</v>
      </c>
      <c r="D201" s="8" t="str">
        <f t="shared" si="3"/>
        <v>NC</v>
      </c>
      <c r="E201" s="15" t="s">
        <v>38</v>
      </c>
    </row>
    <row r="202" spans="2:5" ht="15.75" customHeight="1" x14ac:dyDescent="0.2">
      <c r="B202" s="6">
        <v>44284</v>
      </c>
      <c r="C202" s="34">
        <v>10</v>
      </c>
      <c r="D202" s="8" t="str">
        <f t="shared" si="3"/>
        <v>NC</v>
      </c>
      <c r="E202" s="15" t="s">
        <v>38</v>
      </c>
    </row>
    <row r="203" spans="2:5" ht="15.75" customHeight="1" x14ac:dyDescent="0.2">
      <c r="B203" s="6">
        <v>44281</v>
      </c>
      <c r="C203" s="34">
        <v>10</v>
      </c>
      <c r="D203" s="8" t="str">
        <f t="shared" si="3"/>
        <v>NC</v>
      </c>
      <c r="E203" s="15" t="s">
        <v>38</v>
      </c>
    </row>
    <row r="204" spans="2:5" ht="15.75" customHeight="1" x14ac:dyDescent="0.2">
      <c r="B204" s="6">
        <v>44280</v>
      </c>
      <c r="C204" s="34">
        <v>7.1</v>
      </c>
      <c r="D204" s="8" t="str">
        <f t="shared" si="3"/>
        <v>NC</v>
      </c>
      <c r="E204" s="15" t="s">
        <v>38</v>
      </c>
    </row>
    <row r="205" spans="2:5" ht="15.75" customHeight="1" x14ac:dyDescent="0.2">
      <c r="B205" s="6">
        <v>44279</v>
      </c>
      <c r="C205" s="34">
        <v>8.6</v>
      </c>
      <c r="D205" s="8" t="str">
        <f t="shared" si="3"/>
        <v>NC</v>
      </c>
      <c r="E205" s="15" t="s">
        <v>38</v>
      </c>
    </row>
    <row r="206" spans="2:5" ht="15.75" customHeight="1" x14ac:dyDescent="0.2">
      <c r="B206" s="6">
        <v>44278</v>
      </c>
      <c r="C206" s="34">
        <v>8.9</v>
      </c>
      <c r="D206" s="8" t="str">
        <f t="shared" si="3"/>
        <v>NC</v>
      </c>
      <c r="E206" s="15" t="s">
        <v>38</v>
      </c>
    </row>
    <row r="207" spans="2:5" ht="15.75" customHeight="1" x14ac:dyDescent="0.2">
      <c r="B207" s="6">
        <v>44277</v>
      </c>
      <c r="C207" s="34">
        <v>6.6</v>
      </c>
      <c r="D207" s="8" t="str">
        <f t="shared" si="3"/>
        <v>C</v>
      </c>
      <c r="E207" s="15" t="s">
        <v>38</v>
      </c>
    </row>
    <row r="208" spans="2:5" ht="15.75" customHeight="1" x14ac:dyDescent="0.2">
      <c r="B208" s="6">
        <v>44274</v>
      </c>
      <c r="C208" s="34">
        <v>7.2</v>
      </c>
      <c r="D208" s="8" t="str">
        <f t="shared" si="3"/>
        <v>NC</v>
      </c>
      <c r="E208" s="15" t="s">
        <v>38</v>
      </c>
    </row>
    <row r="209" spans="2:5" ht="15.75" customHeight="1" x14ac:dyDescent="0.2">
      <c r="B209" s="6">
        <v>44272</v>
      </c>
      <c r="C209" s="34">
        <v>9.6</v>
      </c>
      <c r="D209" s="8" t="str">
        <f t="shared" si="3"/>
        <v>NC</v>
      </c>
      <c r="E209" s="15" t="s">
        <v>38</v>
      </c>
    </row>
    <row r="210" spans="2:5" ht="15.75" customHeight="1" x14ac:dyDescent="0.2">
      <c r="B210" s="6">
        <v>44271</v>
      </c>
      <c r="C210" s="34">
        <v>7</v>
      </c>
      <c r="D210" s="8" t="str">
        <f t="shared" si="3"/>
        <v>C</v>
      </c>
      <c r="E210" s="15" t="s">
        <v>38</v>
      </c>
    </row>
    <row r="211" spans="2:5" ht="15.75" customHeight="1" x14ac:dyDescent="0.2">
      <c r="B211" s="6">
        <v>44270</v>
      </c>
      <c r="C211" s="34">
        <v>9.1999999999999993</v>
      </c>
      <c r="D211" s="8" t="str">
        <f t="shared" si="3"/>
        <v>NC</v>
      </c>
      <c r="E211" s="15" t="s">
        <v>38</v>
      </c>
    </row>
    <row r="212" spans="2:5" ht="15.75" customHeight="1" x14ac:dyDescent="0.2">
      <c r="B212" s="6">
        <v>44267</v>
      </c>
      <c r="C212" s="34">
        <v>9</v>
      </c>
      <c r="D212" s="8" t="str">
        <f t="shared" si="3"/>
        <v>NC</v>
      </c>
      <c r="E212" s="15" t="s">
        <v>38</v>
      </c>
    </row>
    <row r="213" spans="2:5" ht="15.75" customHeight="1" x14ac:dyDescent="0.2">
      <c r="B213" s="6">
        <v>44266</v>
      </c>
      <c r="C213" s="34">
        <v>9.1999999999999993</v>
      </c>
      <c r="D213" s="8" t="str">
        <f t="shared" si="3"/>
        <v>NC</v>
      </c>
      <c r="E213" s="15" t="s">
        <v>38</v>
      </c>
    </row>
    <row r="214" spans="2:5" ht="15.75" customHeight="1" x14ac:dyDescent="0.2">
      <c r="B214" s="6">
        <v>44265</v>
      </c>
      <c r="C214" s="34">
        <v>9.6</v>
      </c>
      <c r="D214" s="8" t="str">
        <f t="shared" si="3"/>
        <v>NC</v>
      </c>
      <c r="E214" s="15" t="s">
        <v>38</v>
      </c>
    </row>
    <row r="215" spans="2:5" ht="15.75" customHeight="1" x14ac:dyDescent="0.2">
      <c r="B215" s="6">
        <v>44264</v>
      </c>
      <c r="C215" s="34">
        <v>10.1</v>
      </c>
      <c r="D215" s="8" t="str">
        <f t="shared" si="3"/>
        <v>NC</v>
      </c>
      <c r="E215" s="15" t="s">
        <v>38</v>
      </c>
    </row>
    <row r="216" spans="2:5" ht="15.75" customHeight="1" x14ac:dyDescent="0.2">
      <c r="B216" s="6">
        <v>44263</v>
      </c>
      <c r="C216" s="34">
        <v>12</v>
      </c>
      <c r="D216" s="8" t="str">
        <f t="shared" si="3"/>
        <v>NC</v>
      </c>
      <c r="E216" s="15" t="s">
        <v>38</v>
      </c>
    </row>
    <row r="217" spans="2:5" ht="15.75" customHeight="1" x14ac:dyDescent="0.2">
      <c r="B217" s="6">
        <v>44260</v>
      </c>
      <c r="C217" s="34">
        <v>9.6</v>
      </c>
      <c r="D217" s="8" t="str">
        <f t="shared" si="3"/>
        <v>NC</v>
      </c>
      <c r="E217" s="15" t="s">
        <v>38</v>
      </c>
    </row>
    <row r="218" spans="2:5" ht="15.75" customHeight="1" x14ac:dyDescent="0.2">
      <c r="B218" s="6">
        <v>44259</v>
      </c>
      <c r="C218" s="34">
        <v>8.1999999999999993</v>
      </c>
      <c r="D218" s="8" t="str">
        <f t="shared" si="3"/>
        <v>NC</v>
      </c>
      <c r="E218" s="15" t="s">
        <v>38</v>
      </c>
    </row>
    <row r="219" spans="2:5" ht="15.75" customHeight="1" x14ac:dyDescent="0.2">
      <c r="B219" s="6">
        <v>44258</v>
      </c>
      <c r="C219" s="34">
        <v>9.4</v>
      </c>
      <c r="D219" s="8" t="str">
        <f t="shared" si="3"/>
        <v>NC</v>
      </c>
      <c r="E219" s="15" t="s">
        <v>38</v>
      </c>
    </row>
    <row r="220" spans="2:5" ht="15.75" customHeight="1" x14ac:dyDescent="0.2">
      <c r="B220" s="6">
        <v>44257</v>
      </c>
      <c r="C220" s="34">
        <v>8.6</v>
      </c>
      <c r="D220" s="8" t="str">
        <f t="shared" si="3"/>
        <v>NC</v>
      </c>
      <c r="E220" s="15" t="s">
        <v>38</v>
      </c>
    </row>
    <row r="221" spans="2:5" ht="15.75" customHeight="1" x14ac:dyDescent="0.2">
      <c r="B221" s="6">
        <v>44250</v>
      </c>
      <c r="C221" s="34">
        <v>9</v>
      </c>
      <c r="D221" s="8" t="str">
        <f t="shared" si="3"/>
        <v>NC</v>
      </c>
      <c r="E221" s="15" t="s">
        <v>38</v>
      </c>
    </row>
    <row r="222" spans="2:5" ht="15.75" customHeight="1" x14ac:dyDescent="0.2">
      <c r="B222" s="6">
        <v>44249</v>
      </c>
      <c r="C222" s="34">
        <v>10.199999999999999</v>
      </c>
      <c r="D222" s="8" t="str">
        <f t="shared" si="3"/>
        <v>NC</v>
      </c>
      <c r="E222" s="15" t="s">
        <v>38</v>
      </c>
    </row>
    <row r="223" spans="2:5" ht="15.75" customHeight="1" x14ac:dyDescent="0.2">
      <c r="B223" s="6">
        <v>44245</v>
      </c>
      <c r="C223" s="34">
        <v>8.6</v>
      </c>
      <c r="D223" s="8" t="str">
        <f t="shared" si="3"/>
        <v>NC</v>
      </c>
      <c r="E223" s="15" t="s">
        <v>38</v>
      </c>
    </row>
    <row r="224" spans="2:5" ht="15.75" customHeight="1" x14ac:dyDescent="0.2">
      <c r="B224" s="6">
        <v>44241</v>
      </c>
      <c r="C224" s="34">
        <v>9.1999999999999993</v>
      </c>
      <c r="D224" s="8" t="str">
        <f t="shared" si="3"/>
        <v>NC</v>
      </c>
      <c r="E224" s="15" t="s">
        <v>38</v>
      </c>
    </row>
    <row r="225" spans="2:5" ht="15.75" customHeight="1" x14ac:dyDescent="0.2">
      <c r="B225" s="6">
        <v>44239</v>
      </c>
      <c r="C225" s="34">
        <v>7.2</v>
      </c>
      <c r="D225" s="8" t="str">
        <f t="shared" si="3"/>
        <v>NC</v>
      </c>
      <c r="E225" s="15" t="s">
        <v>38</v>
      </c>
    </row>
    <row r="226" spans="2:5" ht="15.75" customHeight="1" x14ac:dyDescent="0.2">
      <c r="B226" s="6">
        <v>44232</v>
      </c>
      <c r="C226" s="34">
        <v>7.6</v>
      </c>
      <c r="D226" s="8" t="str">
        <f t="shared" si="3"/>
        <v>NC</v>
      </c>
      <c r="E226" s="15" t="s">
        <v>38</v>
      </c>
    </row>
    <row r="227" spans="2:5" ht="15.75" customHeight="1" x14ac:dyDescent="0.2">
      <c r="B227" s="6">
        <v>44231</v>
      </c>
      <c r="C227" s="34">
        <v>6.6</v>
      </c>
      <c r="D227" s="8" t="str">
        <f t="shared" si="3"/>
        <v>C</v>
      </c>
      <c r="E227" s="15" t="s">
        <v>38</v>
      </c>
    </row>
    <row r="228" spans="2:5" ht="15.75" customHeight="1" x14ac:dyDescent="0.2">
      <c r="B228" s="6">
        <v>44230</v>
      </c>
      <c r="C228" s="34">
        <v>7.8</v>
      </c>
      <c r="D228" s="8" t="str">
        <f t="shared" si="3"/>
        <v>NC</v>
      </c>
      <c r="E228" s="15" t="s">
        <v>38</v>
      </c>
    </row>
    <row r="229" spans="2:5" ht="15.75" customHeight="1" x14ac:dyDescent="0.2">
      <c r="B229" s="6">
        <v>44229</v>
      </c>
      <c r="C229" s="34">
        <v>7.8</v>
      </c>
      <c r="D229" s="8" t="str">
        <f t="shared" si="3"/>
        <v>NC</v>
      </c>
      <c r="E229" s="15" t="s">
        <v>38</v>
      </c>
    </row>
    <row r="230" spans="2:5" ht="15.75" customHeight="1" x14ac:dyDescent="0.2">
      <c r="B230" s="6">
        <v>44228</v>
      </c>
      <c r="C230" s="34">
        <v>11.2</v>
      </c>
      <c r="D230" s="8" t="str">
        <f t="shared" si="3"/>
        <v>NC</v>
      </c>
      <c r="E230" s="15" t="s">
        <v>38</v>
      </c>
    </row>
    <row r="231" spans="2:5" ht="15.75" customHeight="1" x14ac:dyDescent="0.2">
      <c r="B231" s="6">
        <v>44224</v>
      </c>
      <c r="C231" s="34">
        <v>12.2</v>
      </c>
      <c r="D231" s="8" t="str">
        <f t="shared" si="3"/>
        <v>NC</v>
      </c>
      <c r="E231" s="15" t="s">
        <v>38</v>
      </c>
    </row>
    <row r="232" spans="2:5" ht="15.75" customHeight="1" x14ac:dyDescent="0.2">
      <c r="B232" s="6">
        <v>44223</v>
      </c>
      <c r="C232" s="34">
        <v>12.8</v>
      </c>
      <c r="D232" s="8" t="str">
        <f t="shared" si="3"/>
        <v>NC</v>
      </c>
      <c r="E232" s="15" t="s">
        <v>38</v>
      </c>
    </row>
    <row r="233" spans="2:5" ht="15.75" customHeight="1" x14ac:dyDescent="0.2">
      <c r="B233" s="6">
        <v>44218</v>
      </c>
      <c r="C233" s="34">
        <v>8.6</v>
      </c>
      <c r="D233" s="8" t="str">
        <f t="shared" si="3"/>
        <v>NC</v>
      </c>
      <c r="E233" s="15" t="s">
        <v>38</v>
      </c>
    </row>
    <row r="234" spans="2:5" ht="15.75" customHeight="1" x14ac:dyDescent="0.2">
      <c r="B234" s="6">
        <v>44216</v>
      </c>
      <c r="C234" s="34">
        <v>4</v>
      </c>
      <c r="D234" s="8" t="str">
        <f t="shared" si="3"/>
        <v>C</v>
      </c>
      <c r="E234" s="15" t="s">
        <v>38</v>
      </c>
    </row>
    <row r="235" spans="2:5" ht="15.75" customHeight="1" x14ac:dyDescent="0.2">
      <c r="B235" s="6">
        <v>44211</v>
      </c>
      <c r="C235" s="34">
        <v>10.6</v>
      </c>
      <c r="D235" s="8" t="str">
        <f t="shared" si="3"/>
        <v>NC</v>
      </c>
      <c r="E235" s="15" t="s">
        <v>38</v>
      </c>
    </row>
    <row r="236" spans="2:5" ht="15.75" customHeight="1" x14ac:dyDescent="0.2">
      <c r="B236" s="6">
        <v>44210</v>
      </c>
      <c r="C236" s="34">
        <v>7.6</v>
      </c>
      <c r="D236" s="8" t="str">
        <f t="shared" si="3"/>
        <v>NC</v>
      </c>
      <c r="E236" s="15" t="s">
        <v>38</v>
      </c>
    </row>
    <row r="237" spans="2:5" ht="15.75" customHeight="1" x14ac:dyDescent="0.2">
      <c r="B237" s="6">
        <v>44209</v>
      </c>
      <c r="C237" s="34">
        <v>6.8</v>
      </c>
      <c r="D237" s="8" t="str">
        <f t="shared" si="3"/>
        <v>C</v>
      </c>
      <c r="E237" s="15" t="s">
        <v>38</v>
      </c>
    </row>
    <row r="238" spans="2:5" ht="15.75" customHeight="1" x14ac:dyDescent="0.2">
      <c r="B238" s="6">
        <v>44204</v>
      </c>
      <c r="C238" s="34">
        <v>7.4</v>
      </c>
      <c r="D238" s="8" t="str">
        <f t="shared" si="3"/>
        <v>NC</v>
      </c>
      <c r="E238" s="15" t="s">
        <v>38</v>
      </c>
    </row>
    <row r="239" spans="2:5" ht="15.75" customHeight="1" x14ac:dyDescent="0.2">
      <c r="B239" s="6">
        <v>44203</v>
      </c>
      <c r="C239" s="34">
        <v>6.4</v>
      </c>
      <c r="D239" s="8" t="str">
        <f t="shared" si="3"/>
        <v>C</v>
      </c>
      <c r="E239" s="15" t="s">
        <v>38</v>
      </c>
    </row>
    <row r="240" spans="2:5" ht="15.75" customHeight="1" x14ac:dyDescent="0.2">
      <c r="B240" s="6">
        <v>44202</v>
      </c>
      <c r="C240" s="34">
        <v>8.8000000000000007</v>
      </c>
      <c r="D240" s="8" t="str">
        <f t="shared" si="3"/>
        <v>NC</v>
      </c>
      <c r="E240" s="15" t="s">
        <v>38</v>
      </c>
    </row>
    <row r="241" spans="2:5" ht="15.75" customHeight="1" x14ac:dyDescent="0.2">
      <c r="B241" s="6">
        <v>44201</v>
      </c>
      <c r="C241" s="34">
        <v>7.4</v>
      </c>
      <c r="D241" s="8" t="str">
        <f t="shared" si="3"/>
        <v>NC</v>
      </c>
      <c r="E241" s="15" t="s">
        <v>38</v>
      </c>
    </row>
    <row r="242" spans="2:5" ht="15.75" customHeight="1" x14ac:dyDescent="0.2">
      <c r="B242" s="6">
        <v>44200</v>
      </c>
      <c r="C242" s="34">
        <v>3.4</v>
      </c>
      <c r="D242" s="8" t="str">
        <f t="shared" si="3"/>
        <v>C</v>
      </c>
      <c r="E242" s="15" t="s">
        <v>38</v>
      </c>
    </row>
    <row r="243" spans="2:5" ht="15.75" customHeight="1" x14ac:dyDescent="0.2">
      <c r="B243" s="6">
        <v>44193</v>
      </c>
      <c r="C243" s="34">
        <v>8.1999999999999993</v>
      </c>
      <c r="D243" s="8" t="str">
        <f t="shared" si="3"/>
        <v>NC</v>
      </c>
      <c r="E243" s="15" t="s">
        <v>38</v>
      </c>
    </row>
    <row r="244" spans="2:5" ht="15.75" customHeight="1" x14ac:dyDescent="0.2">
      <c r="B244" s="6">
        <v>44188</v>
      </c>
      <c r="C244" s="34">
        <v>9.8000000000000007</v>
      </c>
      <c r="D244" s="8" t="str">
        <f t="shared" si="3"/>
        <v>NC</v>
      </c>
      <c r="E244" s="15" t="s">
        <v>38</v>
      </c>
    </row>
    <row r="245" spans="2:5" ht="15.75" customHeight="1" x14ac:dyDescent="0.2">
      <c r="B245" s="6">
        <v>44187</v>
      </c>
      <c r="C245" s="34">
        <v>7</v>
      </c>
      <c r="D245" s="8" t="str">
        <f t="shared" si="3"/>
        <v>C</v>
      </c>
      <c r="E245" s="15" t="s">
        <v>38</v>
      </c>
    </row>
    <row r="246" spans="2:5" ht="15.75" customHeight="1" x14ac:dyDescent="0.2">
      <c r="B246" s="6">
        <v>44183</v>
      </c>
      <c r="C246" s="34">
        <v>9</v>
      </c>
      <c r="D246" s="8" t="str">
        <f t="shared" si="3"/>
        <v>NC</v>
      </c>
      <c r="E246" s="15" t="s">
        <v>38</v>
      </c>
    </row>
    <row r="247" spans="2:5" ht="15.75" customHeight="1" x14ac:dyDescent="0.2">
      <c r="B247" s="6">
        <v>44179</v>
      </c>
      <c r="C247" s="34">
        <v>6.8</v>
      </c>
      <c r="D247" s="8" t="str">
        <f t="shared" si="3"/>
        <v>C</v>
      </c>
      <c r="E247" s="15" t="s">
        <v>38</v>
      </c>
    </row>
    <row r="248" spans="2:5" ht="15.75" customHeight="1" x14ac:dyDescent="0.2">
      <c r="B248" s="6">
        <v>44176</v>
      </c>
      <c r="C248" s="34">
        <v>10.199999999999999</v>
      </c>
      <c r="D248" s="8" t="str">
        <f t="shared" si="3"/>
        <v>NC</v>
      </c>
      <c r="E248" s="15" t="s">
        <v>38</v>
      </c>
    </row>
    <row r="249" spans="2:5" ht="15.75" customHeight="1" x14ac:dyDescent="0.2">
      <c r="B249" s="6">
        <v>44175</v>
      </c>
      <c r="C249" s="34">
        <v>8.9</v>
      </c>
      <c r="D249" s="8" t="str">
        <f t="shared" si="3"/>
        <v>NC</v>
      </c>
      <c r="E249" s="15" t="s">
        <v>38</v>
      </c>
    </row>
    <row r="250" spans="2:5" ht="15.75" customHeight="1" x14ac:dyDescent="0.2">
      <c r="B250" s="6">
        <v>44174</v>
      </c>
      <c r="C250" s="34">
        <v>8</v>
      </c>
      <c r="D250" s="8" t="str">
        <f t="shared" si="3"/>
        <v>NC</v>
      </c>
      <c r="E250" s="15" t="s">
        <v>38</v>
      </c>
    </row>
    <row r="251" spans="2:5" ht="15.75" customHeight="1" x14ac:dyDescent="0.2">
      <c r="B251" s="6">
        <v>44172</v>
      </c>
      <c r="C251" s="34">
        <v>7.6</v>
      </c>
      <c r="D251" s="8" t="str">
        <f t="shared" si="3"/>
        <v>NC</v>
      </c>
      <c r="E251" s="15" t="s">
        <v>38</v>
      </c>
    </row>
    <row r="252" spans="2:5" ht="15.75" customHeight="1" x14ac:dyDescent="0.2">
      <c r="B252" s="6">
        <v>44169</v>
      </c>
      <c r="C252" s="34">
        <v>7.6</v>
      </c>
      <c r="D252" s="8" t="str">
        <f t="shared" si="3"/>
        <v>NC</v>
      </c>
      <c r="E252" s="15" t="s">
        <v>38</v>
      </c>
    </row>
    <row r="253" spans="2:5" ht="15.75" customHeight="1" x14ac:dyDescent="0.2">
      <c r="B253" s="6">
        <v>44168</v>
      </c>
      <c r="C253" s="34">
        <v>8.1999999999999993</v>
      </c>
      <c r="D253" s="8" t="str">
        <f t="shared" si="3"/>
        <v>NC</v>
      </c>
      <c r="E253" s="15" t="s">
        <v>38</v>
      </c>
    </row>
    <row r="254" spans="2:5" ht="15.75" customHeight="1" x14ac:dyDescent="0.2">
      <c r="B254" s="6">
        <v>44167</v>
      </c>
      <c r="C254" s="34">
        <v>7.9</v>
      </c>
      <c r="D254" s="8" t="str">
        <f t="shared" si="3"/>
        <v>NC</v>
      </c>
      <c r="E254" s="15" t="s">
        <v>38</v>
      </c>
    </row>
    <row r="255" spans="2:5" ht="15.75" customHeight="1" x14ac:dyDescent="0.2">
      <c r="B255" s="6">
        <v>44165</v>
      </c>
      <c r="C255" s="34">
        <v>7.8</v>
      </c>
      <c r="D255" s="8" t="str">
        <f t="shared" si="3"/>
        <v>NC</v>
      </c>
      <c r="E255" s="15" t="s">
        <v>38</v>
      </c>
    </row>
    <row r="256" spans="2:5" ht="15.75" customHeight="1" x14ac:dyDescent="0.2">
      <c r="B256" s="6">
        <v>44161</v>
      </c>
      <c r="C256" s="34">
        <v>9.4</v>
      </c>
      <c r="D256" s="8" t="str">
        <f t="shared" si="3"/>
        <v>NC</v>
      </c>
      <c r="E256" s="15" t="s">
        <v>38</v>
      </c>
    </row>
    <row r="257" spans="2:5" ht="15.75" customHeight="1" x14ac:dyDescent="0.2">
      <c r="B257" s="6">
        <v>44152</v>
      </c>
      <c r="C257" s="34">
        <v>7.6</v>
      </c>
      <c r="D257" s="8" t="str">
        <f t="shared" si="3"/>
        <v>NC</v>
      </c>
      <c r="E257" s="15" t="s">
        <v>38</v>
      </c>
    </row>
    <row r="258" spans="2:5" ht="15.75" customHeight="1" x14ac:dyDescent="0.2">
      <c r="B258" s="6">
        <v>44148</v>
      </c>
      <c r="C258" s="34">
        <v>9.1999999999999993</v>
      </c>
      <c r="D258" s="8" t="str">
        <f t="shared" si="3"/>
        <v>NC</v>
      </c>
      <c r="E258" s="15" t="s">
        <v>38</v>
      </c>
    </row>
    <row r="259" spans="2:5" ht="15.75" customHeight="1" x14ac:dyDescent="0.2">
      <c r="B259" s="6">
        <v>44144</v>
      </c>
      <c r="C259" s="34">
        <v>9</v>
      </c>
      <c r="D259" s="8" t="str">
        <f t="shared" si="3"/>
        <v>NC</v>
      </c>
      <c r="E259" s="15" t="s">
        <v>38</v>
      </c>
    </row>
    <row r="260" spans="2:5" ht="15.75" customHeight="1" x14ac:dyDescent="0.2">
      <c r="B260" s="6">
        <v>44140</v>
      </c>
      <c r="C260" s="34">
        <v>7</v>
      </c>
      <c r="D260" s="8" t="str">
        <f t="shared" ref="D260:D323" si="4">IF(C260&gt;7, "NC", "C")</f>
        <v>C</v>
      </c>
      <c r="E260" s="15" t="s">
        <v>38</v>
      </c>
    </row>
    <row r="261" spans="2:5" ht="15.75" customHeight="1" x14ac:dyDescent="0.2">
      <c r="B261" s="6">
        <v>44139</v>
      </c>
      <c r="C261" s="34">
        <v>7.9</v>
      </c>
      <c r="D261" s="8" t="str">
        <f t="shared" si="4"/>
        <v>NC</v>
      </c>
      <c r="E261" s="15" t="s">
        <v>38</v>
      </c>
    </row>
    <row r="262" spans="2:5" ht="15.75" customHeight="1" x14ac:dyDescent="0.2">
      <c r="B262" s="6">
        <v>44137</v>
      </c>
      <c r="C262" s="34">
        <v>8.1</v>
      </c>
      <c r="D262" s="8" t="str">
        <f t="shared" si="4"/>
        <v>NC</v>
      </c>
      <c r="E262" s="15" t="s">
        <v>38</v>
      </c>
    </row>
    <row r="263" spans="2:5" ht="15.75" customHeight="1" x14ac:dyDescent="0.2">
      <c r="B263" s="6">
        <v>44134</v>
      </c>
      <c r="C263" s="34">
        <v>9</v>
      </c>
      <c r="D263" s="8" t="str">
        <f t="shared" si="4"/>
        <v>NC</v>
      </c>
      <c r="E263" s="15" t="s">
        <v>38</v>
      </c>
    </row>
    <row r="264" spans="2:5" ht="15.75" customHeight="1" x14ac:dyDescent="0.2">
      <c r="B264" s="6">
        <v>44125</v>
      </c>
      <c r="C264" s="34">
        <v>7.5</v>
      </c>
      <c r="D264" s="8" t="str">
        <f t="shared" si="4"/>
        <v>NC</v>
      </c>
      <c r="E264" s="15" t="s">
        <v>38</v>
      </c>
    </row>
    <row r="265" spans="2:5" ht="15.75" customHeight="1" x14ac:dyDescent="0.2">
      <c r="B265" s="6">
        <v>44118</v>
      </c>
      <c r="C265" s="34">
        <v>9.6</v>
      </c>
      <c r="D265" s="8" t="str">
        <f t="shared" si="4"/>
        <v>NC</v>
      </c>
      <c r="E265" s="15" t="s">
        <v>38</v>
      </c>
    </row>
    <row r="266" spans="2:5" ht="15.75" customHeight="1" x14ac:dyDescent="0.2">
      <c r="B266" s="6">
        <v>44116</v>
      </c>
      <c r="C266" s="34">
        <v>6.8</v>
      </c>
      <c r="D266" s="8" t="str">
        <f t="shared" si="4"/>
        <v>C</v>
      </c>
      <c r="E266" s="15" t="s">
        <v>38</v>
      </c>
    </row>
    <row r="267" spans="2:5" ht="15.75" customHeight="1" x14ac:dyDescent="0.2">
      <c r="B267" s="6">
        <v>44113</v>
      </c>
      <c r="C267" s="34">
        <v>8</v>
      </c>
      <c r="D267" s="8" t="str">
        <f t="shared" si="4"/>
        <v>NC</v>
      </c>
      <c r="E267" s="15" t="s">
        <v>38</v>
      </c>
    </row>
    <row r="268" spans="2:5" ht="15.75" customHeight="1" x14ac:dyDescent="0.2">
      <c r="B268" s="6">
        <v>44111</v>
      </c>
      <c r="C268" s="34">
        <v>6.8</v>
      </c>
      <c r="D268" s="8" t="str">
        <f t="shared" si="4"/>
        <v>C</v>
      </c>
      <c r="E268" s="15" t="s">
        <v>38</v>
      </c>
    </row>
    <row r="269" spans="2:5" ht="15.75" customHeight="1" x14ac:dyDescent="0.2">
      <c r="B269" s="6">
        <v>44102</v>
      </c>
      <c r="C269" s="34">
        <v>6.8</v>
      </c>
      <c r="D269" s="8" t="str">
        <f t="shared" si="4"/>
        <v>C</v>
      </c>
      <c r="E269" s="15" t="s">
        <v>38</v>
      </c>
    </row>
    <row r="270" spans="2:5" ht="15.75" customHeight="1" x14ac:dyDescent="0.2">
      <c r="B270" s="6">
        <v>44098</v>
      </c>
      <c r="C270" s="34">
        <v>7.1</v>
      </c>
      <c r="D270" s="8" t="str">
        <f t="shared" si="4"/>
        <v>NC</v>
      </c>
      <c r="E270" s="15" t="s">
        <v>38</v>
      </c>
    </row>
    <row r="271" spans="2:5" ht="15.75" customHeight="1" x14ac:dyDescent="0.2">
      <c r="B271" s="6">
        <v>44090</v>
      </c>
      <c r="C271" s="34">
        <v>6.2</v>
      </c>
      <c r="D271" s="8" t="str">
        <f t="shared" si="4"/>
        <v>C</v>
      </c>
      <c r="E271" s="15" t="s">
        <v>38</v>
      </c>
    </row>
    <row r="272" spans="2:5" ht="15.75" customHeight="1" x14ac:dyDescent="0.2">
      <c r="B272" s="6">
        <v>44077</v>
      </c>
      <c r="C272" s="34">
        <v>7.1</v>
      </c>
      <c r="D272" s="8" t="str">
        <f t="shared" si="4"/>
        <v>NC</v>
      </c>
      <c r="E272" s="15" t="s">
        <v>38</v>
      </c>
    </row>
    <row r="273" spans="2:5" ht="15.75" customHeight="1" x14ac:dyDescent="0.2">
      <c r="B273" s="6">
        <v>44076</v>
      </c>
      <c r="C273" s="34">
        <v>8.4</v>
      </c>
      <c r="D273" s="8" t="str">
        <f t="shared" si="4"/>
        <v>NC</v>
      </c>
      <c r="E273" s="15" t="s">
        <v>38</v>
      </c>
    </row>
    <row r="274" spans="2:5" ht="15.75" customHeight="1" x14ac:dyDescent="0.2">
      <c r="B274" s="6">
        <v>44064</v>
      </c>
      <c r="C274" s="34">
        <v>7.1</v>
      </c>
      <c r="D274" s="8" t="str">
        <f t="shared" si="4"/>
        <v>NC</v>
      </c>
      <c r="E274" s="15" t="s">
        <v>38</v>
      </c>
    </row>
    <row r="275" spans="2:5" ht="15.75" customHeight="1" x14ac:dyDescent="0.2">
      <c r="B275" s="6">
        <v>44063</v>
      </c>
      <c r="C275" s="34">
        <v>9.8000000000000007</v>
      </c>
      <c r="D275" s="8" t="str">
        <f t="shared" si="4"/>
        <v>NC</v>
      </c>
      <c r="E275" s="15" t="s">
        <v>38</v>
      </c>
    </row>
    <row r="276" spans="2:5" ht="15.75" customHeight="1" x14ac:dyDescent="0.2">
      <c r="B276" s="6">
        <v>44062</v>
      </c>
      <c r="C276" s="34">
        <v>6.1</v>
      </c>
      <c r="D276" s="8" t="str">
        <f t="shared" si="4"/>
        <v>C</v>
      </c>
      <c r="E276" s="15" t="s">
        <v>38</v>
      </c>
    </row>
    <row r="277" spans="2:5" ht="15.75" customHeight="1" x14ac:dyDescent="0.2">
      <c r="B277" s="6">
        <v>44060</v>
      </c>
      <c r="C277" s="34">
        <v>6.3</v>
      </c>
      <c r="D277" s="8" t="str">
        <f t="shared" si="4"/>
        <v>C</v>
      </c>
      <c r="E277" s="15" t="s">
        <v>38</v>
      </c>
    </row>
    <row r="278" spans="2:5" ht="15.75" customHeight="1" x14ac:dyDescent="0.2">
      <c r="B278" s="6">
        <v>44049</v>
      </c>
      <c r="C278" s="34">
        <v>6.8</v>
      </c>
      <c r="D278" s="8" t="str">
        <f t="shared" si="4"/>
        <v>C</v>
      </c>
      <c r="E278" s="15" t="s">
        <v>38</v>
      </c>
    </row>
    <row r="279" spans="2:5" ht="15.75" customHeight="1" x14ac:dyDescent="0.2">
      <c r="B279" s="6">
        <v>44047</v>
      </c>
      <c r="C279" s="34">
        <v>6.8</v>
      </c>
      <c r="D279" s="8" t="str">
        <f t="shared" si="4"/>
        <v>C</v>
      </c>
      <c r="E279" s="15" t="s">
        <v>38</v>
      </c>
    </row>
    <row r="280" spans="2:5" ht="15.75" customHeight="1" x14ac:dyDescent="0.2">
      <c r="B280" s="6">
        <v>44043</v>
      </c>
      <c r="C280" s="34">
        <v>7.3</v>
      </c>
      <c r="D280" s="8" t="str">
        <f t="shared" si="4"/>
        <v>NC</v>
      </c>
      <c r="E280" s="15" t="s">
        <v>38</v>
      </c>
    </row>
    <row r="281" spans="2:5" ht="15.75" customHeight="1" x14ac:dyDescent="0.2">
      <c r="B281" s="6">
        <v>44042</v>
      </c>
      <c r="C281" s="34">
        <v>7.1</v>
      </c>
      <c r="D281" s="8" t="str">
        <f t="shared" si="4"/>
        <v>NC</v>
      </c>
      <c r="E281" s="15" t="s">
        <v>38</v>
      </c>
    </row>
    <row r="282" spans="2:5" ht="15.75" customHeight="1" x14ac:dyDescent="0.2">
      <c r="B282" s="6">
        <v>44039</v>
      </c>
      <c r="C282" s="34">
        <v>7.1</v>
      </c>
      <c r="D282" s="8" t="str">
        <f t="shared" si="4"/>
        <v>NC</v>
      </c>
      <c r="E282" s="15" t="s">
        <v>38</v>
      </c>
    </row>
    <row r="283" spans="2:5" ht="15.75" customHeight="1" x14ac:dyDescent="0.2">
      <c r="B283" s="6">
        <v>44032</v>
      </c>
      <c r="C283" s="34">
        <v>6.9</v>
      </c>
      <c r="D283" s="8" t="str">
        <f t="shared" si="4"/>
        <v>C</v>
      </c>
      <c r="E283" s="15" t="s">
        <v>38</v>
      </c>
    </row>
    <row r="284" spans="2:5" ht="15.75" customHeight="1" x14ac:dyDescent="0.2">
      <c r="B284" s="6">
        <v>44029</v>
      </c>
      <c r="C284" s="34">
        <v>7.3</v>
      </c>
      <c r="D284" s="8" t="str">
        <f t="shared" si="4"/>
        <v>NC</v>
      </c>
      <c r="E284" s="15" t="s">
        <v>38</v>
      </c>
    </row>
    <row r="285" spans="2:5" ht="15.75" customHeight="1" x14ac:dyDescent="0.2">
      <c r="B285" s="6">
        <v>44027</v>
      </c>
      <c r="C285" s="34">
        <v>6.9</v>
      </c>
      <c r="D285" s="8" t="str">
        <f t="shared" si="4"/>
        <v>C</v>
      </c>
      <c r="E285" s="15" t="s">
        <v>38</v>
      </c>
    </row>
    <row r="286" spans="2:5" ht="15.75" customHeight="1" x14ac:dyDescent="0.2">
      <c r="B286" s="6">
        <v>44026</v>
      </c>
      <c r="C286" s="34">
        <v>8.6</v>
      </c>
      <c r="D286" s="8" t="str">
        <f t="shared" si="4"/>
        <v>NC</v>
      </c>
      <c r="E286" s="15" t="s">
        <v>38</v>
      </c>
    </row>
    <row r="287" spans="2:5" ht="15.75" customHeight="1" x14ac:dyDescent="0.2">
      <c r="B287" s="6">
        <v>44022</v>
      </c>
      <c r="C287" s="34">
        <v>6.9</v>
      </c>
      <c r="D287" s="8" t="str">
        <f t="shared" si="4"/>
        <v>C</v>
      </c>
      <c r="E287" s="15" t="s">
        <v>38</v>
      </c>
    </row>
    <row r="288" spans="2:5" ht="15.75" customHeight="1" x14ac:dyDescent="0.2">
      <c r="B288" s="6">
        <v>44020</v>
      </c>
      <c r="C288" s="34">
        <v>7.2</v>
      </c>
      <c r="D288" s="8" t="str">
        <f t="shared" si="4"/>
        <v>NC</v>
      </c>
      <c r="E288" s="15" t="s">
        <v>38</v>
      </c>
    </row>
    <row r="289" spans="2:5" ht="15.75" customHeight="1" x14ac:dyDescent="0.2">
      <c r="B289" s="6">
        <v>44013</v>
      </c>
      <c r="C289" s="34">
        <v>6.4</v>
      </c>
      <c r="D289" s="8" t="str">
        <f t="shared" si="4"/>
        <v>C</v>
      </c>
      <c r="E289" s="15" t="s">
        <v>38</v>
      </c>
    </row>
    <row r="290" spans="2:5" ht="15.75" customHeight="1" x14ac:dyDescent="0.2">
      <c r="B290" s="6">
        <v>44011</v>
      </c>
      <c r="C290" s="34">
        <v>8.1999999999999993</v>
      </c>
      <c r="D290" s="8" t="str">
        <f t="shared" si="4"/>
        <v>NC</v>
      </c>
      <c r="E290" s="15" t="s">
        <v>38</v>
      </c>
    </row>
    <row r="291" spans="2:5" ht="15.75" customHeight="1" x14ac:dyDescent="0.2">
      <c r="B291" s="6">
        <v>44008</v>
      </c>
      <c r="C291" s="34">
        <v>9.8000000000000007</v>
      </c>
      <c r="D291" s="8" t="str">
        <f t="shared" si="4"/>
        <v>NC</v>
      </c>
      <c r="E291" s="15" t="s">
        <v>38</v>
      </c>
    </row>
    <row r="292" spans="2:5" ht="15.75" customHeight="1" x14ac:dyDescent="0.2">
      <c r="B292" s="6">
        <v>44006</v>
      </c>
      <c r="C292" s="34">
        <v>8.6</v>
      </c>
      <c r="D292" s="8" t="str">
        <f t="shared" si="4"/>
        <v>NC</v>
      </c>
      <c r="E292" s="15" t="s">
        <v>38</v>
      </c>
    </row>
    <row r="293" spans="2:5" ht="15.75" customHeight="1" x14ac:dyDescent="0.2">
      <c r="B293" s="6">
        <v>44001</v>
      </c>
      <c r="C293" s="34">
        <v>6.8</v>
      </c>
      <c r="D293" s="8" t="str">
        <f t="shared" si="4"/>
        <v>C</v>
      </c>
      <c r="E293" s="15" t="s">
        <v>38</v>
      </c>
    </row>
    <row r="294" spans="2:5" ht="15.75" customHeight="1" x14ac:dyDescent="0.2">
      <c r="B294" s="6">
        <v>44000</v>
      </c>
      <c r="C294" s="34">
        <v>7.2</v>
      </c>
      <c r="D294" s="8" t="str">
        <f t="shared" si="4"/>
        <v>NC</v>
      </c>
      <c r="E294" s="15" t="s">
        <v>38</v>
      </c>
    </row>
    <row r="295" spans="2:5" ht="15.75" customHeight="1" x14ac:dyDescent="0.2">
      <c r="B295" s="6">
        <v>43999</v>
      </c>
      <c r="C295" s="34">
        <v>6.8</v>
      </c>
      <c r="D295" s="8" t="str">
        <f t="shared" si="4"/>
        <v>C</v>
      </c>
      <c r="E295" s="15" t="s">
        <v>38</v>
      </c>
    </row>
    <row r="296" spans="2:5" ht="15.75" customHeight="1" x14ac:dyDescent="0.2">
      <c r="B296" s="6">
        <v>43998</v>
      </c>
      <c r="C296" s="34">
        <v>6.9</v>
      </c>
      <c r="D296" s="8" t="str">
        <f t="shared" si="4"/>
        <v>C</v>
      </c>
      <c r="E296" s="15" t="s">
        <v>38</v>
      </c>
    </row>
    <row r="297" spans="2:5" ht="15.75" customHeight="1" x14ac:dyDescent="0.2">
      <c r="B297" s="6">
        <v>43992</v>
      </c>
      <c r="C297" s="34">
        <v>7.9</v>
      </c>
      <c r="D297" s="8" t="str">
        <f t="shared" si="4"/>
        <v>NC</v>
      </c>
      <c r="E297" s="15" t="s">
        <v>38</v>
      </c>
    </row>
    <row r="298" spans="2:5" ht="15.75" customHeight="1" x14ac:dyDescent="0.2">
      <c r="B298" s="6">
        <v>43991</v>
      </c>
      <c r="C298" s="34">
        <v>8.6999999999999993</v>
      </c>
      <c r="D298" s="8" t="str">
        <f t="shared" si="4"/>
        <v>NC</v>
      </c>
      <c r="E298" s="15" t="s">
        <v>38</v>
      </c>
    </row>
    <row r="299" spans="2:5" ht="15.75" customHeight="1" x14ac:dyDescent="0.2">
      <c r="B299" s="6">
        <v>43990</v>
      </c>
      <c r="C299" s="34">
        <v>6.2</v>
      </c>
      <c r="D299" s="8" t="str">
        <f t="shared" si="4"/>
        <v>C</v>
      </c>
      <c r="E299" s="15" t="s">
        <v>38</v>
      </c>
    </row>
    <row r="300" spans="2:5" ht="15.75" customHeight="1" x14ac:dyDescent="0.2">
      <c r="B300" s="6">
        <v>43987</v>
      </c>
      <c r="C300" s="34">
        <v>9.8000000000000007</v>
      </c>
      <c r="D300" s="8" t="str">
        <f t="shared" si="4"/>
        <v>NC</v>
      </c>
      <c r="E300" s="15" t="s">
        <v>38</v>
      </c>
    </row>
    <row r="301" spans="2:5" ht="15.75" customHeight="1" x14ac:dyDescent="0.2">
      <c r="B301" s="6">
        <v>43986</v>
      </c>
      <c r="C301" s="34">
        <v>8.9</v>
      </c>
      <c r="D301" s="8" t="str">
        <f t="shared" si="4"/>
        <v>NC</v>
      </c>
      <c r="E301" s="15" t="s">
        <v>38</v>
      </c>
    </row>
    <row r="302" spans="2:5" ht="15.75" customHeight="1" x14ac:dyDescent="0.2">
      <c r="B302" s="6">
        <v>43985</v>
      </c>
      <c r="C302" s="34">
        <v>10.6</v>
      </c>
      <c r="D302" s="8" t="str">
        <f t="shared" si="4"/>
        <v>NC</v>
      </c>
      <c r="E302" s="15" t="s">
        <v>38</v>
      </c>
    </row>
    <row r="303" spans="2:5" ht="15.75" customHeight="1" x14ac:dyDescent="0.2">
      <c r="B303" s="6">
        <v>43984</v>
      </c>
      <c r="C303" s="34">
        <v>7.1</v>
      </c>
      <c r="D303" s="8" t="str">
        <f t="shared" si="4"/>
        <v>NC</v>
      </c>
      <c r="E303" s="15" t="s">
        <v>38</v>
      </c>
    </row>
    <row r="304" spans="2:5" ht="15.75" customHeight="1" x14ac:dyDescent="0.2">
      <c r="B304" s="6">
        <v>43980</v>
      </c>
      <c r="C304" s="34">
        <v>7.7</v>
      </c>
      <c r="D304" s="8" t="str">
        <f t="shared" si="4"/>
        <v>NC</v>
      </c>
      <c r="E304" s="15" t="s">
        <v>38</v>
      </c>
    </row>
    <row r="305" spans="2:5" ht="15.75" customHeight="1" x14ac:dyDescent="0.2">
      <c r="B305" s="6">
        <v>43979</v>
      </c>
      <c r="C305" s="34">
        <v>7.1</v>
      </c>
      <c r="D305" s="8" t="str">
        <f t="shared" si="4"/>
        <v>NC</v>
      </c>
      <c r="E305" s="15" t="s">
        <v>38</v>
      </c>
    </row>
    <row r="306" spans="2:5" ht="15.75" customHeight="1" x14ac:dyDescent="0.2">
      <c r="B306" s="6">
        <v>43978</v>
      </c>
      <c r="C306" s="34">
        <v>8.4</v>
      </c>
      <c r="D306" s="8" t="str">
        <f t="shared" si="4"/>
        <v>NC</v>
      </c>
      <c r="E306" s="15" t="s">
        <v>38</v>
      </c>
    </row>
    <row r="307" spans="2:5" ht="15.75" customHeight="1" x14ac:dyDescent="0.2">
      <c r="B307" s="6">
        <v>43977</v>
      </c>
      <c r="C307" s="34">
        <v>7.1</v>
      </c>
      <c r="D307" s="8" t="str">
        <f t="shared" si="4"/>
        <v>NC</v>
      </c>
      <c r="E307" s="15" t="s">
        <v>38</v>
      </c>
    </row>
    <row r="308" spans="2:5" ht="15.75" customHeight="1" x14ac:dyDescent="0.2">
      <c r="B308" s="6">
        <v>43976</v>
      </c>
      <c r="C308" s="34">
        <v>6.8</v>
      </c>
      <c r="D308" s="8" t="str">
        <f t="shared" si="4"/>
        <v>C</v>
      </c>
      <c r="E308" s="15" t="s">
        <v>38</v>
      </c>
    </row>
    <row r="309" spans="2:5" ht="15.75" customHeight="1" x14ac:dyDescent="0.2">
      <c r="B309" s="6">
        <v>43972</v>
      </c>
      <c r="C309" s="34">
        <v>7.1</v>
      </c>
      <c r="D309" s="8" t="str">
        <f t="shared" si="4"/>
        <v>NC</v>
      </c>
      <c r="E309" s="15" t="s">
        <v>38</v>
      </c>
    </row>
    <row r="310" spans="2:5" ht="15.75" customHeight="1" x14ac:dyDescent="0.2">
      <c r="B310" s="6">
        <v>43970</v>
      </c>
      <c r="C310" s="34">
        <v>6.8</v>
      </c>
      <c r="D310" s="8" t="str">
        <f t="shared" si="4"/>
        <v>C</v>
      </c>
      <c r="E310" s="15" t="s">
        <v>38</v>
      </c>
    </row>
    <row r="311" spans="2:5" ht="15.75" customHeight="1" x14ac:dyDescent="0.2">
      <c r="B311" s="6">
        <v>43969</v>
      </c>
      <c r="C311" s="34">
        <v>7.4</v>
      </c>
      <c r="D311" s="8" t="str">
        <f t="shared" si="4"/>
        <v>NC</v>
      </c>
      <c r="E311" s="15" t="s">
        <v>38</v>
      </c>
    </row>
    <row r="312" spans="2:5" ht="15.75" customHeight="1" x14ac:dyDescent="0.2">
      <c r="B312" s="6">
        <v>43966</v>
      </c>
      <c r="C312" s="34">
        <v>7.4</v>
      </c>
      <c r="D312" s="8" t="str">
        <f t="shared" si="4"/>
        <v>NC</v>
      </c>
      <c r="E312" s="15" t="s">
        <v>38</v>
      </c>
    </row>
    <row r="313" spans="2:5" ht="15.75" customHeight="1" x14ac:dyDescent="0.2">
      <c r="B313" s="6">
        <v>43965</v>
      </c>
      <c r="C313" s="34">
        <v>6.9</v>
      </c>
      <c r="D313" s="8" t="str">
        <f t="shared" si="4"/>
        <v>C</v>
      </c>
      <c r="E313" s="15" t="s">
        <v>38</v>
      </c>
    </row>
    <row r="314" spans="2:5" ht="15.75" customHeight="1" x14ac:dyDescent="0.2">
      <c r="B314" s="6">
        <v>43964</v>
      </c>
      <c r="C314" s="34">
        <v>6.2</v>
      </c>
      <c r="D314" s="8" t="str">
        <f t="shared" si="4"/>
        <v>C</v>
      </c>
      <c r="E314" s="15" t="s">
        <v>38</v>
      </c>
    </row>
    <row r="315" spans="2:5" ht="15.75" customHeight="1" x14ac:dyDescent="0.2">
      <c r="B315" s="6">
        <v>43963</v>
      </c>
      <c r="C315" s="34">
        <v>8.1</v>
      </c>
      <c r="D315" s="8" t="str">
        <f t="shared" si="4"/>
        <v>NC</v>
      </c>
      <c r="E315" s="15" t="s">
        <v>38</v>
      </c>
    </row>
    <row r="316" spans="2:5" ht="15.75" customHeight="1" x14ac:dyDescent="0.2">
      <c r="B316" s="6">
        <v>43962</v>
      </c>
      <c r="C316" s="34">
        <v>7.8</v>
      </c>
      <c r="D316" s="8" t="str">
        <f t="shared" si="4"/>
        <v>NC</v>
      </c>
      <c r="E316" s="15" t="s">
        <v>38</v>
      </c>
    </row>
    <row r="317" spans="2:5" ht="15.75" customHeight="1" x14ac:dyDescent="0.2">
      <c r="B317" s="6">
        <v>43959</v>
      </c>
      <c r="C317" s="34">
        <v>7.2</v>
      </c>
      <c r="D317" s="8" t="str">
        <f t="shared" si="4"/>
        <v>NC</v>
      </c>
      <c r="E317" s="15" t="s">
        <v>38</v>
      </c>
    </row>
    <row r="318" spans="2:5" ht="15.75" customHeight="1" x14ac:dyDescent="0.2">
      <c r="B318" s="6">
        <v>43958</v>
      </c>
      <c r="C318" s="34">
        <v>9.8000000000000007</v>
      </c>
      <c r="D318" s="8" t="str">
        <f t="shared" si="4"/>
        <v>NC</v>
      </c>
      <c r="E318" s="15" t="s">
        <v>38</v>
      </c>
    </row>
    <row r="319" spans="2:5" ht="15.75" customHeight="1" x14ac:dyDescent="0.2">
      <c r="B319" s="6">
        <v>43957</v>
      </c>
      <c r="C319" s="34">
        <v>11.3</v>
      </c>
      <c r="D319" s="8" t="str">
        <f t="shared" si="4"/>
        <v>NC</v>
      </c>
      <c r="E319" s="15" t="s">
        <v>38</v>
      </c>
    </row>
    <row r="320" spans="2:5" ht="15.75" customHeight="1" x14ac:dyDescent="0.2">
      <c r="B320" s="6">
        <v>43956</v>
      </c>
      <c r="C320" s="34">
        <v>7.3</v>
      </c>
      <c r="D320" s="8" t="str">
        <f t="shared" si="4"/>
        <v>NC</v>
      </c>
      <c r="E320" s="15" t="s">
        <v>38</v>
      </c>
    </row>
    <row r="321" spans="2:5" ht="15.75" customHeight="1" x14ac:dyDescent="0.2">
      <c r="B321" s="6">
        <v>43955</v>
      </c>
      <c r="C321" s="34">
        <v>7.3</v>
      </c>
      <c r="D321" s="8" t="str">
        <f t="shared" si="4"/>
        <v>NC</v>
      </c>
      <c r="E321" s="15" t="s">
        <v>38</v>
      </c>
    </row>
    <row r="322" spans="2:5" ht="15.75" customHeight="1" x14ac:dyDescent="0.2">
      <c r="B322" s="6">
        <v>43951</v>
      </c>
      <c r="C322" s="34">
        <v>7.4</v>
      </c>
      <c r="D322" s="8" t="str">
        <f t="shared" si="4"/>
        <v>NC</v>
      </c>
      <c r="E322" s="15" t="s">
        <v>38</v>
      </c>
    </row>
    <row r="323" spans="2:5" ht="15.75" customHeight="1" x14ac:dyDescent="0.2">
      <c r="B323" s="6">
        <v>43950</v>
      </c>
      <c r="C323" s="34">
        <v>8.8000000000000007</v>
      </c>
      <c r="D323" s="8" t="str">
        <f t="shared" si="4"/>
        <v>NC</v>
      </c>
      <c r="E323" s="15" t="s">
        <v>38</v>
      </c>
    </row>
    <row r="324" spans="2:5" ht="15.75" customHeight="1" x14ac:dyDescent="0.2">
      <c r="B324" s="6">
        <v>43949</v>
      </c>
      <c r="C324" s="34">
        <v>9.6</v>
      </c>
      <c r="D324" s="8" t="str">
        <f t="shared" ref="D324:D387" si="5">IF(C324&gt;7, "NC", "C")</f>
        <v>NC</v>
      </c>
      <c r="E324" s="15" t="s">
        <v>38</v>
      </c>
    </row>
    <row r="325" spans="2:5" ht="15.75" customHeight="1" x14ac:dyDescent="0.2">
      <c r="B325" s="6">
        <v>43948</v>
      </c>
      <c r="C325" s="34">
        <v>8.8000000000000007</v>
      </c>
      <c r="D325" s="8" t="str">
        <f t="shared" si="5"/>
        <v>NC</v>
      </c>
      <c r="E325" s="15" t="s">
        <v>38</v>
      </c>
    </row>
    <row r="326" spans="2:5" ht="15.75" customHeight="1" x14ac:dyDescent="0.2">
      <c r="B326" s="6">
        <v>43945</v>
      </c>
      <c r="C326" s="34">
        <v>7.4</v>
      </c>
      <c r="D326" s="8" t="str">
        <f t="shared" si="5"/>
        <v>NC</v>
      </c>
      <c r="E326" s="15" t="s">
        <v>38</v>
      </c>
    </row>
    <row r="327" spans="2:5" ht="15.75" customHeight="1" x14ac:dyDescent="0.2">
      <c r="B327" s="6">
        <v>43944</v>
      </c>
      <c r="C327" s="34">
        <v>6.9</v>
      </c>
      <c r="D327" s="8" t="str">
        <f t="shared" si="5"/>
        <v>C</v>
      </c>
      <c r="E327" s="15" t="s">
        <v>38</v>
      </c>
    </row>
    <row r="328" spans="2:5" ht="15.75" customHeight="1" x14ac:dyDescent="0.2">
      <c r="B328" s="6">
        <v>43943</v>
      </c>
      <c r="C328" s="34">
        <v>7.4</v>
      </c>
      <c r="D328" s="8" t="str">
        <f t="shared" si="5"/>
        <v>NC</v>
      </c>
      <c r="E328" s="15" t="s">
        <v>38</v>
      </c>
    </row>
    <row r="329" spans="2:5" ht="15.75" customHeight="1" x14ac:dyDescent="0.2">
      <c r="B329" s="6">
        <v>43942</v>
      </c>
      <c r="C329" s="34">
        <v>7.4</v>
      </c>
      <c r="D329" s="8" t="str">
        <f t="shared" si="5"/>
        <v>NC</v>
      </c>
      <c r="E329" s="15" t="s">
        <v>38</v>
      </c>
    </row>
    <row r="330" spans="2:5" ht="15.75" customHeight="1" x14ac:dyDescent="0.2">
      <c r="B330" s="6">
        <v>43941</v>
      </c>
      <c r="C330" s="34">
        <v>7.3</v>
      </c>
      <c r="D330" s="8" t="str">
        <f t="shared" si="5"/>
        <v>NC</v>
      </c>
      <c r="E330" s="15" t="s">
        <v>38</v>
      </c>
    </row>
    <row r="331" spans="2:5" ht="15.75" customHeight="1" x14ac:dyDescent="0.2">
      <c r="B331" s="6">
        <v>43937</v>
      </c>
      <c r="C331" s="34">
        <v>7.9</v>
      </c>
      <c r="D331" s="8" t="str">
        <f t="shared" si="5"/>
        <v>NC</v>
      </c>
      <c r="E331" s="15" t="s">
        <v>38</v>
      </c>
    </row>
    <row r="332" spans="2:5" ht="15.75" customHeight="1" x14ac:dyDescent="0.2">
      <c r="B332" s="6">
        <v>43936</v>
      </c>
      <c r="C332" s="34">
        <v>8</v>
      </c>
      <c r="D332" s="8" t="str">
        <f t="shared" si="5"/>
        <v>NC</v>
      </c>
      <c r="E332" s="15" t="s">
        <v>38</v>
      </c>
    </row>
    <row r="333" spans="2:5" ht="15.75" customHeight="1" x14ac:dyDescent="0.2">
      <c r="B333" s="6">
        <v>43935</v>
      </c>
      <c r="C333" s="34">
        <v>8.4</v>
      </c>
      <c r="D333" s="8" t="str">
        <f t="shared" si="5"/>
        <v>NC</v>
      </c>
      <c r="E333" s="15" t="s">
        <v>38</v>
      </c>
    </row>
    <row r="334" spans="2:5" ht="15.75" customHeight="1" x14ac:dyDescent="0.2">
      <c r="B334" s="6">
        <v>43934</v>
      </c>
      <c r="C334" s="34">
        <v>7.6</v>
      </c>
      <c r="D334" s="8" t="str">
        <f t="shared" si="5"/>
        <v>NC</v>
      </c>
      <c r="E334" s="15" t="s">
        <v>38</v>
      </c>
    </row>
    <row r="335" spans="2:5" ht="15.75" customHeight="1" x14ac:dyDescent="0.2">
      <c r="B335" s="6">
        <v>43930</v>
      </c>
      <c r="C335" s="34">
        <v>9.1999999999999993</v>
      </c>
      <c r="D335" s="8" t="str">
        <f t="shared" si="5"/>
        <v>NC</v>
      </c>
      <c r="E335" s="15" t="s">
        <v>38</v>
      </c>
    </row>
    <row r="336" spans="2:5" ht="15.75" customHeight="1" x14ac:dyDescent="0.2">
      <c r="B336" s="6">
        <v>43929</v>
      </c>
      <c r="C336" s="34">
        <v>8</v>
      </c>
      <c r="D336" s="8" t="str">
        <f t="shared" si="5"/>
        <v>NC</v>
      </c>
      <c r="E336" s="15" t="s">
        <v>38</v>
      </c>
    </row>
    <row r="337" spans="2:5" ht="15.75" customHeight="1" x14ac:dyDescent="0.2">
      <c r="B337" s="6">
        <v>43928</v>
      </c>
      <c r="C337" s="34">
        <v>7.8</v>
      </c>
      <c r="D337" s="8" t="str">
        <f t="shared" si="5"/>
        <v>NC</v>
      </c>
      <c r="E337" s="15" t="s">
        <v>38</v>
      </c>
    </row>
    <row r="338" spans="2:5" ht="15.75" customHeight="1" x14ac:dyDescent="0.2">
      <c r="B338" s="6">
        <v>43927</v>
      </c>
      <c r="C338" s="34">
        <v>9.4</v>
      </c>
      <c r="D338" s="8" t="str">
        <f t="shared" si="5"/>
        <v>NC</v>
      </c>
      <c r="E338" s="15" t="s">
        <v>38</v>
      </c>
    </row>
    <row r="339" spans="2:5" ht="15.75" customHeight="1" x14ac:dyDescent="0.2">
      <c r="B339" s="6">
        <v>43924</v>
      </c>
      <c r="C339" s="34">
        <v>8.6999999999999993</v>
      </c>
      <c r="D339" s="8" t="str">
        <f t="shared" si="5"/>
        <v>NC</v>
      </c>
      <c r="E339" s="15" t="s">
        <v>38</v>
      </c>
    </row>
    <row r="340" spans="2:5" ht="15.75" customHeight="1" x14ac:dyDescent="0.2">
      <c r="B340" s="6">
        <v>43923</v>
      </c>
      <c r="C340" s="34">
        <v>5.9</v>
      </c>
      <c r="D340" s="8" t="str">
        <f t="shared" si="5"/>
        <v>C</v>
      </c>
      <c r="E340" s="15" t="s">
        <v>38</v>
      </c>
    </row>
    <row r="341" spans="2:5" ht="15.75" customHeight="1" x14ac:dyDescent="0.2">
      <c r="B341" s="6">
        <v>43922</v>
      </c>
      <c r="C341" s="34">
        <v>6.7</v>
      </c>
      <c r="D341" s="8" t="str">
        <f t="shared" si="5"/>
        <v>C</v>
      </c>
      <c r="E341" s="15" t="s">
        <v>38</v>
      </c>
    </row>
    <row r="342" spans="2:5" ht="15.75" customHeight="1" x14ac:dyDescent="0.2">
      <c r="B342" s="6">
        <v>43921</v>
      </c>
      <c r="C342" s="34">
        <v>7.1</v>
      </c>
      <c r="D342" s="8" t="str">
        <f t="shared" si="5"/>
        <v>NC</v>
      </c>
      <c r="E342" s="15" t="s">
        <v>38</v>
      </c>
    </row>
    <row r="343" spans="2:5" ht="15.75" customHeight="1" x14ac:dyDescent="0.2">
      <c r="B343" s="6">
        <v>43917</v>
      </c>
      <c r="C343" s="34">
        <v>8.5</v>
      </c>
      <c r="D343" s="8" t="str">
        <f t="shared" si="5"/>
        <v>NC</v>
      </c>
      <c r="E343" s="15" t="s">
        <v>38</v>
      </c>
    </row>
    <row r="344" spans="2:5" ht="15.75" customHeight="1" x14ac:dyDescent="0.2">
      <c r="B344" s="6">
        <v>43916</v>
      </c>
      <c r="C344" s="34">
        <v>8.6</v>
      </c>
      <c r="D344" s="8" t="str">
        <f t="shared" si="5"/>
        <v>NC</v>
      </c>
      <c r="E344" s="15" t="s">
        <v>38</v>
      </c>
    </row>
    <row r="345" spans="2:5" ht="15.75" customHeight="1" x14ac:dyDescent="0.2">
      <c r="B345" s="6">
        <v>43915</v>
      </c>
      <c r="C345" s="34">
        <v>5.5</v>
      </c>
      <c r="D345" s="8" t="str">
        <f t="shared" si="5"/>
        <v>C</v>
      </c>
      <c r="E345" s="15" t="s">
        <v>38</v>
      </c>
    </row>
    <row r="346" spans="2:5" ht="15.75" customHeight="1" x14ac:dyDescent="0.2">
      <c r="B346" s="6">
        <v>43914</v>
      </c>
      <c r="C346" s="34">
        <v>9.6999999999999993</v>
      </c>
      <c r="D346" s="8" t="str">
        <f t="shared" si="5"/>
        <v>NC</v>
      </c>
      <c r="E346" s="15" t="s">
        <v>38</v>
      </c>
    </row>
    <row r="347" spans="2:5" ht="15.75" customHeight="1" x14ac:dyDescent="0.2">
      <c r="B347" s="6">
        <v>43913</v>
      </c>
      <c r="C347" s="34">
        <v>9.8000000000000007</v>
      </c>
      <c r="D347" s="8" t="str">
        <f t="shared" si="5"/>
        <v>NC</v>
      </c>
      <c r="E347" s="15" t="s">
        <v>38</v>
      </c>
    </row>
    <row r="348" spans="2:5" ht="15.75" customHeight="1" x14ac:dyDescent="0.2">
      <c r="B348" s="6">
        <v>43910</v>
      </c>
      <c r="C348" s="34">
        <v>8.4</v>
      </c>
      <c r="D348" s="8" t="str">
        <f t="shared" si="5"/>
        <v>NC</v>
      </c>
      <c r="E348" s="15" t="s">
        <v>38</v>
      </c>
    </row>
    <row r="349" spans="2:5" ht="15.75" customHeight="1" x14ac:dyDescent="0.2">
      <c r="B349" s="6">
        <v>43909</v>
      </c>
      <c r="C349" s="34">
        <v>8.6999999999999993</v>
      </c>
      <c r="D349" s="8" t="str">
        <f t="shared" si="5"/>
        <v>NC</v>
      </c>
      <c r="E349" s="15" t="s">
        <v>38</v>
      </c>
    </row>
    <row r="350" spans="2:5" ht="15.75" customHeight="1" x14ac:dyDescent="0.2">
      <c r="B350" s="6">
        <v>43908</v>
      </c>
      <c r="C350" s="34">
        <v>8.4</v>
      </c>
      <c r="D350" s="8" t="str">
        <f t="shared" si="5"/>
        <v>NC</v>
      </c>
      <c r="E350" s="15" t="s">
        <v>38</v>
      </c>
    </row>
    <row r="351" spans="2:5" ht="15.75" customHeight="1" x14ac:dyDescent="0.2">
      <c r="B351" s="6">
        <v>43907</v>
      </c>
      <c r="C351" s="34">
        <v>9.8000000000000007</v>
      </c>
      <c r="D351" s="8" t="str">
        <f t="shared" si="5"/>
        <v>NC</v>
      </c>
      <c r="E351" s="15" t="s">
        <v>38</v>
      </c>
    </row>
    <row r="352" spans="2:5" ht="15.75" customHeight="1" x14ac:dyDescent="0.2">
      <c r="B352" s="6">
        <v>43906</v>
      </c>
      <c r="C352" s="34">
        <v>7.2</v>
      </c>
      <c r="D352" s="8" t="str">
        <f t="shared" si="5"/>
        <v>NC</v>
      </c>
      <c r="E352" s="15" t="s">
        <v>38</v>
      </c>
    </row>
    <row r="353" spans="2:5" ht="15.75" customHeight="1" x14ac:dyDescent="0.2">
      <c r="B353" s="6">
        <v>43903</v>
      </c>
      <c r="C353" s="34">
        <v>8.5</v>
      </c>
      <c r="D353" s="8" t="str">
        <f t="shared" si="5"/>
        <v>NC</v>
      </c>
      <c r="E353" s="15" t="s">
        <v>38</v>
      </c>
    </row>
    <row r="354" spans="2:5" ht="15.75" customHeight="1" x14ac:dyDescent="0.2">
      <c r="B354" s="6">
        <v>43902</v>
      </c>
      <c r="C354" s="34">
        <v>8.1999999999999993</v>
      </c>
      <c r="D354" s="8" t="str">
        <f t="shared" si="5"/>
        <v>NC</v>
      </c>
      <c r="E354" s="15" t="s">
        <v>38</v>
      </c>
    </row>
    <row r="355" spans="2:5" ht="15.75" customHeight="1" x14ac:dyDescent="0.2">
      <c r="B355" s="6">
        <v>43901</v>
      </c>
      <c r="C355" s="34">
        <v>6.1</v>
      </c>
      <c r="D355" s="8" t="str">
        <f t="shared" si="5"/>
        <v>C</v>
      </c>
      <c r="E355" s="15" t="s">
        <v>38</v>
      </c>
    </row>
    <row r="356" spans="2:5" ht="15.75" customHeight="1" x14ac:dyDescent="0.2">
      <c r="B356" s="6">
        <v>43900</v>
      </c>
      <c r="C356" s="34">
        <v>5.8</v>
      </c>
      <c r="D356" s="8" t="str">
        <f t="shared" si="5"/>
        <v>C</v>
      </c>
      <c r="E356" s="15" t="s">
        <v>38</v>
      </c>
    </row>
    <row r="357" spans="2:5" ht="15.75" customHeight="1" x14ac:dyDescent="0.2">
      <c r="B357" s="6">
        <v>43894</v>
      </c>
      <c r="C357" s="34">
        <v>10.199999999999999</v>
      </c>
      <c r="D357" s="8" t="str">
        <f t="shared" si="5"/>
        <v>NC</v>
      </c>
      <c r="E357" s="15" t="s">
        <v>38</v>
      </c>
    </row>
    <row r="358" spans="2:5" ht="15.75" customHeight="1" x14ac:dyDescent="0.2">
      <c r="B358" s="6">
        <v>43893</v>
      </c>
      <c r="C358" s="34">
        <v>9.1999999999999993</v>
      </c>
      <c r="D358" s="8" t="str">
        <f t="shared" si="5"/>
        <v>NC</v>
      </c>
      <c r="E358" s="15" t="s">
        <v>38</v>
      </c>
    </row>
    <row r="359" spans="2:5" ht="15.75" customHeight="1" x14ac:dyDescent="0.2">
      <c r="B359" s="6">
        <v>43892</v>
      </c>
      <c r="C359" s="34">
        <v>8.1</v>
      </c>
      <c r="D359" s="8" t="str">
        <f t="shared" si="5"/>
        <v>NC</v>
      </c>
      <c r="E359" s="15" t="s">
        <v>38</v>
      </c>
    </row>
    <row r="360" spans="2:5" ht="15.75" customHeight="1" x14ac:dyDescent="0.2">
      <c r="B360" s="6">
        <v>43889</v>
      </c>
      <c r="C360" s="34">
        <v>10.9</v>
      </c>
      <c r="D360" s="8" t="str">
        <f t="shared" si="5"/>
        <v>NC</v>
      </c>
      <c r="E360" s="15" t="s">
        <v>38</v>
      </c>
    </row>
    <row r="361" spans="2:5" ht="15.75" customHeight="1" x14ac:dyDescent="0.2">
      <c r="B361" s="6">
        <v>43887</v>
      </c>
      <c r="C361" s="34">
        <v>8</v>
      </c>
      <c r="D361" s="8" t="str">
        <f t="shared" si="5"/>
        <v>NC</v>
      </c>
      <c r="E361" s="15" t="s">
        <v>38</v>
      </c>
    </row>
    <row r="362" spans="2:5" ht="15.75" customHeight="1" x14ac:dyDescent="0.2">
      <c r="B362" s="6">
        <v>43885</v>
      </c>
      <c r="C362" s="34">
        <v>10.9</v>
      </c>
      <c r="D362" s="8" t="str">
        <f t="shared" si="5"/>
        <v>NC</v>
      </c>
      <c r="E362" s="15" t="s">
        <v>38</v>
      </c>
    </row>
    <row r="363" spans="2:5" ht="15.75" customHeight="1" x14ac:dyDescent="0.2">
      <c r="B363" s="6">
        <v>43882</v>
      </c>
      <c r="C363" s="34">
        <v>10.9</v>
      </c>
      <c r="D363" s="8" t="str">
        <f t="shared" si="5"/>
        <v>NC</v>
      </c>
      <c r="E363" s="15" t="s">
        <v>38</v>
      </c>
    </row>
    <row r="364" spans="2:5" ht="15.75" customHeight="1" x14ac:dyDescent="0.2">
      <c r="B364" s="6">
        <v>43881</v>
      </c>
      <c r="C364" s="34">
        <v>6.9</v>
      </c>
      <c r="D364" s="8" t="str">
        <f t="shared" si="5"/>
        <v>C</v>
      </c>
      <c r="E364" s="15" t="s">
        <v>38</v>
      </c>
    </row>
    <row r="365" spans="2:5" ht="15.75" customHeight="1" x14ac:dyDescent="0.2">
      <c r="B365" s="6">
        <v>43880</v>
      </c>
      <c r="C365" s="34">
        <v>10.8</v>
      </c>
      <c r="D365" s="8" t="str">
        <f t="shared" si="5"/>
        <v>NC</v>
      </c>
      <c r="E365" s="15" t="s">
        <v>38</v>
      </c>
    </row>
    <row r="366" spans="2:5" ht="15.75" customHeight="1" x14ac:dyDescent="0.2">
      <c r="B366" s="6">
        <v>43879</v>
      </c>
      <c r="C366" s="34">
        <v>9</v>
      </c>
      <c r="D366" s="8" t="str">
        <f t="shared" si="5"/>
        <v>NC</v>
      </c>
      <c r="E366" s="15" t="s">
        <v>38</v>
      </c>
    </row>
    <row r="367" spans="2:5" ht="15.75" customHeight="1" x14ac:dyDescent="0.2">
      <c r="B367" s="6">
        <v>43878</v>
      </c>
      <c r="C367" s="34">
        <v>10.8</v>
      </c>
      <c r="D367" s="8" t="str">
        <f t="shared" si="5"/>
        <v>NC</v>
      </c>
      <c r="E367" s="15" t="s">
        <v>38</v>
      </c>
    </row>
    <row r="368" spans="2:5" ht="15.75" customHeight="1" x14ac:dyDescent="0.2">
      <c r="B368" s="6">
        <v>43875</v>
      </c>
      <c r="C368" s="34">
        <v>9</v>
      </c>
      <c r="D368" s="8" t="str">
        <f t="shared" si="5"/>
        <v>NC</v>
      </c>
      <c r="E368" s="15" t="s">
        <v>38</v>
      </c>
    </row>
    <row r="369" spans="2:5" ht="15.75" customHeight="1" x14ac:dyDescent="0.2">
      <c r="B369" s="6">
        <v>43874</v>
      </c>
      <c r="C369" s="34">
        <v>10.8</v>
      </c>
      <c r="D369" s="8" t="str">
        <f t="shared" si="5"/>
        <v>NC</v>
      </c>
      <c r="E369" s="15" t="s">
        <v>38</v>
      </c>
    </row>
    <row r="370" spans="2:5" ht="15.75" customHeight="1" x14ac:dyDescent="0.2">
      <c r="B370" s="6">
        <v>43873</v>
      </c>
      <c r="C370" s="34">
        <v>7.7</v>
      </c>
      <c r="D370" s="8" t="str">
        <f t="shared" si="5"/>
        <v>NC</v>
      </c>
      <c r="E370" s="15" t="s">
        <v>38</v>
      </c>
    </row>
    <row r="371" spans="2:5" ht="15.75" customHeight="1" x14ac:dyDescent="0.2">
      <c r="B371" s="6">
        <v>43872</v>
      </c>
      <c r="C371" s="34">
        <v>10.9</v>
      </c>
      <c r="D371" s="8" t="str">
        <f t="shared" si="5"/>
        <v>NC</v>
      </c>
      <c r="E371" s="15" t="s">
        <v>38</v>
      </c>
    </row>
    <row r="372" spans="2:5" ht="15.75" customHeight="1" x14ac:dyDescent="0.2">
      <c r="B372" s="6">
        <v>43871</v>
      </c>
      <c r="C372" s="34">
        <v>10.8</v>
      </c>
      <c r="D372" s="8" t="str">
        <f t="shared" si="5"/>
        <v>NC</v>
      </c>
      <c r="E372" s="15" t="s">
        <v>38</v>
      </c>
    </row>
    <row r="373" spans="2:5" ht="15.75" customHeight="1" x14ac:dyDescent="0.2">
      <c r="B373" s="6">
        <v>43868</v>
      </c>
      <c r="C373" s="34">
        <v>8.6</v>
      </c>
      <c r="D373" s="8" t="str">
        <f t="shared" si="5"/>
        <v>NC</v>
      </c>
      <c r="E373" s="15" t="s">
        <v>38</v>
      </c>
    </row>
    <row r="374" spans="2:5" ht="15.75" customHeight="1" x14ac:dyDescent="0.2">
      <c r="B374" s="6">
        <v>43866</v>
      </c>
      <c r="C374" s="34">
        <v>10.9</v>
      </c>
      <c r="D374" s="8" t="str">
        <f t="shared" si="5"/>
        <v>NC</v>
      </c>
      <c r="E374" s="15" t="s">
        <v>38</v>
      </c>
    </row>
    <row r="375" spans="2:5" ht="15.75" customHeight="1" x14ac:dyDescent="0.2">
      <c r="B375" s="6">
        <v>43865</v>
      </c>
      <c r="C375" s="34">
        <v>11.6</v>
      </c>
      <c r="D375" s="8" t="str">
        <f t="shared" si="5"/>
        <v>NC</v>
      </c>
      <c r="E375" s="15" t="s">
        <v>38</v>
      </c>
    </row>
    <row r="376" spans="2:5" ht="15.75" customHeight="1" x14ac:dyDescent="0.2">
      <c r="B376" s="6">
        <v>43864</v>
      </c>
      <c r="C376" s="34">
        <v>9.8000000000000007</v>
      </c>
      <c r="D376" s="8" t="str">
        <f t="shared" si="5"/>
        <v>NC</v>
      </c>
      <c r="E376" s="15" t="s">
        <v>38</v>
      </c>
    </row>
    <row r="377" spans="2:5" ht="15.75" customHeight="1" x14ac:dyDescent="0.2">
      <c r="B377" s="6">
        <v>43861</v>
      </c>
      <c r="C377" s="34">
        <v>9.1999999999999993</v>
      </c>
      <c r="D377" s="8" t="str">
        <f t="shared" si="5"/>
        <v>NC</v>
      </c>
      <c r="E377" s="15" t="s">
        <v>38</v>
      </c>
    </row>
    <row r="378" spans="2:5" ht="15.75" customHeight="1" x14ac:dyDescent="0.2">
      <c r="B378" s="6">
        <v>43860</v>
      </c>
      <c r="C378" s="34">
        <v>10.4</v>
      </c>
      <c r="D378" s="8" t="str">
        <f t="shared" si="5"/>
        <v>NC</v>
      </c>
      <c r="E378" s="15" t="s">
        <v>38</v>
      </c>
    </row>
    <row r="379" spans="2:5" ht="15.75" customHeight="1" x14ac:dyDescent="0.2">
      <c r="B379" s="6">
        <v>43857</v>
      </c>
      <c r="C379" s="34">
        <v>11.4</v>
      </c>
      <c r="D379" s="8" t="str">
        <f t="shared" si="5"/>
        <v>NC</v>
      </c>
      <c r="E379" s="15" t="s">
        <v>38</v>
      </c>
    </row>
    <row r="380" spans="2:5" ht="15.75" customHeight="1" x14ac:dyDescent="0.2">
      <c r="B380" s="6">
        <v>43854</v>
      </c>
      <c r="C380" s="34">
        <v>9.1999999999999993</v>
      </c>
      <c r="D380" s="8" t="str">
        <f t="shared" si="5"/>
        <v>NC</v>
      </c>
      <c r="E380" s="15" t="s">
        <v>38</v>
      </c>
    </row>
    <row r="381" spans="2:5" ht="15.75" customHeight="1" x14ac:dyDescent="0.2">
      <c r="B381" s="6">
        <v>43850</v>
      </c>
      <c r="C381" s="34">
        <v>11.1</v>
      </c>
      <c r="D381" s="8" t="str">
        <f t="shared" si="5"/>
        <v>NC</v>
      </c>
      <c r="E381" s="15" t="s">
        <v>38</v>
      </c>
    </row>
    <row r="382" spans="2:5" ht="15.75" customHeight="1" x14ac:dyDescent="0.2">
      <c r="B382" s="6">
        <v>43847</v>
      </c>
      <c r="C382" s="34">
        <v>11.4</v>
      </c>
      <c r="D382" s="8" t="str">
        <f t="shared" si="5"/>
        <v>NC</v>
      </c>
      <c r="E382" s="15" t="s">
        <v>38</v>
      </c>
    </row>
    <row r="383" spans="2:5" ht="15.75" customHeight="1" x14ac:dyDescent="0.2">
      <c r="B383" s="6">
        <v>43846</v>
      </c>
      <c r="C383" s="34">
        <v>10.8</v>
      </c>
      <c r="D383" s="8" t="str">
        <f t="shared" si="5"/>
        <v>NC</v>
      </c>
      <c r="E383" s="15" t="s">
        <v>38</v>
      </c>
    </row>
    <row r="384" spans="2:5" ht="15.75" customHeight="1" x14ac:dyDescent="0.2">
      <c r="B384" s="6">
        <v>43845</v>
      </c>
      <c r="C384" s="34">
        <v>11.8</v>
      </c>
      <c r="D384" s="8" t="str">
        <f t="shared" si="5"/>
        <v>NC</v>
      </c>
      <c r="E384" s="15" t="s">
        <v>38</v>
      </c>
    </row>
    <row r="385" spans="2:5" ht="15.75" customHeight="1" x14ac:dyDescent="0.2">
      <c r="B385" s="6">
        <v>43844</v>
      </c>
      <c r="C385" s="34">
        <v>7.1</v>
      </c>
      <c r="D385" s="8" t="str">
        <f t="shared" si="5"/>
        <v>NC</v>
      </c>
      <c r="E385" s="15" t="s">
        <v>38</v>
      </c>
    </row>
    <row r="386" spans="2:5" ht="15.75" customHeight="1" x14ac:dyDescent="0.2">
      <c r="B386" s="6">
        <v>43843</v>
      </c>
      <c r="C386" s="34">
        <v>8.9</v>
      </c>
      <c r="D386" s="8" t="str">
        <f t="shared" si="5"/>
        <v>NC</v>
      </c>
      <c r="E386" s="15" t="s">
        <v>38</v>
      </c>
    </row>
    <row r="387" spans="2:5" ht="15.75" customHeight="1" x14ac:dyDescent="0.2">
      <c r="B387" s="51">
        <v>43841</v>
      </c>
      <c r="C387" s="34">
        <v>10.6</v>
      </c>
      <c r="D387" s="8" t="str">
        <f t="shared" si="5"/>
        <v>NC</v>
      </c>
      <c r="E387" s="15" t="s">
        <v>38</v>
      </c>
    </row>
    <row r="388" spans="2:5" ht="15.75" customHeight="1" x14ac:dyDescent="0.2">
      <c r="B388" s="6">
        <v>43840</v>
      </c>
      <c r="C388" s="34">
        <v>8</v>
      </c>
      <c r="D388" s="8" t="str">
        <f t="shared" ref="D388:D451" si="6">IF(C388&gt;7, "NC", "C")</f>
        <v>NC</v>
      </c>
      <c r="E388" s="15" t="s">
        <v>38</v>
      </c>
    </row>
    <row r="389" spans="2:5" ht="15.75" customHeight="1" x14ac:dyDescent="0.2">
      <c r="B389" s="6">
        <v>43839</v>
      </c>
      <c r="C389" s="34">
        <v>8.3000000000000007</v>
      </c>
      <c r="D389" s="8" t="str">
        <f t="shared" si="6"/>
        <v>NC</v>
      </c>
      <c r="E389" s="15" t="s">
        <v>38</v>
      </c>
    </row>
    <row r="390" spans="2:5" ht="15.75" customHeight="1" x14ac:dyDescent="0.2">
      <c r="B390" s="6">
        <v>43838</v>
      </c>
      <c r="C390" s="34">
        <v>8.1</v>
      </c>
      <c r="D390" s="8" t="str">
        <f t="shared" si="6"/>
        <v>NC</v>
      </c>
      <c r="E390" s="15" t="s">
        <v>38</v>
      </c>
    </row>
    <row r="391" spans="2:5" ht="15.75" customHeight="1" x14ac:dyDescent="0.2">
      <c r="B391" s="6">
        <v>43837</v>
      </c>
      <c r="C391" s="34">
        <v>8.1999999999999993</v>
      </c>
      <c r="D391" s="8" t="str">
        <f t="shared" si="6"/>
        <v>NC</v>
      </c>
      <c r="E391" s="15" t="s">
        <v>38</v>
      </c>
    </row>
    <row r="392" spans="2:5" ht="15.75" customHeight="1" x14ac:dyDescent="0.2">
      <c r="B392" s="6">
        <v>43836</v>
      </c>
      <c r="C392" s="34">
        <v>9.8000000000000007</v>
      </c>
      <c r="D392" s="8" t="str">
        <f t="shared" si="6"/>
        <v>NC</v>
      </c>
      <c r="E392" s="15" t="s">
        <v>38</v>
      </c>
    </row>
    <row r="393" spans="2:5" ht="15.75" customHeight="1" x14ac:dyDescent="0.2">
      <c r="B393" s="6">
        <v>43833</v>
      </c>
      <c r="C393" s="34">
        <v>5.7</v>
      </c>
      <c r="D393" s="8" t="str">
        <f t="shared" si="6"/>
        <v>C</v>
      </c>
      <c r="E393" s="15" t="s">
        <v>38</v>
      </c>
    </row>
    <row r="394" spans="2:5" ht="15.75" customHeight="1" x14ac:dyDescent="0.2">
      <c r="B394" s="6">
        <v>43832</v>
      </c>
      <c r="C394" s="34">
        <v>8</v>
      </c>
      <c r="D394" s="8" t="str">
        <f t="shared" si="6"/>
        <v>NC</v>
      </c>
      <c r="E394" s="15" t="s">
        <v>38</v>
      </c>
    </row>
    <row r="395" spans="2:5" ht="15.75" customHeight="1" x14ac:dyDescent="0.2">
      <c r="B395" s="6">
        <v>43826</v>
      </c>
      <c r="C395" s="34">
        <v>8.1</v>
      </c>
      <c r="D395" s="8" t="str">
        <f t="shared" si="6"/>
        <v>NC</v>
      </c>
      <c r="E395" s="15" t="s">
        <v>38</v>
      </c>
    </row>
    <row r="396" spans="2:5" ht="15.75" customHeight="1" x14ac:dyDescent="0.2">
      <c r="B396" s="6">
        <v>43822</v>
      </c>
      <c r="C396" s="34">
        <v>9</v>
      </c>
      <c r="D396" s="8" t="str">
        <f t="shared" si="6"/>
        <v>NC</v>
      </c>
      <c r="E396" s="15" t="s">
        <v>38</v>
      </c>
    </row>
    <row r="397" spans="2:5" ht="15.75" customHeight="1" x14ac:dyDescent="0.2">
      <c r="B397" s="6">
        <v>43819</v>
      </c>
      <c r="C397" s="34">
        <v>6.9</v>
      </c>
      <c r="D397" s="8" t="str">
        <f t="shared" si="6"/>
        <v>C</v>
      </c>
      <c r="E397" s="15" t="s">
        <v>38</v>
      </c>
    </row>
    <row r="398" spans="2:5" ht="15.75" customHeight="1" x14ac:dyDescent="0.2">
      <c r="B398" s="6">
        <v>43818</v>
      </c>
      <c r="C398" s="34">
        <v>7.1</v>
      </c>
      <c r="D398" s="8" t="str">
        <f t="shared" si="6"/>
        <v>NC</v>
      </c>
      <c r="E398" s="15" t="s">
        <v>38</v>
      </c>
    </row>
    <row r="399" spans="2:5" ht="15.75" customHeight="1" x14ac:dyDescent="0.2">
      <c r="B399" s="6">
        <v>43817</v>
      </c>
      <c r="C399" s="34">
        <v>7.1</v>
      </c>
      <c r="D399" s="8" t="str">
        <f t="shared" si="6"/>
        <v>NC</v>
      </c>
      <c r="E399" s="15" t="s">
        <v>38</v>
      </c>
    </row>
    <row r="400" spans="2:5" ht="15.75" customHeight="1" x14ac:dyDescent="0.2">
      <c r="B400" s="6">
        <v>43815</v>
      </c>
      <c r="C400" s="34">
        <v>8.9</v>
      </c>
      <c r="D400" s="8" t="str">
        <f t="shared" si="6"/>
        <v>NC</v>
      </c>
      <c r="E400" s="15" t="s">
        <v>38</v>
      </c>
    </row>
    <row r="401" spans="2:5" ht="15.75" customHeight="1" x14ac:dyDescent="0.2">
      <c r="B401" s="6">
        <v>43812</v>
      </c>
      <c r="C401" s="34">
        <v>7.4</v>
      </c>
      <c r="D401" s="8" t="str">
        <f t="shared" si="6"/>
        <v>NC</v>
      </c>
      <c r="E401" s="15" t="s">
        <v>38</v>
      </c>
    </row>
    <row r="402" spans="2:5" ht="15.75" customHeight="1" x14ac:dyDescent="0.2">
      <c r="B402" s="6">
        <v>43810</v>
      </c>
      <c r="C402" s="34">
        <v>7.9</v>
      </c>
      <c r="D402" s="8" t="str">
        <f t="shared" si="6"/>
        <v>NC</v>
      </c>
      <c r="E402" s="15" t="s">
        <v>38</v>
      </c>
    </row>
    <row r="403" spans="2:5" ht="15.75" customHeight="1" x14ac:dyDescent="0.2">
      <c r="B403" s="6">
        <v>43809</v>
      </c>
      <c r="C403" s="34">
        <v>8.1999999999999993</v>
      </c>
      <c r="D403" s="8" t="str">
        <f t="shared" si="6"/>
        <v>NC</v>
      </c>
      <c r="E403" s="15" t="s">
        <v>38</v>
      </c>
    </row>
    <row r="404" spans="2:5" ht="15.75" customHeight="1" x14ac:dyDescent="0.2">
      <c r="B404" s="6">
        <v>43808</v>
      </c>
      <c r="C404" s="34">
        <v>8.1999999999999993</v>
      </c>
      <c r="D404" s="8" t="str">
        <f t="shared" si="6"/>
        <v>NC</v>
      </c>
      <c r="E404" s="15" t="s">
        <v>38</v>
      </c>
    </row>
    <row r="405" spans="2:5" ht="15.75" customHeight="1" x14ac:dyDescent="0.2">
      <c r="B405" s="6">
        <v>43805</v>
      </c>
      <c r="C405" s="34">
        <v>7.2</v>
      </c>
      <c r="D405" s="8" t="str">
        <f t="shared" si="6"/>
        <v>NC</v>
      </c>
      <c r="E405" s="15" t="s">
        <v>38</v>
      </c>
    </row>
    <row r="406" spans="2:5" ht="15.75" customHeight="1" x14ac:dyDescent="0.2">
      <c r="B406" s="6">
        <v>43804</v>
      </c>
      <c r="C406" s="34">
        <v>7.6</v>
      </c>
      <c r="D406" s="8" t="str">
        <f t="shared" si="6"/>
        <v>NC</v>
      </c>
      <c r="E406" s="15" t="s">
        <v>38</v>
      </c>
    </row>
    <row r="407" spans="2:5" ht="15.75" customHeight="1" x14ac:dyDescent="0.2">
      <c r="B407" s="6">
        <v>43803</v>
      </c>
      <c r="C407" s="34">
        <v>8.1999999999999993</v>
      </c>
      <c r="D407" s="8" t="str">
        <f t="shared" si="6"/>
        <v>NC</v>
      </c>
      <c r="E407" s="15" t="s">
        <v>38</v>
      </c>
    </row>
    <row r="408" spans="2:5" ht="15.75" customHeight="1" x14ac:dyDescent="0.2">
      <c r="B408" s="6">
        <v>43802</v>
      </c>
      <c r="C408" s="34">
        <v>8.6999999999999993</v>
      </c>
      <c r="D408" s="8" t="str">
        <f t="shared" si="6"/>
        <v>NC</v>
      </c>
      <c r="E408" s="15" t="s">
        <v>38</v>
      </c>
    </row>
    <row r="409" spans="2:5" ht="15.75" customHeight="1" x14ac:dyDescent="0.2">
      <c r="B409" s="6">
        <v>43801</v>
      </c>
      <c r="C409" s="34">
        <v>9.1</v>
      </c>
      <c r="D409" s="8" t="str">
        <f t="shared" si="6"/>
        <v>NC</v>
      </c>
      <c r="E409" s="15" t="s">
        <v>38</v>
      </c>
    </row>
    <row r="410" spans="2:5" ht="15.75" customHeight="1" x14ac:dyDescent="0.2">
      <c r="B410" s="6">
        <v>43798</v>
      </c>
      <c r="C410" s="34">
        <v>7.8</v>
      </c>
      <c r="D410" s="8" t="str">
        <f t="shared" si="6"/>
        <v>NC</v>
      </c>
      <c r="E410" s="15" t="s">
        <v>38</v>
      </c>
    </row>
    <row r="411" spans="2:5" ht="15.75" customHeight="1" x14ac:dyDescent="0.2">
      <c r="B411" s="6">
        <v>43797</v>
      </c>
      <c r="C411" s="34">
        <v>8.1999999999999993</v>
      </c>
      <c r="D411" s="8" t="str">
        <f t="shared" si="6"/>
        <v>NC</v>
      </c>
      <c r="E411" s="15" t="s">
        <v>38</v>
      </c>
    </row>
    <row r="412" spans="2:5" ht="15.75" customHeight="1" x14ac:dyDescent="0.2">
      <c r="B412" s="6">
        <v>43794</v>
      </c>
      <c r="C412" s="34">
        <v>9.1</v>
      </c>
      <c r="D412" s="8" t="str">
        <f t="shared" si="6"/>
        <v>NC</v>
      </c>
      <c r="E412" s="15" t="s">
        <v>38</v>
      </c>
    </row>
    <row r="413" spans="2:5" ht="15.75" customHeight="1" x14ac:dyDescent="0.2">
      <c r="B413" s="6">
        <v>43790</v>
      </c>
      <c r="C413" s="34">
        <v>8.1</v>
      </c>
      <c r="D413" s="8" t="str">
        <f t="shared" si="6"/>
        <v>NC</v>
      </c>
      <c r="E413" s="15" t="s">
        <v>38</v>
      </c>
    </row>
    <row r="414" spans="2:5" ht="15.75" customHeight="1" x14ac:dyDescent="0.2">
      <c r="B414" s="6">
        <v>43789</v>
      </c>
      <c r="C414" s="34">
        <v>7.1</v>
      </c>
      <c r="D414" s="8" t="str">
        <f t="shared" si="6"/>
        <v>NC</v>
      </c>
      <c r="E414" s="15" t="s">
        <v>38</v>
      </c>
    </row>
    <row r="415" spans="2:5" ht="15.75" customHeight="1" x14ac:dyDescent="0.2">
      <c r="B415" s="6">
        <v>43788</v>
      </c>
      <c r="C415" s="34">
        <v>8.1999999999999993</v>
      </c>
      <c r="D415" s="8" t="str">
        <f t="shared" si="6"/>
        <v>NC</v>
      </c>
      <c r="E415" s="15" t="s">
        <v>38</v>
      </c>
    </row>
    <row r="416" spans="2:5" ht="15.75" customHeight="1" x14ac:dyDescent="0.2">
      <c r="B416" s="6">
        <v>43787</v>
      </c>
      <c r="C416" s="34">
        <v>9.6999999999999993</v>
      </c>
      <c r="D416" s="8" t="str">
        <f t="shared" si="6"/>
        <v>NC</v>
      </c>
      <c r="E416" s="15" t="s">
        <v>38</v>
      </c>
    </row>
    <row r="417" spans="2:5" ht="15.75" customHeight="1" x14ac:dyDescent="0.2">
      <c r="B417" s="6">
        <v>43784</v>
      </c>
      <c r="C417" s="34">
        <v>9.8000000000000007</v>
      </c>
      <c r="D417" s="8" t="str">
        <f t="shared" si="6"/>
        <v>NC</v>
      </c>
      <c r="E417" s="15" t="s">
        <v>38</v>
      </c>
    </row>
    <row r="418" spans="2:5" ht="15.75" customHeight="1" x14ac:dyDescent="0.2">
      <c r="B418" s="6">
        <v>43783</v>
      </c>
      <c r="C418" s="34">
        <v>7.6</v>
      </c>
      <c r="D418" s="8" t="str">
        <f t="shared" si="6"/>
        <v>NC</v>
      </c>
      <c r="E418" s="15" t="s">
        <v>38</v>
      </c>
    </row>
    <row r="419" spans="2:5" ht="15.75" customHeight="1" x14ac:dyDescent="0.2">
      <c r="B419" s="6">
        <v>43782</v>
      </c>
      <c r="C419" s="34">
        <v>4.9000000000000004</v>
      </c>
      <c r="D419" s="8" t="str">
        <f t="shared" si="6"/>
        <v>C</v>
      </c>
      <c r="E419" s="15" t="s">
        <v>38</v>
      </c>
    </row>
    <row r="420" spans="2:5" ht="15.75" customHeight="1" x14ac:dyDescent="0.2">
      <c r="B420" s="6">
        <v>43781</v>
      </c>
      <c r="C420" s="34">
        <v>7.8</v>
      </c>
      <c r="D420" s="8" t="str">
        <f t="shared" si="6"/>
        <v>NC</v>
      </c>
      <c r="E420" s="15" t="s">
        <v>38</v>
      </c>
    </row>
    <row r="421" spans="2:5" ht="15.75" customHeight="1" x14ac:dyDescent="0.2">
      <c r="B421" s="6">
        <v>43780</v>
      </c>
      <c r="C421" s="34">
        <v>8.6999999999999993</v>
      </c>
      <c r="D421" s="8" t="str">
        <f t="shared" si="6"/>
        <v>NC</v>
      </c>
      <c r="E421" s="15" t="s">
        <v>38</v>
      </c>
    </row>
    <row r="422" spans="2:5" ht="15.75" customHeight="1" x14ac:dyDescent="0.2">
      <c r="B422" s="6">
        <v>43777</v>
      </c>
      <c r="C422" s="34">
        <v>8.9</v>
      </c>
      <c r="D422" s="8" t="str">
        <f t="shared" si="6"/>
        <v>NC</v>
      </c>
      <c r="E422" s="15" t="s">
        <v>38</v>
      </c>
    </row>
    <row r="423" spans="2:5" ht="15.75" customHeight="1" x14ac:dyDescent="0.2">
      <c r="B423" s="6">
        <v>43776</v>
      </c>
      <c r="C423" s="34">
        <v>8.9</v>
      </c>
      <c r="D423" s="8" t="str">
        <f t="shared" si="6"/>
        <v>NC</v>
      </c>
      <c r="E423" s="15" t="s">
        <v>38</v>
      </c>
    </row>
    <row r="424" spans="2:5" ht="15.75" customHeight="1" x14ac:dyDescent="0.2">
      <c r="B424" s="6">
        <v>43775</v>
      </c>
      <c r="C424" s="34">
        <v>8.9</v>
      </c>
      <c r="D424" s="8" t="str">
        <f t="shared" si="6"/>
        <v>NC</v>
      </c>
      <c r="E424" s="15" t="s">
        <v>38</v>
      </c>
    </row>
    <row r="425" spans="2:5" ht="15.75" customHeight="1" x14ac:dyDescent="0.2">
      <c r="B425" s="6">
        <v>43774</v>
      </c>
      <c r="C425" s="34">
        <v>8.6999999999999993</v>
      </c>
      <c r="D425" s="8" t="str">
        <f t="shared" si="6"/>
        <v>NC</v>
      </c>
      <c r="E425" s="15" t="s">
        <v>38</v>
      </c>
    </row>
    <row r="426" spans="2:5" ht="15.75" customHeight="1" x14ac:dyDescent="0.2">
      <c r="B426" s="6">
        <v>43773</v>
      </c>
      <c r="C426" s="34">
        <v>5.3</v>
      </c>
      <c r="D426" s="8" t="str">
        <f t="shared" si="6"/>
        <v>C</v>
      </c>
      <c r="E426" s="15" t="s">
        <v>38</v>
      </c>
    </row>
    <row r="427" spans="2:5" ht="15.75" customHeight="1" x14ac:dyDescent="0.2">
      <c r="B427" s="6">
        <v>43769</v>
      </c>
      <c r="C427" s="34">
        <v>10.3</v>
      </c>
      <c r="D427" s="8" t="str">
        <f t="shared" si="6"/>
        <v>NC</v>
      </c>
      <c r="E427" s="15" t="s">
        <v>38</v>
      </c>
    </row>
    <row r="428" spans="2:5" ht="15.75" customHeight="1" x14ac:dyDescent="0.2">
      <c r="B428" s="6">
        <v>43768</v>
      </c>
      <c r="C428" s="34">
        <v>7.6</v>
      </c>
      <c r="D428" s="8" t="str">
        <f t="shared" si="6"/>
        <v>NC</v>
      </c>
      <c r="E428" s="15" t="s">
        <v>38</v>
      </c>
    </row>
    <row r="429" spans="2:5" ht="15.75" customHeight="1" x14ac:dyDescent="0.2">
      <c r="B429" s="6">
        <v>43767</v>
      </c>
      <c r="C429" s="34">
        <v>8.4</v>
      </c>
      <c r="D429" s="8" t="str">
        <f t="shared" si="6"/>
        <v>NC</v>
      </c>
      <c r="E429" s="15" t="s">
        <v>38</v>
      </c>
    </row>
    <row r="430" spans="2:5" ht="15.75" customHeight="1" x14ac:dyDescent="0.2">
      <c r="B430" s="6">
        <v>43766</v>
      </c>
      <c r="C430" s="34">
        <v>8.6999999999999993</v>
      </c>
      <c r="D430" s="8" t="str">
        <f t="shared" si="6"/>
        <v>NC</v>
      </c>
      <c r="E430" s="15" t="s">
        <v>38</v>
      </c>
    </row>
    <row r="431" spans="2:5" ht="15.75" customHeight="1" x14ac:dyDescent="0.2">
      <c r="B431" s="6">
        <v>43763</v>
      </c>
      <c r="C431" s="34">
        <v>8.3000000000000007</v>
      </c>
      <c r="D431" s="8" t="str">
        <f t="shared" si="6"/>
        <v>NC</v>
      </c>
      <c r="E431" s="15" t="s">
        <v>38</v>
      </c>
    </row>
    <row r="432" spans="2:5" ht="15.75" customHeight="1" x14ac:dyDescent="0.2">
      <c r="B432" s="6">
        <v>43762</v>
      </c>
      <c r="C432" s="34">
        <v>8.6999999999999993</v>
      </c>
      <c r="D432" s="8" t="str">
        <f t="shared" si="6"/>
        <v>NC</v>
      </c>
      <c r="E432" s="15" t="s">
        <v>38</v>
      </c>
    </row>
    <row r="433" spans="2:5" ht="15.75" customHeight="1" x14ac:dyDescent="0.2">
      <c r="B433" s="6">
        <v>43761</v>
      </c>
      <c r="C433" s="34">
        <v>9.1</v>
      </c>
      <c r="D433" s="8" t="str">
        <f t="shared" si="6"/>
        <v>NC</v>
      </c>
      <c r="E433" s="15" t="s">
        <v>38</v>
      </c>
    </row>
    <row r="434" spans="2:5" ht="15.75" customHeight="1" x14ac:dyDescent="0.2">
      <c r="B434" s="6">
        <v>43760</v>
      </c>
      <c r="C434" s="34">
        <v>7.8</v>
      </c>
      <c r="D434" s="8" t="str">
        <f t="shared" si="6"/>
        <v>NC</v>
      </c>
      <c r="E434" s="15" t="s">
        <v>38</v>
      </c>
    </row>
    <row r="435" spans="2:5" ht="15.75" customHeight="1" x14ac:dyDescent="0.2">
      <c r="B435" s="6">
        <v>43759</v>
      </c>
      <c r="C435" s="34">
        <v>7.8</v>
      </c>
      <c r="D435" s="8" t="str">
        <f t="shared" si="6"/>
        <v>NC</v>
      </c>
      <c r="E435" s="15" t="s">
        <v>38</v>
      </c>
    </row>
    <row r="436" spans="2:5" ht="15.75" customHeight="1" x14ac:dyDescent="0.2">
      <c r="B436" s="6">
        <v>43756</v>
      </c>
      <c r="C436" s="34">
        <v>9.1</v>
      </c>
      <c r="D436" s="8" t="str">
        <f t="shared" si="6"/>
        <v>NC</v>
      </c>
      <c r="E436" s="15" t="s">
        <v>38</v>
      </c>
    </row>
    <row r="437" spans="2:5" ht="15.75" customHeight="1" x14ac:dyDescent="0.2">
      <c r="B437" s="6">
        <v>43755</v>
      </c>
      <c r="C437" s="34">
        <v>7.8</v>
      </c>
      <c r="D437" s="8" t="str">
        <f t="shared" si="6"/>
        <v>NC</v>
      </c>
      <c r="E437" s="15" t="s">
        <v>38</v>
      </c>
    </row>
    <row r="438" spans="2:5" ht="15.75" customHeight="1" x14ac:dyDescent="0.2">
      <c r="B438" s="6">
        <v>43754</v>
      </c>
      <c r="C438" s="34">
        <v>9.1</v>
      </c>
      <c r="D438" s="8" t="str">
        <f t="shared" si="6"/>
        <v>NC</v>
      </c>
      <c r="E438" s="15" t="s">
        <v>38</v>
      </c>
    </row>
    <row r="439" spans="2:5" ht="15.75" customHeight="1" x14ac:dyDescent="0.2">
      <c r="B439" s="6">
        <v>43753</v>
      </c>
      <c r="C439" s="34">
        <v>9.4</v>
      </c>
      <c r="D439" s="8" t="str">
        <f t="shared" si="6"/>
        <v>NC</v>
      </c>
      <c r="E439" s="15" t="s">
        <v>38</v>
      </c>
    </row>
    <row r="440" spans="2:5" ht="15.75" customHeight="1" x14ac:dyDescent="0.2">
      <c r="B440" s="6">
        <v>43752</v>
      </c>
      <c r="C440" s="34">
        <v>9.1</v>
      </c>
      <c r="D440" s="8" t="str">
        <f t="shared" si="6"/>
        <v>NC</v>
      </c>
      <c r="E440" s="15" t="s">
        <v>38</v>
      </c>
    </row>
    <row r="441" spans="2:5" ht="15.75" customHeight="1" x14ac:dyDescent="0.2">
      <c r="B441" s="6">
        <v>43749</v>
      </c>
      <c r="C441" s="34">
        <v>9.4</v>
      </c>
      <c r="D441" s="8" t="str">
        <f t="shared" si="6"/>
        <v>NC</v>
      </c>
      <c r="E441" s="15" t="s">
        <v>38</v>
      </c>
    </row>
    <row r="442" spans="2:5" ht="15.75" customHeight="1" x14ac:dyDescent="0.2">
      <c r="B442" s="6">
        <v>43748</v>
      </c>
      <c r="C442" s="34">
        <v>8.4</v>
      </c>
      <c r="D442" s="8" t="str">
        <f t="shared" si="6"/>
        <v>NC</v>
      </c>
      <c r="E442" s="15" t="s">
        <v>38</v>
      </c>
    </row>
    <row r="443" spans="2:5" ht="15.75" customHeight="1" x14ac:dyDescent="0.2">
      <c r="B443" s="6">
        <v>43746</v>
      </c>
      <c r="C443" s="34">
        <v>9.1</v>
      </c>
      <c r="D443" s="8" t="str">
        <f t="shared" si="6"/>
        <v>NC</v>
      </c>
      <c r="E443" s="15" t="s">
        <v>38</v>
      </c>
    </row>
    <row r="444" spans="2:5" ht="15.75" customHeight="1" x14ac:dyDescent="0.2">
      <c r="B444" s="6">
        <v>43745</v>
      </c>
      <c r="C444" s="34">
        <v>9.1999999999999993</v>
      </c>
      <c r="D444" s="8" t="str">
        <f t="shared" si="6"/>
        <v>NC</v>
      </c>
      <c r="E444" s="15" t="s">
        <v>38</v>
      </c>
    </row>
    <row r="445" spans="2:5" ht="15.75" customHeight="1" x14ac:dyDescent="0.2">
      <c r="B445" s="6">
        <v>43742</v>
      </c>
      <c r="C445" s="34">
        <v>7.4</v>
      </c>
      <c r="D445" s="8" t="str">
        <f t="shared" si="6"/>
        <v>NC</v>
      </c>
      <c r="E445" s="15" t="s">
        <v>38</v>
      </c>
    </row>
    <row r="446" spans="2:5" ht="15.75" customHeight="1" x14ac:dyDescent="0.2">
      <c r="B446" s="6">
        <v>43741</v>
      </c>
      <c r="C446" s="34">
        <v>9.3000000000000007</v>
      </c>
      <c r="D446" s="8" t="str">
        <f t="shared" si="6"/>
        <v>NC</v>
      </c>
      <c r="E446" s="15" t="s">
        <v>38</v>
      </c>
    </row>
    <row r="447" spans="2:5" ht="15.75" customHeight="1" x14ac:dyDescent="0.2">
      <c r="B447" s="6">
        <v>43740</v>
      </c>
      <c r="C447" s="34">
        <v>7.9</v>
      </c>
      <c r="D447" s="8" t="str">
        <f t="shared" si="6"/>
        <v>NC</v>
      </c>
      <c r="E447" s="15" t="s">
        <v>38</v>
      </c>
    </row>
    <row r="448" spans="2:5" ht="15.75" customHeight="1" x14ac:dyDescent="0.2">
      <c r="B448" s="6">
        <v>43739</v>
      </c>
      <c r="C448" s="34">
        <v>8.1999999999999993</v>
      </c>
      <c r="D448" s="8" t="str">
        <f t="shared" si="6"/>
        <v>NC</v>
      </c>
      <c r="E448" s="15" t="s">
        <v>38</v>
      </c>
    </row>
    <row r="449" spans="2:5" ht="15.75" customHeight="1" x14ac:dyDescent="0.2">
      <c r="B449" s="6">
        <v>43738</v>
      </c>
      <c r="C449" s="34">
        <v>9.8000000000000007</v>
      </c>
      <c r="D449" s="8" t="str">
        <f t="shared" si="6"/>
        <v>NC</v>
      </c>
      <c r="E449" s="15" t="s">
        <v>38</v>
      </c>
    </row>
    <row r="450" spans="2:5" ht="15.75" customHeight="1" x14ac:dyDescent="0.2">
      <c r="B450" s="6">
        <v>43735</v>
      </c>
      <c r="C450" s="34">
        <v>10.199999999999999</v>
      </c>
      <c r="D450" s="8" t="str">
        <f t="shared" si="6"/>
        <v>NC</v>
      </c>
      <c r="E450" s="15" t="s">
        <v>38</v>
      </c>
    </row>
    <row r="451" spans="2:5" ht="15.75" customHeight="1" x14ac:dyDescent="0.2">
      <c r="B451" s="6">
        <v>43734</v>
      </c>
      <c r="C451" s="34">
        <v>9.9</v>
      </c>
      <c r="D451" s="8" t="str">
        <f t="shared" si="6"/>
        <v>NC</v>
      </c>
      <c r="E451" s="15" t="s">
        <v>38</v>
      </c>
    </row>
    <row r="452" spans="2:5" ht="15.75" customHeight="1" x14ac:dyDescent="0.2">
      <c r="B452" s="6">
        <v>43733</v>
      </c>
      <c r="C452" s="34">
        <v>9.6</v>
      </c>
      <c r="D452" s="8" t="str">
        <f t="shared" ref="D452:D515" si="7">IF(C452&gt;7, "NC", "C")</f>
        <v>NC</v>
      </c>
      <c r="E452" s="15" t="s">
        <v>38</v>
      </c>
    </row>
    <row r="453" spans="2:5" ht="15.75" customHeight="1" x14ac:dyDescent="0.2">
      <c r="B453" s="6">
        <v>43732</v>
      </c>
      <c r="C453" s="34">
        <v>10.1</v>
      </c>
      <c r="D453" s="8" t="str">
        <f t="shared" si="7"/>
        <v>NC</v>
      </c>
      <c r="E453" s="15" t="s">
        <v>38</v>
      </c>
    </row>
    <row r="454" spans="2:5" ht="15.75" customHeight="1" x14ac:dyDescent="0.2">
      <c r="B454" s="6">
        <v>43731</v>
      </c>
      <c r="C454" s="34">
        <v>8.4</v>
      </c>
      <c r="D454" s="8" t="str">
        <f t="shared" si="7"/>
        <v>NC</v>
      </c>
      <c r="E454" s="15" t="s">
        <v>38</v>
      </c>
    </row>
    <row r="455" spans="2:5" ht="15.75" customHeight="1" x14ac:dyDescent="0.2">
      <c r="B455" s="6">
        <v>43728</v>
      </c>
      <c r="C455" s="34">
        <v>10.4</v>
      </c>
      <c r="D455" s="8" t="str">
        <f t="shared" si="7"/>
        <v>NC</v>
      </c>
      <c r="E455" s="15" t="s">
        <v>38</v>
      </c>
    </row>
    <row r="456" spans="2:5" ht="15.75" customHeight="1" x14ac:dyDescent="0.2">
      <c r="B456" s="6">
        <v>43727</v>
      </c>
      <c r="C456" s="34">
        <v>13.2</v>
      </c>
      <c r="D456" s="8" t="str">
        <f t="shared" si="7"/>
        <v>NC</v>
      </c>
      <c r="E456" s="15" t="s">
        <v>38</v>
      </c>
    </row>
    <row r="457" spans="2:5" ht="15.75" customHeight="1" x14ac:dyDescent="0.2">
      <c r="B457" s="6">
        <v>43726</v>
      </c>
      <c r="C457" s="34">
        <v>12.2</v>
      </c>
      <c r="D457" s="8" t="str">
        <f t="shared" si="7"/>
        <v>NC</v>
      </c>
      <c r="E457" s="15" t="s">
        <v>38</v>
      </c>
    </row>
    <row r="458" spans="2:5" ht="15.75" customHeight="1" x14ac:dyDescent="0.2">
      <c r="B458" s="6">
        <v>43725</v>
      </c>
      <c r="C458" s="34">
        <v>11.8</v>
      </c>
      <c r="D458" s="8" t="str">
        <f t="shared" si="7"/>
        <v>NC</v>
      </c>
      <c r="E458" s="15" t="s">
        <v>38</v>
      </c>
    </row>
    <row r="459" spans="2:5" ht="15.75" customHeight="1" x14ac:dyDescent="0.2">
      <c r="B459" s="6">
        <v>43724</v>
      </c>
      <c r="C459" s="34">
        <v>10.1</v>
      </c>
      <c r="D459" s="8" t="str">
        <f t="shared" si="7"/>
        <v>NC</v>
      </c>
      <c r="E459" s="15" t="s">
        <v>38</v>
      </c>
    </row>
    <row r="460" spans="2:5" ht="15.75" customHeight="1" x14ac:dyDescent="0.2">
      <c r="B460" s="6">
        <v>43721</v>
      </c>
      <c r="C460" s="34">
        <v>9.1999999999999993</v>
      </c>
      <c r="D460" s="8" t="str">
        <f t="shared" si="7"/>
        <v>NC</v>
      </c>
      <c r="E460" s="15" t="s">
        <v>38</v>
      </c>
    </row>
    <row r="461" spans="2:5" ht="15.75" customHeight="1" x14ac:dyDescent="0.2">
      <c r="B461" s="6">
        <v>43720</v>
      </c>
      <c r="C461" s="34">
        <v>9.6</v>
      </c>
      <c r="D461" s="8" t="str">
        <f t="shared" si="7"/>
        <v>NC</v>
      </c>
      <c r="E461" s="15" t="s">
        <v>38</v>
      </c>
    </row>
    <row r="462" spans="2:5" ht="15.75" customHeight="1" x14ac:dyDescent="0.2">
      <c r="B462" s="6">
        <v>43719</v>
      </c>
      <c r="C462" s="34">
        <v>8.5</v>
      </c>
      <c r="D462" s="8" t="str">
        <f t="shared" si="7"/>
        <v>NC</v>
      </c>
      <c r="E462" s="15" t="s">
        <v>38</v>
      </c>
    </row>
    <row r="463" spans="2:5" ht="15.75" customHeight="1" x14ac:dyDescent="0.2">
      <c r="B463" s="6">
        <v>43718</v>
      </c>
      <c r="C463" s="34">
        <v>10.6</v>
      </c>
      <c r="D463" s="8" t="str">
        <f t="shared" si="7"/>
        <v>NC</v>
      </c>
      <c r="E463" s="15" t="s">
        <v>38</v>
      </c>
    </row>
    <row r="464" spans="2:5" ht="15.75" customHeight="1" x14ac:dyDescent="0.2">
      <c r="B464" s="6">
        <v>43717</v>
      </c>
      <c r="C464" s="34">
        <v>7.9</v>
      </c>
      <c r="D464" s="8" t="str">
        <f t="shared" si="7"/>
        <v>NC</v>
      </c>
      <c r="E464" s="15" t="s">
        <v>38</v>
      </c>
    </row>
    <row r="465" spans="2:5" ht="15.75" customHeight="1" x14ac:dyDescent="0.2">
      <c r="B465" s="6">
        <v>43714</v>
      </c>
      <c r="C465" s="34">
        <v>9.5</v>
      </c>
      <c r="D465" s="8" t="str">
        <f t="shared" si="7"/>
        <v>NC</v>
      </c>
      <c r="E465" s="15" t="s">
        <v>38</v>
      </c>
    </row>
    <row r="466" spans="2:5" ht="15.75" customHeight="1" x14ac:dyDescent="0.2">
      <c r="B466" s="6">
        <v>43713</v>
      </c>
      <c r="C466" s="34">
        <v>9.8000000000000007</v>
      </c>
      <c r="D466" s="8" t="str">
        <f t="shared" si="7"/>
        <v>NC</v>
      </c>
      <c r="E466" s="15" t="s">
        <v>38</v>
      </c>
    </row>
    <row r="467" spans="2:5" ht="15.75" customHeight="1" x14ac:dyDescent="0.2">
      <c r="B467" s="6">
        <v>43712</v>
      </c>
      <c r="C467" s="34">
        <v>10.199999999999999</v>
      </c>
      <c r="D467" s="8" t="str">
        <f t="shared" si="7"/>
        <v>NC</v>
      </c>
      <c r="E467" s="15" t="s">
        <v>38</v>
      </c>
    </row>
    <row r="468" spans="2:5" ht="15.75" customHeight="1" x14ac:dyDescent="0.2">
      <c r="B468" s="6">
        <v>43711</v>
      </c>
      <c r="C468" s="34">
        <v>8.1999999999999993</v>
      </c>
      <c r="D468" s="8" t="str">
        <f t="shared" si="7"/>
        <v>NC</v>
      </c>
      <c r="E468" s="15" t="s">
        <v>38</v>
      </c>
    </row>
    <row r="469" spans="2:5" ht="15.75" customHeight="1" x14ac:dyDescent="0.2">
      <c r="B469" s="6">
        <v>43710</v>
      </c>
      <c r="C469" s="34">
        <v>10.199999999999999</v>
      </c>
      <c r="D469" s="8" t="str">
        <f t="shared" si="7"/>
        <v>NC</v>
      </c>
      <c r="E469" s="15" t="s">
        <v>38</v>
      </c>
    </row>
    <row r="470" spans="2:5" ht="15.75" customHeight="1" x14ac:dyDescent="0.2">
      <c r="B470" s="6">
        <v>43707</v>
      </c>
      <c r="C470" s="34">
        <v>9.6</v>
      </c>
      <c r="D470" s="8" t="str">
        <f t="shared" si="7"/>
        <v>NC</v>
      </c>
      <c r="E470" s="15" t="s">
        <v>38</v>
      </c>
    </row>
    <row r="471" spans="2:5" ht="15.75" customHeight="1" x14ac:dyDescent="0.2">
      <c r="B471" s="6">
        <v>43706</v>
      </c>
      <c r="C471" s="34">
        <v>9.6</v>
      </c>
      <c r="D471" s="8" t="str">
        <f t="shared" si="7"/>
        <v>NC</v>
      </c>
      <c r="E471" s="15" t="s">
        <v>38</v>
      </c>
    </row>
    <row r="472" spans="2:5" ht="15.75" customHeight="1" x14ac:dyDescent="0.2">
      <c r="B472" s="6">
        <v>43705</v>
      </c>
      <c r="C472" s="34">
        <v>9.6</v>
      </c>
      <c r="D472" s="8" t="str">
        <f t="shared" si="7"/>
        <v>NC</v>
      </c>
      <c r="E472" s="15" t="s">
        <v>38</v>
      </c>
    </row>
    <row r="473" spans="2:5" ht="15.75" customHeight="1" x14ac:dyDescent="0.2">
      <c r="B473" s="6">
        <v>43704</v>
      </c>
      <c r="C473" s="34">
        <v>9.9</v>
      </c>
      <c r="D473" s="8" t="str">
        <f t="shared" si="7"/>
        <v>NC</v>
      </c>
      <c r="E473" s="15" t="s">
        <v>38</v>
      </c>
    </row>
    <row r="474" spans="2:5" ht="15.75" customHeight="1" x14ac:dyDescent="0.2">
      <c r="B474" s="6">
        <v>43703</v>
      </c>
      <c r="C474" s="34">
        <v>7.8</v>
      </c>
      <c r="D474" s="8" t="str">
        <f t="shared" si="7"/>
        <v>NC</v>
      </c>
      <c r="E474" s="15" t="s">
        <v>38</v>
      </c>
    </row>
    <row r="475" spans="2:5" ht="15.75" customHeight="1" x14ac:dyDescent="0.2">
      <c r="B475" s="6">
        <v>43700</v>
      </c>
      <c r="C475" s="34">
        <v>8.6</v>
      </c>
      <c r="D475" s="8" t="str">
        <f t="shared" si="7"/>
        <v>NC</v>
      </c>
      <c r="E475" s="15" t="s">
        <v>38</v>
      </c>
    </row>
    <row r="476" spans="2:5" ht="15.75" customHeight="1" x14ac:dyDescent="0.2">
      <c r="B476" s="6">
        <v>43699</v>
      </c>
      <c r="C476" s="34">
        <v>9.9</v>
      </c>
      <c r="D476" s="8" t="str">
        <f t="shared" si="7"/>
        <v>NC</v>
      </c>
      <c r="E476" s="15" t="s">
        <v>38</v>
      </c>
    </row>
    <row r="477" spans="2:5" ht="15.75" customHeight="1" x14ac:dyDescent="0.2">
      <c r="B477" s="6">
        <v>43698</v>
      </c>
      <c r="C477" s="34">
        <v>8.6</v>
      </c>
      <c r="D477" s="8" t="str">
        <f t="shared" si="7"/>
        <v>NC</v>
      </c>
      <c r="E477" s="15" t="s">
        <v>38</v>
      </c>
    </row>
    <row r="478" spans="2:5" ht="15.75" customHeight="1" x14ac:dyDescent="0.2">
      <c r="B478" s="6">
        <v>43697</v>
      </c>
      <c r="C478" s="34">
        <v>9.8000000000000007</v>
      </c>
      <c r="D478" s="8" t="str">
        <f t="shared" si="7"/>
        <v>NC</v>
      </c>
      <c r="E478" s="15" t="s">
        <v>38</v>
      </c>
    </row>
    <row r="479" spans="2:5" ht="15.75" customHeight="1" x14ac:dyDescent="0.2">
      <c r="B479" s="6">
        <v>43696</v>
      </c>
      <c r="C479" s="34">
        <v>9.4</v>
      </c>
      <c r="D479" s="8" t="str">
        <f t="shared" si="7"/>
        <v>NC</v>
      </c>
      <c r="E479" s="15" t="s">
        <v>38</v>
      </c>
    </row>
    <row r="480" spans="2:5" ht="15.75" customHeight="1" x14ac:dyDescent="0.2">
      <c r="B480" s="6">
        <v>43691</v>
      </c>
      <c r="C480" s="34">
        <v>7.9</v>
      </c>
      <c r="D480" s="8" t="str">
        <f t="shared" si="7"/>
        <v>NC</v>
      </c>
      <c r="E480" s="15" t="s">
        <v>38</v>
      </c>
    </row>
    <row r="481" spans="2:5" ht="15.75" customHeight="1" x14ac:dyDescent="0.2">
      <c r="B481" s="6">
        <v>43690</v>
      </c>
      <c r="C481" s="34">
        <v>8.9</v>
      </c>
      <c r="D481" s="8" t="str">
        <f t="shared" si="7"/>
        <v>NC</v>
      </c>
      <c r="E481" s="15" t="s">
        <v>38</v>
      </c>
    </row>
    <row r="482" spans="2:5" ht="15.75" customHeight="1" x14ac:dyDescent="0.2">
      <c r="B482" s="6">
        <v>43689</v>
      </c>
      <c r="C482" s="34">
        <v>9.8000000000000007</v>
      </c>
      <c r="D482" s="8" t="str">
        <f t="shared" si="7"/>
        <v>NC</v>
      </c>
      <c r="E482" s="15" t="s">
        <v>38</v>
      </c>
    </row>
    <row r="483" spans="2:5" ht="15.75" customHeight="1" x14ac:dyDescent="0.2">
      <c r="B483" s="6">
        <v>43684</v>
      </c>
      <c r="C483" s="34">
        <v>9.8000000000000007</v>
      </c>
      <c r="D483" s="8" t="str">
        <f t="shared" si="7"/>
        <v>NC</v>
      </c>
      <c r="E483" s="15" t="s">
        <v>38</v>
      </c>
    </row>
    <row r="484" spans="2:5" ht="15.75" customHeight="1" x14ac:dyDescent="0.2">
      <c r="B484" s="6">
        <v>43683</v>
      </c>
      <c r="C484" s="34">
        <v>9.1</v>
      </c>
      <c r="D484" s="8" t="str">
        <f t="shared" si="7"/>
        <v>NC</v>
      </c>
      <c r="E484" s="15" t="s">
        <v>38</v>
      </c>
    </row>
    <row r="485" spans="2:5" ht="15.75" customHeight="1" x14ac:dyDescent="0.2">
      <c r="B485" s="6">
        <v>43679</v>
      </c>
      <c r="C485" s="34">
        <v>9</v>
      </c>
      <c r="D485" s="8" t="str">
        <f t="shared" si="7"/>
        <v>NC</v>
      </c>
      <c r="E485" s="15" t="s">
        <v>38</v>
      </c>
    </row>
    <row r="486" spans="2:5" ht="15.75" customHeight="1" x14ac:dyDescent="0.2">
      <c r="B486" s="6">
        <v>43678</v>
      </c>
      <c r="C486" s="34">
        <v>9.6</v>
      </c>
      <c r="D486" s="8" t="str">
        <f t="shared" si="7"/>
        <v>NC</v>
      </c>
      <c r="E486" s="15" t="s">
        <v>38</v>
      </c>
    </row>
    <row r="487" spans="2:5" ht="15.75" customHeight="1" x14ac:dyDescent="0.2">
      <c r="B487" s="6">
        <v>43677</v>
      </c>
      <c r="C487" s="34">
        <v>9.5</v>
      </c>
      <c r="D487" s="8" t="str">
        <f t="shared" si="7"/>
        <v>NC</v>
      </c>
      <c r="E487" s="15" t="s">
        <v>38</v>
      </c>
    </row>
    <row r="488" spans="2:5" ht="15.75" customHeight="1" x14ac:dyDescent="0.2">
      <c r="B488" s="6">
        <v>43676</v>
      </c>
      <c r="C488" s="34">
        <v>8.9</v>
      </c>
      <c r="D488" s="8" t="str">
        <f t="shared" si="7"/>
        <v>NC</v>
      </c>
      <c r="E488" s="15" t="s">
        <v>38</v>
      </c>
    </row>
    <row r="489" spans="2:5" ht="15.75" customHeight="1" x14ac:dyDescent="0.2">
      <c r="B489" s="6">
        <v>43675</v>
      </c>
      <c r="C489" s="34">
        <v>9.6</v>
      </c>
      <c r="D489" s="8" t="str">
        <f t="shared" si="7"/>
        <v>NC</v>
      </c>
      <c r="E489" s="15" t="s">
        <v>38</v>
      </c>
    </row>
    <row r="490" spans="2:5" ht="15.75" customHeight="1" x14ac:dyDescent="0.2">
      <c r="B490" s="6">
        <v>43672</v>
      </c>
      <c r="C490" s="34">
        <v>9.6999999999999993</v>
      </c>
      <c r="D490" s="8" t="str">
        <f t="shared" si="7"/>
        <v>NC</v>
      </c>
      <c r="E490" s="15" t="s">
        <v>38</v>
      </c>
    </row>
    <row r="491" spans="2:5" ht="15.75" customHeight="1" x14ac:dyDescent="0.2">
      <c r="B491" s="6">
        <v>43671</v>
      </c>
      <c r="C491" s="34">
        <v>10.199999999999999</v>
      </c>
      <c r="D491" s="8" t="str">
        <f t="shared" si="7"/>
        <v>NC</v>
      </c>
      <c r="E491" s="15" t="s">
        <v>38</v>
      </c>
    </row>
    <row r="492" spans="2:5" ht="15.75" customHeight="1" x14ac:dyDescent="0.2">
      <c r="B492" s="6">
        <v>43670</v>
      </c>
      <c r="C492" s="34">
        <v>10.199999999999999</v>
      </c>
      <c r="D492" s="8" t="str">
        <f t="shared" si="7"/>
        <v>NC</v>
      </c>
      <c r="E492" s="15" t="s">
        <v>38</v>
      </c>
    </row>
    <row r="493" spans="2:5" ht="15.75" customHeight="1" x14ac:dyDescent="0.2">
      <c r="B493" s="6">
        <v>43669</v>
      </c>
      <c r="C493" s="34">
        <v>9.6</v>
      </c>
      <c r="D493" s="8" t="str">
        <f t="shared" si="7"/>
        <v>NC</v>
      </c>
      <c r="E493" s="15" t="s">
        <v>38</v>
      </c>
    </row>
    <row r="494" spans="2:5" ht="15.75" customHeight="1" x14ac:dyDescent="0.2">
      <c r="B494" s="6">
        <v>43668</v>
      </c>
      <c r="C494" s="34">
        <v>9.3000000000000007</v>
      </c>
      <c r="D494" s="8" t="str">
        <f t="shared" si="7"/>
        <v>NC</v>
      </c>
      <c r="E494" s="15" t="s">
        <v>38</v>
      </c>
    </row>
    <row r="495" spans="2:5" ht="15.75" customHeight="1" x14ac:dyDescent="0.2">
      <c r="B495" s="6">
        <v>43665</v>
      </c>
      <c r="C495" s="34">
        <v>9.5</v>
      </c>
      <c r="D495" s="8" t="str">
        <f t="shared" si="7"/>
        <v>NC</v>
      </c>
      <c r="E495" s="15" t="s">
        <v>38</v>
      </c>
    </row>
    <row r="496" spans="2:5" ht="15.75" customHeight="1" x14ac:dyDescent="0.2">
      <c r="B496" s="6">
        <v>43664</v>
      </c>
      <c r="C496" s="34">
        <v>9.5</v>
      </c>
      <c r="D496" s="8" t="str">
        <f t="shared" si="7"/>
        <v>NC</v>
      </c>
      <c r="E496" s="15" t="s">
        <v>38</v>
      </c>
    </row>
    <row r="497" spans="2:5" ht="15.75" customHeight="1" x14ac:dyDescent="0.2">
      <c r="B497" s="6">
        <v>43663</v>
      </c>
      <c r="C497" s="34">
        <v>8.6</v>
      </c>
      <c r="D497" s="8" t="str">
        <f t="shared" si="7"/>
        <v>NC</v>
      </c>
      <c r="E497" s="15" t="s">
        <v>38</v>
      </c>
    </row>
    <row r="498" spans="2:5" ht="15.75" customHeight="1" x14ac:dyDescent="0.2">
      <c r="B498" s="6">
        <v>43662</v>
      </c>
      <c r="C498" s="34">
        <v>9.6</v>
      </c>
      <c r="D498" s="8" t="str">
        <f t="shared" si="7"/>
        <v>NC</v>
      </c>
      <c r="E498" s="15" t="s">
        <v>38</v>
      </c>
    </row>
    <row r="499" spans="2:5" ht="15.75" customHeight="1" x14ac:dyDescent="0.2">
      <c r="B499" s="6">
        <v>43661</v>
      </c>
      <c r="C499" s="34">
        <v>9.8000000000000007</v>
      </c>
      <c r="D499" s="8" t="str">
        <f t="shared" si="7"/>
        <v>NC</v>
      </c>
      <c r="E499" s="15" t="s">
        <v>38</v>
      </c>
    </row>
    <row r="500" spans="2:5" ht="15.75" customHeight="1" x14ac:dyDescent="0.2">
      <c r="B500" s="6">
        <v>43657</v>
      </c>
      <c r="C500" s="34">
        <v>8.9</v>
      </c>
      <c r="D500" s="8" t="str">
        <f t="shared" si="7"/>
        <v>NC</v>
      </c>
      <c r="E500" s="15" t="s">
        <v>38</v>
      </c>
    </row>
    <row r="501" spans="2:5" ht="15.75" customHeight="1" x14ac:dyDescent="0.2">
      <c r="B501" s="6">
        <v>43655</v>
      </c>
      <c r="C501" s="34">
        <v>8.9</v>
      </c>
      <c r="D501" s="8" t="str">
        <f t="shared" si="7"/>
        <v>NC</v>
      </c>
      <c r="E501" s="15" t="s">
        <v>38</v>
      </c>
    </row>
    <row r="502" spans="2:5" ht="15.75" customHeight="1" x14ac:dyDescent="0.2">
      <c r="B502" s="6">
        <v>43654</v>
      </c>
      <c r="C502" s="34">
        <v>9.1</v>
      </c>
      <c r="D502" s="8" t="str">
        <f t="shared" si="7"/>
        <v>NC</v>
      </c>
      <c r="E502" s="15" t="s">
        <v>38</v>
      </c>
    </row>
    <row r="503" spans="2:5" ht="15.75" customHeight="1" x14ac:dyDescent="0.2">
      <c r="B503" s="6">
        <v>43651</v>
      </c>
      <c r="C503" s="34">
        <v>8.5</v>
      </c>
      <c r="D503" s="8" t="str">
        <f t="shared" si="7"/>
        <v>NC</v>
      </c>
      <c r="E503" s="15" t="s">
        <v>38</v>
      </c>
    </row>
    <row r="504" spans="2:5" ht="15.75" customHeight="1" x14ac:dyDescent="0.2">
      <c r="B504" s="6">
        <v>43650</v>
      </c>
      <c r="C504" s="34">
        <v>9.4</v>
      </c>
      <c r="D504" s="8" t="str">
        <f t="shared" si="7"/>
        <v>NC</v>
      </c>
      <c r="E504" s="15" t="s">
        <v>38</v>
      </c>
    </row>
    <row r="505" spans="2:5" ht="15.75" customHeight="1" x14ac:dyDescent="0.2">
      <c r="B505" s="6">
        <v>43649</v>
      </c>
      <c r="C505" s="34">
        <v>9.6999999999999993</v>
      </c>
      <c r="D505" s="8" t="str">
        <f t="shared" si="7"/>
        <v>NC</v>
      </c>
      <c r="E505" s="15" t="s">
        <v>38</v>
      </c>
    </row>
    <row r="506" spans="2:5" ht="15.75" customHeight="1" x14ac:dyDescent="0.2">
      <c r="B506" s="6">
        <v>43648</v>
      </c>
      <c r="C506" s="34">
        <v>9.8000000000000007</v>
      </c>
      <c r="D506" s="8" t="str">
        <f t="shared" si="7"/>
        <v>NC</v>
      </c>
      <c r="E506" s="15" t="s">
        <v>38</v>
      </c>
    </row>
    <row r="507" spans="2:5" ht="15.75" customHeight="1" x14ac:dyDescent="0.2">
      <c r="B507" s="6">
        <v>43647</v>
      </c>
      <c r="C507" s="34">
        <v>9</v>
      </c>
      <c r="D507" s="8" t="str">
        <f t="shared" si="7"/>
        <v>NC</v>
      </c>
      <c r="E507" s="15" t="s">
        <v>38</v>
      </c>
    </row>
    <row r="508" spans="2:5" ht="15.75" customHeight="1" x14ac:dyDescent="0.2">
      <c r="B508" s="6">
        <v>43644</v>
      </c>
      <c r="C508" s="34">
        <v>8.6999999999999993</v>
      </c>
      <c r="D508" s="8" t="str">
        <f t="shared" si="7"/>
        <v>NC</v>
      </c>
      <c r="E508" s="15" t="s">
        <v>38</v>
      </c>
    </row>
    <row r="509" spans="2:5" ht="15.75" customHeight="1" x14ac:dyDescent="0.2">
      <c r="B509" s="6">
        <v>43643</v>
      </c>
      <c r="C509" s="34">
        <v>10.199999999999999</v>
      </c>
      <c r="D509" s="8" t="str">
        <f t="shared" si="7"/>
        <v>NC</v>
      </c>
      <c r="E509" s="15" t="s">
        <v>38</v>
      </c>
    </row>
    <row r="510" spans="2:5" ht="15.75" customHeight="1" x14ac:dyDescent="0.2">
      <c r="B510" s="6">
        <v>43642</v>
      </c>
      <c r="C510" s="34">
        <v>11.2</v>
      </c>
      <c r="D510" s="8" t="str">
        <f t="shared" si="7"/>
        <v>NC</v>
      </c>
      <c r="E510" s="15" t="s">
        <v>38</v>
      </c>
    </row>
    <row r="511" spans="2:5" ht="15.75" customHeight="1" x14ac:dyDescent="0.2">
      <c r="B511" s="6">
        <v>43641</v>
      </c>
      <c r="C511" s="34">
        <v>11.2</v>
      </c>
      <c r="D511" s="8" t="str">
        <f t="shared" si="7"/>
        <v>NC</v>
      </c>
      <c r="E511" s="15" t="s">
        <v>38</v>
      </c>
    </row>
    <row r="512" spans="2:5" ht="15.75" customHeight="1" x14ac:dyDescent="0.2">
      <c r="B512" s="6">
        <v>43640</v>
      </c>
      <c r="C512" s="34">
        <v>6</v>
      </c>
      <c r="D512" s="8" t="str">
        <f t="shared" si="7"/>
        <v>C</v>
      </c>
      <c r="E512" s="15" t="s">
        <v>38</v>
      </c>
    </row>
    <row r="513" spans="2:5" ht="15.75" customHeight="1" x14ac:dyDescent="0.2">
      <c r="B513" s="6">
        <v>43637</v>
      </c>
      <c r="C513" s="34">
        <v>8.8000000000000007</v>
      </c>
      <c r="D513" s="8" t="str">
        <f t="shared" si="7"/>
        <v>NC</v>
      </c>
      <c r="E513" s="15" t="s">
        <v>38</v>
      </c>
    </row>
    <row r="514" spans="2:5" ht="15.75" customHeight="1" x14ac:dyDescent="0.2">
      <c r="B514" s="6">
        <v>43635</v>
      </c>
      <c r="C514" s="34">
        <v>8.3000000000000007</v>
      </c>
      <c r="D514" s="8" t="str">
        <f t="shared" si="7"/>
        <v>NC</v>
      </c>
      <c r="E514" s="15" t="s">
        <v>38</v>
      </c>
    </row>
    <row r="515" spans="2:5" ht="15.75" customHeight="1" x14ac:dyDescent="0.2">
      <c r="B515" s="6">
        <v>43634</v>
      </c>
      <c r="C515" s="34">
        <v>9.3000000000000007</v>
      </c>
      <c r="D515" s="8" t="str">
        <f t="shared" si="7"/>
        <v>NC</v>
      </c>
      <c r="E515" s="15" t="s">
        <v>38</v>
      </c>
    </row>
    <row r="516" spans="2:5" ht="15.75" customHeight="1" x14ac:dyDescent="0.2">
      <c r="B516" s="6">
        <v>43633</v>
      </c>
      <c r="C516" s="34">
        <v>5.9</v>
      </c>
      <c r="D516" s="8" t="str">
        <f t="shared" ref="D516:D579" si="8">IF(C516&gt;7, "NC", "C")</f>
        <v>C</v>
      </c>
      <c r="E516" s="15" t="s">
        <v>38</v>
      </c>
    </row>
    <row r="517" spans="2:5" ht="15.75" customHeight="1" x14ac:dyDescent="0.2">
      <c r="B517" s="6">
        <v>43630</v>
      </c>
      <c r="C517" s="34">
        <v>8.6</v>
      </c>
      <c r="D517" s="8" t="str">
        <f t="shared" si="8"/>
        <v>NC</v>
      </c>
      <c r="E517" s="15" t="s">
        <v>38</v>
      </c>
    </row>
    <row r="518" spans="2:5" ht="15.75" customHeight="1" x14ac:dyDescent="0.2">
      <c r="B518" s="6">
        <v>43629</v>
      </c>
      <c r="C518" s="34">
        <v>8.6</v>
      </c>
      <c r="D518" s="8" t="str">
        <f t="shared" si="8"/>
        <v>NC</v>
      </c>
      <c r="E518" s="15" t="s">
        <v>38</v>
      </c>
    </row>
    <row r="519" spans="2:5" ht="15.75" customHeight="1" x14ac:dyDescent="0.2">
      <c r="B519" s="6">
        <v>43628</v>
      </c>
      <c r="C519" s="34">
        <v>9.1</v>
      </c>
      <c r="D519" s="8" t="str">
        <f t="shared" si="8"/>
        <v>NC</v>
      </c>
      <c r="E519" s="15" t="s">
        <v>38</v>
      </c>
    </row>
    <row r="520" spans="2:5" ht="15.75" customHeight="1" x14ac:dyDescent="0.2">
      <c r="B520" s="6">
        <v>43627</v>
      </c>
      <c r="C520" s="34">
        <v>8.9</v>
      </c>
      <c r="D520" s="8" t="str">
        <f t="shared" si="8"/>
        <v>NC</v>
      </c>
      <c r="E520" s="15" t="s">
        <v>38</v>
      </c>
    </row>
    <row r="521" spans="2:5" ht="15.75" customHeight="1" x14ac:dyDescent="0.2">
      <c r="B521" s="6">
        <v>43623</v>
      </c>
      <c r="C521" s="34">
        <v>7.3</v>
      </c>
      <c r="D521" s="8" t="str">
        <f t="shared" si="8"/>
        <v>NC</v>
      </c>
      <c r="E521" s="15" t="s">
        <v>38</v>
      </c>
    </row>
    <row r="522" spans="2:5" ht="15.75" customHeight="1" x14ac:dyDescent="0.2">
      <c r="B522" s="6">
        <v>43622</v>
      </c>
      <c r="C522" s="34">
        <v>11.4</v>
      </c>
      <c r="D522" s="8" t="str">
        <f t="shared" si="8"/>
        <v>NC</v>
      </c>
      <c r="E522" s="15" t="s">
        <v>38</v>
      </c>
    </row>
    <row r="523" spans="2:5" ht="15.75" customHeight="1" x14ac:dyDescent="0.2">
      <c r="B523" s="6">
        <v>43621</v>
      </c>
      <c r="C523" s="34">
        <v>10.199999999999999</v>
      </c>
      <c r="D523" s="8" t="str">
        <f t="shared" si="8"/>
        <v>NC</v>
      </c>
      <c r="E523" s="15" t="s">
        <v>38</v>
      </c>
    </row>
    <row r="524" spans="2:5" ht="15.75" customHeight="1" x14ac:dyDescent="0.2">
      <c r="B524" s="6">
        <v>43620</v>
      </c>
      <c r="C524" s="34">
        <v>14.3</v>
      </c>
      <c r="D524" s="8" t="str">
        <f t="shared" si="8"/>
        <v>NC</v>
      </c>
      <c r="E524" s="15" t="s">
        <v>38</v>
      </c>
    </row>
    <row r="525" spans="2:5" ht="15.75" customHeight="1" x14ac:dyDescent="0.2">
      <c r="B525" s="6">
        <v>43619</v>
      </c>
      <c r="C525" s="34">
        <v>7.7</v>
      </c>
      <c r="D525" s="8" t="str">
        <f t="shared" si="8"/>
        <v>NC</v>
      </c>
      <c r="E525" s="15" t="s">
        <v>38</v>
      </c>
    </row>
    <row r="526" spans="2:5" ht="15.75" customHeight="1" x14ac:dyDescent="0.2">
      <c r="B526" s="6">
        <v>43616</v>
      </c>
      <c r="C526" s="34">
        <v>8.1</v>
      </c>
      <c r="D526" s="8" t="str">
        <f t="shared" si="8"/>
        <v>NC</v>
      </c>
      <c r="E526" s="15" t="s">
        <v>38</v>
      </c>
    </row>
    <row r="527" spans="2:5" ht="15.75" customHeight="1" x14ac:dyDescent="0.2">
      <c r="B527" s="6">
        <v>43615</v>
      </c>
      <c r="C527" s="34">
        <v>11.1</v>
      </c>
      <c r="D527" s="8" t="str">
        <f t="shared" si="8"/>
        <v>NC</v>
      </c>
      <c r="E527" s="15" t="s">
        <v>38</v>
      </c>
    </row>
    <row r="528" spans="2:5" ht="15.75" customHeight="1" x14ac:dyDescent="0.2">
      <c r="B528" s="6">
        <v>43614</v>
      </c>
      <c r="C528" s="34">
        <v>9.6999999999999993</v>
      </c>
      <c r="D528" s="8" t="str">
        <f t="shared" si="8"/>
        <v>NC</v>
      </c>
      <c r="E528" s="15" t="s">
        <v>38</v>
      </c>
    </row>
    <row r="529" spans="2:5" ht="15.75" customHeight="1" x14ac:dyDescent="0.2">
      <c r="B529" s="6">
        <v>43613</v>
      </c>
      <c r="C529" s="34">
        <v>15.3</v>
      </c>
      <c r="D529" s="8" t="str">
        <f t="shared" si="8"/>
        <v>NC</v>
      </c>
      <c r="E529" s="15" t="s">
        <v>38</v>
      </c>
    </row>
    <row r="530" spans="2:5" ht="15.75" customHeight="1" x14ac:dyDescent="0.2">
      <c r="B530" s="6">
        <v>43612</v>
      </c>
      <c r="C530" s="34">
        <v>6.8</v>
      </c>
      <c r="D530" s="8" t="str">
        <f t="shared" si="8"/>
        <v>C</v>
      </c>
      <c r="E530" s="15" t="s">
        <v>38</v>
      </c>
    </row>
    <row r="531" spans="2:5" ht="15.75" customHeight="1" x14ac:dyDescent="0.2">
      <c r="B531" s="6">
        <v>43609</v>
      </c>
      <c r="C531" s="34">
        <v>14.6</v>
      </c>
      <c r="D531" s="8" t="str">
        <f t="shared" si="8"/>
        <v>NC</v>
      </c>
      <c r="E531" s="15" t="s">
        <v>38</v>
      </c>
    </row>
    <row r="532" spans="2:5" ht="15.75" customHeight="1" x14ac:dyDescent="0.2">
      <c r="B532" s="6">
        <v>43608</v>
      </c>
      <c r="C532" s="34">
        <v>9.6</v>
      </c>
      <c r="D532" s="8" t="str">
        <f t="shared" si="8"/>
        <v>NC</v>
      </c>
      <c r="E532" s="15" t="s">
        <v>38</v>
      </c>
    </row>
    <row r="533" spans="2:5" ht="15.75" customHeight="1" x14ac:dyDescent="0.2">
      <c r="B533" s="6">
        <v>43607</v>
      </c>
      <c r="C533" s="34">
        <v>12</v>
      </c>
      <c r="D533" s="8" t="str">
        <f t="shared" si="8"/>
        <v>NC</v>
      </c>
      <c r="E533" s="15" t="s">
        <v>38</v>
      </c>
    </row>
    <row r="534" spans="2:5" ht="15.75" customHeight="1" x14ac:dyDescent="0.2">
      <c r="B534" s="6">
        <v>43606</v>
      </c>
      <c r="C534" s="34">
        <v>9.8000000000000007</v>
      </c>
      <c r="D534" s="8" t="str">
        <f t="shared" si="8"/>
        <v>NC</v>
      </c>
      <c r="E534" s="15" t="s">
        <v>38</v>
      </c>
    </row>
    <row r="535" spans="2:5" ht="15.75" customHeight="1" x14ac:dyDescent="0.2">
      <c r="B535" s="6">
        <v>43605</v>
      </c>
      <c r="C535" s="34">
        <v>5.3</v>
      </c>
      <c r="D535" s="8" t="str">
        <f t="shared" si="8"/>
        <v>C</v>
      </c>
      <c r="E535" s="15" t="s">
        <v>38</v>
      </c>
    </row>
    <row r="536" spans="2:5" ht="15.75" customHeight="1" x14ac:dyDescent="0.2">
      <c r="B536" s="6">
        <v>43602</v>
      </c>
      <c r="C536" s="34">
        <v>9.8000000000000007</v>
      </c>
      <c r="D536" s="8" t="str">
        <f t="shared" si="8"/>
        <v>NC</v>
      </c>
      <c r="E536" s="15" t="s">
        <v>38</v>
      </c>
    </row>
    <row r="537" spans="2:5" ht="15.75" customHeight="1" x14ac:dyDescent="0.2">
      <c r="B537" s="6">
        <v>43601</v>
      </c>
      <c r="C537" s="34">
        <v>9.8000000000000007</v>
      </c>
      <c r="D537" s="8" t="str">
        <f t="shared" si="8"/>
        <v>NC</v>
      </c>
      <c r="E537" s="15" t="s">
        <v>38</v>
      </c>
    </row>
    <row r="538" spans="2:5" ht="15.75" customHeight="1" x14ac:dyDescent="0.2">
      <c r="B538" s="6">
        <v>43600</v>
      </c>
      <c r="C538" s="34">
        <v>9.6999999999999993</v>
      </c>
      <c r="D538" s="8" t="str">
        <f t="shared" si="8"/>
        <v>NC</v>
      </c>
      <c r="E538" s="15" t="s">
        <v>38</v>
      </c>
    </row>
    <row r="539" spans="2:5" ht="15.75" customHeight="1" x14ac:dyDescent="0.2">
      <c r="B539" s="6">
        <v>43599</v>
      </c>
      <c r="C539" s="34">
        <v>9.6</v>
      </c>
      <c r="D539" s="8" t="str">
        <f t="shared" si="8"/>
        <v>NC</v>
      </c>
      <c r="E539" s="15" t="s">
        <v>38</v>
      </c>
    </row>
    <row r="540" spans="2:5" ht="15.75" customHeight="1" x14ac:dyDescent="0.2">
      <c r="B540" s="6">
        <v>43598</v>
      </c>
      <c r="C540" s="34">
        <v>6.9</v>
      </c>
      <c r="D540" s="8" t="str">
        <f t="shared" si="8"/>
        <v>C</v>
      </c>
      <c r="E540" s="15" t="s">
        <v>38</v>
      </c>
    </row>
    <row r="541" spans="2:5" ht="15.75" customHeight="1" x14ac:dyDescent="0.2">
      <c r="B541" s="6">
        <v>43595</v>
      </c>
      <c r="C541" s="34">
        <v>9.1999999999999993</v>
      </c>
      <c r="D541" s="8" t="str">
        <f t="shared" si="8"/>
        <v>NC</v>
      </c>
      <c r="E541" s="15" t="s">
        <v>38</v>
      </c>
    </row>
    <row r="542" spans="2:5" ht="15.75" customHeight="1" x14ac:dyDescent="0.2">
      <c r="B542" s="6">
        <v>43594</v>
      </c>
      <c r="C542" s="34">
        <v>9.1999999999999993</v>
      </c>
      <c r="D542" s="8" t="str">
        <f t="shared" si="8"/>
        <v>NC</v>
      </c>
      <c r="E542" s="15" t="s">
        <v>38</v>
      </c>
    </row>
    <row r="543" spans="2:5" ht="15.75" customHeight="1" x14ac:dyDescent="0.2">
      <c r="B543" s="6">
        <v>43593</v>
      </c>
      <c r="C543" s="34">
        <v>7.5</v>
      </c>
      <c r="D543" s="8" t="str">
        <f t="shared" si="8"/>
        <v>NC</v>
      </c>
      <c r="E543" s="15" t="s">
        <v>38</v>
      </c>
    </row>
    <row r="544" spans="2:5" ht="15.75" customHeight="1" x14ac:dyDescent="0.2">
      <c r="B544" s="6">
        <v>43592</v>
      </c>
      <c r="C544" s="34">
        <v>8.9</v>
      </c>
      <c r="D544" s="8" t="str">
        <f t="shared" si="8"/>
        <v>NC</v>
      </c>
      <c r="E544" s="15" t="s">
        <v>38</v>
      </c>
    </row>
    <row r="545" spans="2:5" ht="15.75" customHeight="1" x14ac:dyDescent="0.2">
      <c r="B545" s="6">
        <v>43591</v>
      </c>
      <c r="C545" s="34">
        <v>8.9</v>
      </c>
      <c r="D545" s="8" t="str">
        <f t="shared" si="8"/>
        <v>NC</v>
      </c>
      <c r="E545" s="15" t="s">
        <v>38</v>
      </c>
    </row>
    <row r="546" spans="2:5" ht="15.75" customHeight="1" x14ac:dyDescent="0.2">
      <c r="B546" s="6">
        <v>43588</v>
      </c>
      <c r="C546" s="34">
        <v>7.6</v>
      </c>
      <c r="D546" s="8" t="str">
        <f t="shared" si="8"/>
        <v>NC</v>
      </c>
      <c r="E546" s="15" t="s">
        <v>38</v>
      </c>
    </row>
    <row r="547" spans="2:5" ht="15.75" customHeight="1" x14ac:dyDescent="0.2">
      <c r="B547" s="6">
        <v>43587</v>
      </c>
      <c r="C547" s="34">
        <v>8.9</v>
      </c>
      <c r="D547" s="8" t="str">
        <f t="shared" si="8"/>
        <v>NC</v>
      </c>
      <c r="E547" s="15" t="s">
        <v>38</v>
      </c>
    </row>
    <row r="548" spans="2:5" ht="15.75" customHeight="1" x14ac:dyDescent="0.2">
      <c r="B548" s="6">
        <v>43585</v>
      </c>
      <c r="C548" s="34">
        <v>9.1999999999999993</v>
      </c>
      <c r="D548" s="8" t="str">
        <f t="shared" si="8"/>
        <v>NC</v>
      </c>
      <c r="E548" s="15" t="s">
        <v>38</v>
      </c>
    </row>
    <row r="549" spans="2:5" ht="15.75" customHeight="1" x14ac:dyDescent="0.2">
      <c r="B549" s="6">
        <v>43584</v>
      </c>
      <c r="C549" s="34">
        <v>8.9</v>
      </c>
      <c r="D549" s="8" t="str">
        <f t="shared" si="8"/>
        <v>NC</v>
      </c>
      <c r="E549" s="15" t="s">
        <v>38</v>
      </c>
    </row>
    <row r="550" spans="2:5" ht="15.75" customHeight="1" x14ac:dyDescent="0.2">
      <c r="B550" s="6">
        <v>43581</v>
      </c>
      <c r="C550" s="34">
        <v>9.1999999999999993</v>
      </c>
      <c r="D550" s="8" t="str">
        <f t="shared" si="8"/>
        <v>NC</v>
      </c>
      <c r="E550" s="15" t="s">
        <v>38</v>
      </c>
    </row>
    <row r="551" spans="2:5" ht="15.75" customHeight="1" x14ac:dyDescent="0.2">
      <c r="B551" s="6">
        <v>43579</v>
      </c>
      <c r="C551" s="34">
        <v>9.1999999999999993</v>
      </c>
      <c r="D551" s="8" t="str">
        <f t="shared" si="8"/>
        <v>NC</v>
      </c>
      <c r="E551" s="15" t="s">
        <v>38</v>
      </c>
    </row>
    <row r="552" spans="2:5" ht="15.75" customHeight="1" x14ac:dyDescent="0.2">
      <c r="B552" s="6">
        <v>43578</v>
      </c>
      <c r="C552" s="34">
        <v>9.4</v>
      </c>
      <c r="D552" s="8" t="str">
        <f t="shared" si="8"/>
        <v>NC</v>
      </c>
      <c r="E552" s="15" t="s">
        <v>38</v>
      </c>
    </row>
    <row r="553" spans="2:5" ht="15.75" customHeight="1" x14ac:dyDescent="0.2">
      <c r="B553" s="6">
        <v>43577</v>
      </c>
      <c r="C553" s="34">
        <v>8</v>
      </c>
      <c r="D553" s="8" t="str">
        <f t="shared" si="8"/>
        <v>NC</v>
      </c>
      <c r="E553" s="15" t="s">
        <v>38</v>
      </c>
    </row>
    <row r="554" spans="2:5" ht="15.75" customHeight="1" x14ac:dyDescent="0.2">
      <c r="B554" s="6">
        <v>43573</v>
      </c>
      <c r="C554" s="34">
        <v>8.9</v>
      </c>
      <c r="D554" s="8" t="str">
        <f t="shared" si="8"/>
        <v>NC</v>
      </c>
      <c r="E554" s="15" t="s">
        <v>38</v>
      </c>
    </row>
    <row r="555" spans="2:5" ht="15.75" customHeight="1" x14ac:dyDescent="0.2">
      <c r="B555" s="6">
        <v>43572</v>
      </c>
      <c r="C555" s="34">
        <v>6.9</v>
      </c>
      <c r="D555" s="8" t="str">
        <f t="shared" si="8"/>
        <v>C</v>
      </c>
      <c r="E555" s="15" t="s">
        <v>38</v>
      </c>
    </row>
    <row r="556" spans="2:5" ht="15.75" customHeight="1" x14ac:dyDescent="0.2">
      <c r="B556" s="6">
        <v>43571</v>
      </c>
      <c r="C556" s="34">
        <v>7.5</v>
      </c>
      <c r="D556" s="8" t="str">
        <f t="shared" si="8"/>
        <v>NC</v>
      </c>
      <c r="E556" s="15" t="s">
        <v>38</v>
      </c>
    </row>
    <row r="557" spans="2:5" ht="15.75" customHeight="1" x14ac:dyDescent="0.2">
      <c r="B557" s="6">
        <v>43570</v>
      </c>
      <c r="C557" s="34">
        <v>7.5</v>
      </c>
      <c r="D557" s="8" t="str">
        <f t="shared" si="8"/>
        <v>NC</v>
      </c>
      <c r="E557" s="15" t="s">
        <v>38</v>
      </c>
    </row>
    <row r="558" spans="2:5" ht="15.75" customHeight="1" x14ac:dyDescent="0.2">
      <c r="B558" s="6">
        <v>43566</v>
      </c>
      <c r="C558" s="34">
        <v>8.9</v>
      </c>
      <c r="D558" s="8" t="str">
        <f t="shared" si="8"/>
        <v>NC</v>
      </c>
      <c r="E558" s="15" t="s">
        <v>38</v>
      </c>
    </row>
    <row r="559" spans="2:5" ht="15.75" customHeight="1" x14ac:dyDescent="0.2">
      <c r="B559" s="6">
        <v>43565</v>
      </c>
      <c r="C559" s="34">
        <v>9.5</v>
      </c>
      <c r="D559" s="8" t="str">
        <f t="shared" si="8"/>
        <v>NC</v>
      </c>
      <c r="E559" s="15" t="s">
        <v>38</v>
      </c>
    </row>
    <row r="560" spans="2:5" ht="15.75" customHeight="1" x14ac:dyDescent="0.2">
      <c r="B560" s="6">
        <v>43564</v>
      </c>
      <c r="C560" s="34">
        <v>9.5</v>
      </c>
      <c r="D560" s="8" t="str">
        <f t="shared" si="8"/>
        <v>NC</v>
      </c>
      <c r="E560" s="15" t="s">
        <v>38</v>
      </c>
    </row>
    <row r="561" spans="2:5" ht="15.75" customHeight="1" x14ac:dyDescent="0.2">
      <c r="B561" s="6">
        <v>43563</v>
      </c>
      <c r="C561" s="34">
        <v>8.1</v>
      </c>
      <c r="D561" s="8" t="str">
        <f t="shared" si="8"/>
        <v>NC</v>
      </c>
      <c r="E561" s="15" t="s">
        <v>38</v>
      </c>
    </row>
    <row r="562" spans="2:5" ht="15.75" customHeight="1" x14ac:dyDescent="0.2">
      <c r="B562" s="6">
        <v>43560</v>
      </c>
      <c r="C562" s="34">
        <v>9.8000000000000007</v>
      </c>
      <c r="D562" s="8" t="str">
        <f t="shared" si="8"/>
        <v>NC</v>
      </c>
      <c r="E562" s="15" t="s">
        <v>38</v>
      </c>
    </row>
    <row r="563" spans="2:5" ht="15.75" customHeight="1" x14ac:dyDescent="0.2">
      <c r="B563" s="6">
        <v>43559</v>
      </c>
      <c r="C563" s="34">
        <v>9.5</v>
      </c>
      <c r="D563" s="8" t="str">
        <f t="shared" si="8"/>
        <v>NC</v>
      </c>
      <c r="E563" s="15" t="s">
        <v>38</v>
      </c>
    </row>
    <row r="564" spans="2:5" ht="15.75" customHeight="1" x14ac:dyDescent="0.2">
      <c r="B564" s="6">
        <v>43558</v>
      </c>
      <c r="C564" s="34">
        <v>9.5</v>
      </c>
      <c r="D564" s="8" t="str">
        <f t="shared" si="8"/>
        <v>NC</v>
      </c>
      <c r="E564" s="15" t="s">
        <v>38</v>
      </c>
    </row>
    <row r="565" spans="2:5" ht="15.75" customHeight="1" x14ac:dyDescent="0.2">
      <c r="B565" s="6">
        <v>43557</v>
      </c>
      <c r="C565" s="34">
        <v>9.1999999999999993</v>
      </c>
      <c r="D565" s="8" t="str">
        <f t="shared" si="8"/>
        <v>NC</v>
      </c>
      <c r="E565" s="15" t="s">
        <v>38</v>
      </c>
    </row>
    <row r="566" spans="2:5" ht="15.75" customHeight="1" x14ac:dyDescent="0.2">
      <c r="B566" s="6">
        <v>43556</v>
      </c>
      <c r="C566" s="34">
        <v>7.4</v>
      </c>
      <c r="D566" s="8" t="str">
        <f t="shared" si="8"/>
        <v>NC</v>
      </c>
      <c r="E566" s="15" t="s">
        <v>38</v>
      </c>
    </row>
    <row r="567" spans="2:5" ht="15.75" customHeight="1" x14ac:dyDescent="0.2">
      <c r="B567" s="6">
        <v>43553</v>
      </c>
      <c r="C567" s="34">
        <v>9.1999999999999993</v>
      </c>
      <c r="D567" s="8" t="str">
        <f t="shared" si="8"/>
        <v>NC</v>
      </c>
      <c r="E567" s="15" t="s">
        <v>38</v>
      </c>
    </row>
    <row r="568" spans="2:5" ht="15.75" customHeight="1" x14ac:dyDescent="0.2">
      <c r="B568" s="6">
        <v>43552</v>
      </c>
      <c r="C568" s="34">
        <v>9.1999999999999993</v>
      </c>
      <c r="D568" s="8" t="str">
        <f t="shared" si="8"/>
        <v>NC</v>
      </c>
      <c r="E568" s="15" t="s">
        <v>38</v>
      </c>
    </row>
    <row r="569" spans="2:5" ht="15.75" customHeight="1" x14ac:dyDescent="0.2">
      <c r="B569" s="6">
        <v>43551</v>
      </c>
      <c r="C569" s="34">
        <v>9.1999999999999993</v>
      </c>
      <c r="D569" s="8" t="str">
        <f t="shared" si="8"/>
        <v>NC</v>
      </c>
      <c r="E569" s="15" t="s">
        <v>38</v>
      </c>
    </row>
    <row r="570" spans="2:5" ht="15.75" customHeight="1" x14ac:dyDescent="0.2">
      <c r="B570" s="6">
        <v>43550</v>
      </c>
      <c r="C570" s="34">
        <v>9.1</v>
      </c>
      <c r="D570" s="8" t="str">
        <f t="shared" si="8"/>
        <v>NC</v>
      </c>
      <c r="E570" s="15" t="s">
        <v>38</v>
      </c>
    </row>
    <row r="571" spans="2:5" ht="15.75" customHeight="1" x14ac:dyDescent="0.2">
      <c r="B571" s="6">
        <v>43549</v>
      </c>
      <c r="C571" s="34">
        <v>8</v>
      </c>
      <c r="D571" s="8" t="str">
        <f t="shared" si="8"/>
        <v>NC</v>
      </c>
      <c r="E571" s="15" t="s">
        <v>38</v>
      </c>
    </row>
    <row r="572" spans="2:5" ht="15.75" customHeight="1" x14ac:dyDescent="0.2">
      <c r="B572" s="6">
        <v>43546</v>
      </c>
      <c r="C572" s="34">
        <v>9</v>
      </c>
      <c r="D572" s="8" t="str">
        <f t="shared" si="8"/>
        <v>NC</v>
      </c>
      <c r="E572" s="15" t="s">
        <v>38</v>
      </c>
    </row>
    <row r="573" spans="2:5" ht="15.75" customHeight="1" x14ac:dyDescent="0.2">
      <c r="B573" s="6">
        <v>43545</v>
      </c>
      <c r="C573" s="34">
        <v>9.1</v>
      </c>
      <c r="D573" s="8" t="str">
        <f t="shared" si="8"/>
        <v>NC</v>
      </c>
      <c r="E573" s="15" t="s">
        <v>38</v>
      </c>
    </row>
    <row r="574" spans="2:5" ht="15.75" customHeight="1" x14ac:dyDescent="0.2">
      <c r="B574" s="6">
        <v>43544</v>
      </c>
      <c r="C574" s="34">
        <v>9.1</v>
      </c>
      <c r="D574" s="8" t="str">
        <f t="shared" si="8"/>
        <v>NC</v>
      </c>
      <c r="E574" s="15" t="s">
        <v>38</v>
      </c>
    </row>
    <row r="575" spans="2:5" ht="15.75" customHeight="1" x14ac:dyDescent="0.2">
      <c r="B575" s="6">
        <v>43543</v>
      </c>
      <c r="C575" s="34">
        <v>9</v>
      </c>
      <c r="D575" s="8" t="str">
        <f t="shared" si="8"/>
        <v>NC</v>
      </c>
      <c r="E575" s="15" t="s">
        <v>38</v>
      </c>
    </row>
    <row r="576" spans="2:5" ht="15.75" customHeight="1" x14ac:dyDescent="0.2">
      <c r="B576" s="6">
        <v>43542</v>
      </c>
      <c r="C576" s="34">
        <v>6.9</v>
      </c>
      <c r="D576" s="8" t="str">
        <f t="shared" si="8"/>
        <v>C</v>
      </c>
      <c r="E576" s="15" t="s">
        <v>38</v>
      </c>
    </row>
    <row r="577" spans="2:5" ht="15.75" customHeight="1" x14ac:dyDescent="0.2">
      <c r="B577" s="6">
        <v>43539</v>
      </c>
      <c r="C577" s="34">
        <v>9.1999999999999993</v>
      </c>
      <c r="D577" s="8" t="str">
        <f t="shared" si="8"/>
        <v>NC</v>
      </c>
      <c r="E577" s="15" t="s">
        <v>38</v>
      </c>
    </row>
    <row r="578" spans="2:5" ht="15.75" customHeight="1" x14ac:dyDescent="0.2">
      <c r="B578" s="6">
        <v>43538</v>
      </c>
      <c r="C578" s="34">
        <v>9.1999999999999993</v>
      </c>
      <c r="D578" s="8" t="str">
        <f t="shared" si="8"/>
        <v>NC</v>
      </c>
      <c r="E578" s="15" t="s">
        <v>38</v>
      </c>
    </row>
    <row r="579" spans="2:5" ht="15.75" customHeight="1" x14ac:dyDescent="0.2">
      <c r="B579" s="6">
        <v>43537</v>
      </c>
      <c r="C579" s="34">
        <v>9</v>
      </c>
      <c r="D579" s="8" t="str">
        <f t="shared" si="8"/>
        <v>NC</v>
      </c>
      <c r="E579" s="15" t="s">
        <v>38</v>
      </c>
    </row>
    <row r="580" spans="2:5" ht="15.75" customHeight="1" x14ac:dyDescent="0.2">
      <c r="B580" s="6">
        <v>43536</v>
      </c>
      <c r="C580" s="34">
        <v>9.1999999999999993</v>
      </c>
      <c r="D580" s="8" t="str">
        <f t="shared" ref="D580:D643" si="9">IF(C580&gt;7, "NC", "C")</f>
        <v>NC</v>
      </c>
      <c r="E580" s="15" t="s">
        <v>38</v>
      </c>
    </row>
    <row r="581" spans="2:5" ht="15.75" customHeight="1" x14ac:dyDescent="0.2">
      <c r="B581" s="6">
        <v>43535</v>
      </c>
      <c r="C581" s="34">
        <v>7.4</v>
      </c>
      <c r="D581" s="8" t="str">
        <f t="shared" si="9"/>
        <v>NC</v>
      </c>
      <c r="E581" s="15" t="s">
        <v>38</v>
      </c>
    </row>
    <row r="582" spans="2:5" ht="15.75" customHeight="1" x14ac:dyDescent="0.2">
      <c r="B582" s="6">
        <v>43532</v>
      </c>
      <c r="C582" s="34">
        <v>9</v>
      </c>
      <c r="D582" s="8" t="str">
        <f t="shared" si="9"/>
        <v>NC</v>
      </c>
      <c r="E582" s="15" t="s">
        <v>38</v>
      </c>
    </row>
    <row r="583" spans="2:5" ht="15.75" customHeight="1" x14ac:dyDescent="0.2">
      <c r="B583" s="6">
        <v>43531</v>
      </c>
      <c r="C583" s="34">
        <v>9.1</v>
      </c>
      <c r="D583" s="8" t="str">
        <f t="shared" si="9"/>
        <v>NC</v>
      </c>
      <c r="E583" s="15" t="s">
        <v>38</v>
      </c>
    </row>
    <row r="584" spans="2:5" ht="15.75" customHeight="1" x14ac:dyDescent="0.2">
      <c r="B584" s="6">
        <v>43530</v>
      </c>
      <c r="C584" s="34">
        <v>8.5</v>
      </c>
      <c r="D584" s="8" t="str">
        <f t="shared" si="9"/>
        <v>NC</v>
      </c>
      <c r="E584" s="15" t="s">
        <v>38</v>
      </c>
    </row>
    <row r="585" spans="2:5" ht="15.75" customHeight="1" x14ac:dyDescent="0.2">
      <c r="B585" s="6">
        <v>43528</v>
      </c>
      <c r="C585" s="34">
        <v>8</v>
      </c>
      <c r="D585" s="8" t="str">
        <f t="shared" si="9"/>
        <v>NC</v>
      </c>
      <c r="E585" s="15" t="s">
        <v>38</v>
      </c>
    </row>
    <row r="586" spans="2:5" ht="15.75" customHeight="1" x14ac:dyDescent="0.2">
      <c r="B586" s="6">
        <v>43525</v>
      </c>
      <c r="C586" s="34">
        <v>8.4</v>
      </c>
      <c r="D586" s="8" t="str">
        <f t="shared" si="9"/>
        <v>NC</v>
      </c>
      <c r="E586" s="15" t="s">
        <v>38</v>
      </c>
    </row>
    <row r="587" spans="2:5" ht="15.75" customHeight="1" x14ac:dyDescent="0.2">
      <c r="B587" s="6">
        <v>43524</v>
      </c>
      <c r="C587" s="34">
        <v>9.1</v>
      </c>
      <c r="D587" s="8" t="str">
        <f t="shared" si="9"/>
        <v>NC</v>
      </c>
      <c r="E587" s="15" t="s">
        <v>38</v>
      </c>
    </row>
    <row r="588" spans="2:5" ht="15.75" customHeight="1" x14ac:dyDescent="0.2">
      <c r="B588" s="6">
        <v>43523</v>
      </c>
      <c r="C588" s="34">
        <v>9</v>
      </c>
      <c r="D588" s="8" t="str">
        <f t="shared" si="9"/>
        <v>NC</v>
      </c>
      <c r="E588" s="15" t="s">
        <v>38</v>
      </c>
    </row>
    <row r="589" spans="2:5" ht="15.75" customHeight="1" x14ac:dyDescent="0.2">
      <c r="B589" s="6">
        <v>43522</v>
      </c>
      <c r="C589" s="34">
        <v>9.1</v>
      </c>
      <c r="D589" s="8" t="str">
        <f t="shared" si="9"/>
        <v>NC</v>
      </c>
      <c r="E589" s="15" t="s">
        <v>38</v>
      </c>
    </row>
    <row r="590" spans="2:5" ht="15.75" customHeight="1" x14ac:dyDescent="0.2">
      <c r="B590" s="6">
        <v>43521</v>
      </c>
      <c r="C590" s="34">
        <v>8.1999999999999993</v>
      </c>
      <c r="D590" s="8" t="str">
        <f t="shared" si="9"/>
        <v>NC</v>
      </c>
      <c r="E590" s="15" t="s">
        <v>38</v>
      </c>
    </row>
    <row r="591" spans="2:5" ht="15.75" customHeight="1" x14ac:dyDescent="0.2">
      <c r="B591" s="6">
        <v>43518</v>
      </c>
      <c r="C591" s="34">
        <v>9.1</v>
      </c>
      <c r="D591" s="8" t="str">
        <f t="shared" si="9"/>
        <v>NC</v>
      </c>
      <c r="E591" s="15" t="s">
        <v>38</v>
      </c>
    </row>
    <row r="592" spans="2:5" ht="15.75" customHeight="1" x14ac:dyDescent="0.2">
      <c r="B592" s="6">
        <v>43517</v>
      </c>
      <c r="C592" s="34">
        <v>9</v>
      </c>
      <c r="D592" s="8" t="str">
        <f t="shared" si="9"/>
        <v>NC</v>
      </c>
      <c r="E592" s="15" t="s">
        <v>38</v>
      </c>
    </row>
    <row r="593" spans="2:5" ht="15.75" customHeight="1" x14ac:dyDescent="0.2">
      <c r="B593" s="6">
        <v>43516</v>
      </c>
      <c r="C593" s="34">
        <v>9.1</v>
      </c>
      <c r="D593" s="8" t="str">
        <f t="shared" si="9"/>
        <v>NC</v>
      </c>
      <c r="E593" s="15" t="s">
        <v>38</v>
      </c>
    </row>
    <row r="594" spans="2:5" ht="15.75" customHeight="1" x14ac:dyDescent="0.2">
      <c r="B594" s="6">
        <v>43515</v>
      </c>
      <c r="C594" s="34">
        <v>9</v>
      </c>
      <c r="D594" s="8" t="str">
        <f t="shared" si="9"/>
        <v>NC</v>
      </c>
      <c r="E594" s="15" t="s">
        <v>38</v>
      </c>
    </row>
    <row r="595" spans="2:5" ht="15.75" customHeight="1" x14ac:dyDescent="0.2">
      <c r="B595" s="6">
        <v>43514</v>
      </c>
      <c r="C595" s="34">
        <v>7.8</v>
      </c>
      <c r="D595" s="8" t="str">
        <f t="shared" si="9"/>
        <v>NC</v>
      </c>
      <c r="E595" s="15" t="s">
        <v>38</v>
      </c>
    </row>
    <row r="596" spans="2:5" ht="15.75" customHeight="1" x14ac:dyDescent="0.2">
      <c r="B596" s="6">
        <v>43511</v>
      </c>
      <c r="C596" s="34">
        <v>9</v>
      </c>
      <c r="D596" s="8" t="str">
        <f t="shared" si="9"/>
        <v>NC</v>
      </c>
      <c r="E596" s="15" t="s">
        <v>38</v>
      </c>
    </row>
    <row r="597" spans="2:5" ht="15.75" customHeight="1" x14ac:dyDescent="0.2">
      <c r="B597" s="6">
        <v>43510</v>
      </c>
      <c r="C597" s="34">
        <v>9.1999999999999993</v>
      </c>
      <c r="D597" s="8" t="str">
        <f t="shared" si="9"/>
        <v>NC</v>
      </c>
      <c r="E597" s="15" t="s">
        <v>38</v>
      </c>
    </row>
    <row r="598" spans="2:5" ht="15.75" customHeight="1" x14ac:dyDescent="0.2">
      <c r="B598" s="6">
        <v>43509</v>
      </c>
      <c r="C598" s="34">
        <v>9.1999999999999993</v>
      </c>
      <c r="D598" s="8" t="str">
        <f t="shared" si="9"/>
        <v>NC</v>
      </c>
      <c r="E598" s="15" t="s">
        <v>38</v>
      </c>
    </row>
    <row r="599" spans="2:5" ht="15.75" customHeight="1" x14ac:dyDescent="0.2">
      <c r="B599" s="6">
        <v>43508</v>
      </c>
      <c r="C599" s="34">
        <v>9.1</v>
      </c>
      <c r="D599" s="8" t="str">
        <f t="shared" si="9"/>
        <v>NC</v>
      </c>
      <c r="E599" s="15" t="s">
        <v>38</v>
      </c>
    </row>
    <row r="600" spans="2:5" ht="15.75" customHeight="1" x14ac:dyDescent="0.2">
      <c r="B600" s="6">
        <v>43507</v>
      </c>
      <c r="C600" s="34">
        <v>8.9</v>
      </c>
      <c r="D600" s="8" t="str">
        <f t="shared" si="9"/>
        <v>NC</v>
      </c>
      <c r="E600" s="15" t="s">
        <v>38</v>
      </c>
    </row>
    <row r="601" spans="2:5" ht="15.75" customHeight="1" x14ac:dyDescent="0.2">
      <c r="B601" s="6">
        <v>43504</v>
      </c>
      <c r="C601" s="34">
        <v>9.1999999999999993</v>
      </c>
      <c r="D601" s="8" t="str">
        <f t="shared" si="9"/>
        <v>NC</v>
      </c>
      <c r="E601" s="15" t="s">
        <v>38</v>
      </c>
    </row>
    <row r="602" spans="2:5" ht="15.75" customHeight="1" x14ac:dyDescent="0.2">
      <c r="B602" s="6">
        <v>43503</v>
      </c>
      <c r="C602" s="34">
        <v>9.8000000000000007</v>
      </c>
      <c r="D602" s="8" t="str">
        <f t="shared" si="9"/>
        <v>NC</v>
      </c>
      <c r="E602" s="15" t="s">
        <v>38</v>
      </c>
    </row>
    <row r="603" spans="2:5" ht="15.75" customHeight="1" x14ac:dyDescent="0.2">
      <c r="B603" s="6">
        <v>43502</v>
      </c>
      <c r="C603" s="34">
        <v>9.5</v>
      </c>
      <c r="D603" s="8" t="str">
        <f t="shared" si="9"/>
        <v>NC</v>
      </c>
      <c r="E603" s="15" t="s">
        <v>38</v>
      </c>
    </row>
    <row r="604" spans="2:5" ht="15.75" customHeight="1" x14ac:dyDescent="0.2">
      <c r="B604" s="6">
        <v>43501</v>
      </c>
      <c r="C604" s="34">
        <v>9.1999999999999993</v>
      </c>
      <c r="D604" s="8" t="str">
        <f t="shared" si="9"/>
        <v>NC</v>
      </c>
      <c r="E604" s="15" t="s">
        <v>38</v>
      </c>
    </row>
    <row r="605" spans="2:5" ht="15.75" customHeight="1" x14ac:dyDescent="0.2">
      <c r="B605" s="6">
        <v>43500</v>
      </c>
      <c r="C605" s="34">
        <v>8.1</v>
      </c>
      <c r="D605" s="8" t="str">
        <f t="shared" si="9"/>
        <v>NC</v>
      </c>
      <c r="E605" s="15" t="s">
        <v>38</v>
      </c>
    </row>
    <row r="606" spans="2:5" ht="15.75" customHeight="1" x14ac:dyDescent="0.2">
      <c r="B606" s="6">
        <v>43497</v>
      </c>
      <c r="C606" s="34">
        <v>9.5</v>
      </c>
      <c r="D606" s="8" t="str">
        <f t="shared" si="9"/>
        <v>NC</v>
      </c>
      <c r="E606" s="15" t="s">
        <v>38</v>
      </c>
    </row>
    <row r="607" spans="2:5" ht="15.75" customHeight="1" x14ac:dyDescent="0.2">
      <c r="B607" s="6">
        <v>43495</v>
      </c>
      <c r="C607" s="34">
        <v>9</v>
      </c>
      <c r="D607" s="8" t="str">
        <f t="shared" si="9"/>
        <v>NC</v>
      </c>
      <c r="E607" s="15" t="s">
        <v>38</v>
      </c>
    </row>
    <row r="608" spans="2:5" ht="15.75" customHeight="1" x14ac:dyDescent="0.2">
      <c r="B608" s="6">
        <v>43494</v>
      </c>
      <c r="C608" s="34">
        <v>9.1</v>
      </c>
      <c r="D608" s="8" t="str">
        <f t="shared" si="9"/>
        <v>NC</v>
      </c>
      <c r="E608" s="15" t="s">
        <v>38</v>
      </c>
    </row>
    <row r="609" spans="2:5" ht="15.75" customHeight="1" x14ac:dyDescent="0.2">
      <c r="B609" s="6">
        <v>43493</v>
      </c>
      <c r="C609" s="34">
        <v>7.9</v>
      </c>
      <c r="D609" s="8" t="str">
        <f t="shared" si="9"/>
        <v>NC</v>
      </c>
      <c r="E609" s="15" t="s">
        <v>38</v>
      </c>
    </row>
    <row r="610" spans="2:5" ht="15.75" customHeight="1" x14ac:dyDescent="0.2">
      <c r="B610" s="6">
        <v>43490</v>
      </c>
      <c r="C610" s="34">
        <v>9.1</v>
      </c>
      <c r="D610" s="8" t="str">
        <f t="shared" si="9"/>
        <v>NC</v>
      </c>
      <c r="E610" s="15" t="s">
        <v>38</v>
      </c>
    </row>
    <row r="611" spans="2:5" ht="15.75" customHeight="1" x14ac:dyDescent="0.2">
      <c r="B611" s="6">
        <v>43489</v>
      </c>
      <c r="C611" s="34">
        <v>9</v>
      </c>
      <c r="D611" s="8" t="str">
        <f t="shared" si="9"/>
        <v>NC</v>
      </c>
      <c r="E611" s="15" t="s">
        <v>38</v>
      </c>
    </row>
    <row r="612" spans="2:5" ht="15.75" customHeight="1" x14ac:dyDescent="0.2">
      <c r="B612" s="6">
        <v>43488</v>
      </c>
      <c r="C612" s="34">
        <v>9.1</v>
      </c>
      <c r="D612" s="8" t="str">
        <f t="shared" si="9"/>
        <v>NC</v>
      </c>
      <c r="E612" s="15" t="s">
        <v>38</v>
      </c>
    </row>
    <row r="613" spans="2:5" ht="15.75" customHeight="1" x14ac:dyDescent="0.2">
      <c r="B613" s="6">
        <v>43487</v>
      </c>
      <c r="C613" s="34">
        <v>9.1</v>
      </c>
      <c r="D613" s="8" t="str">
        <f t="shared" si="9"/>
        <v>NC</v>
      </c>
      <c r="E613" s="15" t="s">
        <v>38</v>
      </c>
    </row>
    <row r="614" spans="2:5" ht="15.75" customHeight="1" x14ac:dyDescent="0.2">
      <c r="B614" s="6">
        <v>43486</v>
      </c>
      <c r="C614" s="34">
        <v>7.8</v>
      </c>
      <c r="D614" s="8" t="str">
        <f t="shared" si="9"/>
        <v>NC</v>
      </c>
      <c r="E614" s="15" t="s">
        <v>38</v>
      </c>
    </row>
    <row r="615" spans="2:5" ht="15.75" customHeight="1" x14ac:dyDescent="0.2">
      <c r="B615" s="6">
        <v>43483</v>
      </c>
      <c r="C615" s="34">
        <v>9.1</v>
      </c>
      <c r="D615" s="8" t="str">
        <f t="shared" si="9"/>
        <v>NC</v>
      </c>
      <c r="E615" s="15" t="s">
        <v>38</v>
      </c>
    </row>
    <row r="616" spans="2:5" ht="15.75" customHeight="1" x14ac:dyDescent="0.2">
      <c r="B616" s="6">
        <v>43482</v>
      </c>
      <c r="C616" s="34">
        <v>9.1999999999999993</v>
      </c>
      <c r="D616" s="8" t="str">
        <f t="shared" si="9"/>
        <v>NC</v>
      </c>
      <c r="E616" s="15" t="s">
        <v>38</v>
      </c>
    </row>
    <row r="617" spans="2:5" ht="15.75" customHeight="1" x14ac:dyDescent="0.2">
      <c r="B617" s="6">
        <v>43481</v>
      </c>
      <c r="C617" s="34">
        <v>9</v>
      </c>
      <c r="D617" s="8" t="str">
        <f t="shared" si="9"/>
        <v>NC</v>
      </c>
      <c r="E617" s="15" t="s">
        <v>38</v>
      </c>
    </row>
    <row r="618" spans="2:5" ht="15.75" customHeight="1" x14ac:dyDescent="0.2">
      <c r="B618" s="6">
        <v>43480</v>
      </c>
      <c r="C618" s="34">
        <v>9</v>
      </c>
      <c r="D618" s="8" t="str">
        <f t="shared" si="9"/>
        <v>NC</v>
      </c>
      <c r="E618" s="15" t="s">
        <v>38</v>
      </c>
    </row>
    <row r="619" spans="2:5" ht="15.75" customHeight="1" x14ac:dyDescent="0.2">
      <c r="B619" s="6">
        <v>43479</v>
      </c>
      <c r="C619" s="34">
        <v>8.9</v>
      </c>
      <c r="D619" s="8" t="str">
        <f t="shared" si="9"/>
        <v>NC</v>
      </c>
      <c r="E619" s="15" t="s">
        <v>38</v>
      </c>
    </row>
    <row r="620" spans="2:5" ht="15.75" customHeight="1" x14ac:dyDescent="0.2">
      <c r="B620" s="6">
        <v>43476</v>
      </c>
      <c r="C620" s="34">
        <v>8.9</v>
      </c>
      <c r="D620" s="8" t="str">
        <f t="shared" si="9"/>
        <v>NC</v>
      </c>
      <c r="E620" s="15" t="s">
        <v>38</v>
      </c>
    </row>
    <row r="621" spans="2:5" ht="15.75" customHeight="1" x14ac:dyDescent="0.2">
      <c r="B621" s="6">
        <v>43475</v>
      </c>
      <c r="C621" s="34">
        <v>9.1</v>
      </c>
      <c r="D621" s="8" t="str">
        <f t="shared" si="9"/>
        <v>NC</v>
      </c>
      <c r="E621" s="15" t="s">
        <v>38</v>
      </c>
    </row>
    <row r="622" spans="2:5" ht="15.75" customHeight="1" x14ac:dyDescent="0.2">
      <c r="B622" s="6">
        <v>43474</v>
      </c>
      <c r="C622" s="34">
        <v>9.1</v>
      </c>
      <c r="D622" s="8" t="str">
        <f t="shared" si="9"/>
        <v>NC</v>
      </c>
      <c r="E622" s="15" t="s">
        <v>38</v>
      </c>
    </row>
    <row r="623" spans="2:5" ht="15.75" customHeight="1" x14ac:dyDescent="0.2">
      <c r="B623" s="6">
        <v>43473</v>
      </c>
      <c r="C623" s="34">
        <v>9.6999999999999993</v>
      </c>
      <c r="D623" s="8" t="str">
        <f t="shared" si="9"/>
        <v>NC</v>
      </c>
      <c r="E623" s="15" t="s">
        <v>38</v>
      </c>
    </row>
    <row r="624" spans="2:5" ht="15.75" customHeight="1" x14ac:dyDescent="0.2">
      <c r="B624" s="6">
        <v>43472</v>
      </c>
      <c r="C624" s="34">
        <v>7.5</v>
      </c>
      <c r="D624" s="8" t="str">
        <f t="shared" si="9"/>
        <v>NC</v>
      </c>
      <c r="E624" s="15" t="s">
        <v>38</v>
      </c>
    </row>
    <row r="625" spans="2:5" ht="15.75" customHeight="1" x14ac:dyDescent="0.2">
      <c r="B625" s="20">
        <v>43469</v>
      </c>
      <c r="C625" s="35">
        <v>9.4</v>
      </c>
      <c r="D625" s="17" t="str">
        <f t="shared" si="9"/>
        <v>NC</v>
      </c>
      <c r="E625" s="18" t="s">
        <v>38</v>
      </c>
    </row>
    <row r="626" spans="2:5" ht="15.75" customHeight="1" x14ac:dyDescent="0.2">
      <c r="B626" s="19">
        <v>43468</v>
      </c>
      <c r="C626" s="36">
        <v>9.5</v>
      </c>
      <c r="D626" s="13" t="str">
        <f t="shared" si="9"/>
        <v>NC</v>
      </c>
      <c r="E626" s="15" t="s">
        <v>38</v>
      </c>
    </row>
    <row r="627" spans="2:5" ht="15.75" customHeight="1" x14ac:dyDescent="0.2">
      <c r="B627" s="19">
        <v>43462</v>
      </c>
      <c r="C627" s="36">
        <v>9</v>
      </c>
      <c r="D627" s="13" t="str">
        <f t="shared" si="9"/>
        <v>NC</v>
      </c>
      <c r="E627" s="15" t="s">
        <v>38</v>
      </c>
    </row>
    <row r="628" spans="2:5" ht="15.75" customHeight="1" x14ac:dyDescent="0.2">
      <c r="B628" s="19">
        <v>43461</v>
      </c>
      <c r="C628" s="36">
        <v>9.1</v>
      </c>
      <c r="D628" s="13" t="str">
        <f t="shared" si="9"/>
        <v>NC</v>
      </c>
      <c r="E628" s="15" t="s">
        <v>38</v>
      </c>
    </row>
    <row r="629" spans="2:5" ht="15.75" customHeight="1" x14ac:dyDescent="0.2">
      <c r="B629" s="19">
        <v>43461</v>
      </c>
      <c r="C629" s="36">
        <v>8.6</v>
      </c>
      <c r="D629" s="13" t="str">
        <f t="shared" si="9"/>
        <v>NC</v>
      </c>
      <c r="E629" s="16" t="s">
        <v>38</v>
      </c>
    </row>
    <row r="630" spans="2:5" ht="15.75" customHeight="1" x14ac:dyDescent="0.2">
      <c r="B630" s="19">
        <v>43460</v>
      </c>
      <c r="C630" s="36">
        <v>9</v>
      </c>
      <c r="D630" s="13" t="str">
        <f t="shared" si="9"/>
        <v>NC</v>
      </c>
      <c r="E630" s="15" t="s">
        <v>38</v>
      </c>
    </row>
    <row r="631" spans="2:5" ht="15.75" customHeight="1" x14ac:dyDescent="0.2">
      <c r="B631" s="19">
        <v>43455</v>
      </c>
      <c r="C631" s="36">
        <v>10.1</v>
      </c>
      <c r="D631" s="13" t="str">
        <f t="shared" si="9"/>
        <v>NC</v>
      </c>
      <c r="E631" s="15" t="s">
        <v>38</v>
      </c>
    </row>
    <row r="632" spans="2:5" ht="15.75" customHeight="1" x14ac:dyDescent="0.2">
      <c r="B632" s="19">
        <v>43454</v>
      </c>
      <c r="C632" s="36">
        <v>9.1</v>
      </c>
      <c r="D632" s="13" t="str">
        <f t="shared" si="9"/>
        <v>NC</v>
      </c>
      <c r="E632" s="15" t="s">
        <v>38</v>
      </c>
    </row>
    <row r="633" spans="2:5" ht="15.75" customHeight="1" x14ac:dyDescent="0.2">
      <c r="B633" s="19">
        <v>43453</v>
      </c>
      <c r="C633" s="36">
        <v>9.1999999999999993</v>
      </c>
      <c r="D633" s="13" t="str">
        <f t="shared" si="9"/>
        <v>NC</v>
      </c>
      <c r="E633" s="15" t="s">
        <v>38</v>
      </c>
    </row>
    <row r="634" spans="2:5" ht="15.75" customHeight="1" x14ac:dyDescent="0.2">
      <c r="B634" s="19">
        <v>43452</v>
      </c>
      <c r="C634" s="36">
        <v>9.4</v>
      </c>
      <c r="D634" s="13" t="str">
        <f t="shared" si="9"/>
        <v>NC</v>
      </c>
      <c r="E634" s="15" t="s">
        <v>38</v>
      </c>
    </row>
    <row r="635" spans="2:5" ht="15.75" customHeight="1" x14ac:dyDescent="0.2">
      <c r="B635" s="19">
        <v>43451</v>
      </c>
      <c r="C635" s="36">
        <v>6.3</v>
      </c>
      <c r="D635" s="13" t="str">
        <f t="shared" si="9"/>
        <v>C</v>
      </c>
      <c r="E635" s="15" t="s">
        <v>38</v>
      </c>
    </row>
    <row r="636" spans="2:5" ht="15.75" customHeight="1" x14ac:dyDescent="0.2">
      <c r="B636" s="19">
        <v>43448</v>
      </c>
      <c r="C636" s="36">
        <v>9.1</v>
      </c>
      <c r="D636" s="13" t="str">
        <f t="shared" si="9"/>
        <v>NC</v>
      </c>
      <c r="E636" s="15" t="s">
        <v>38</v>
      </c>
    </row>
    <row r="637" spans="2:5" ht="15.75" customHeight="1" x14ac:dyDescent="0.2">
      <c r="B637" s="19">
        <v>43447</v>
      </c>
      <c r="C637" s="36">
        <v>9</v>
      </c>
      <c r="D637" s="13" t="str">
        <f t="shared" si="9"/>
        <v>NC</v>
      </c>
      <c r="E637" s="15" t="s">
        <v>38</v>
      </c>
    </row>
    <row r="638" spans="2:5" ht="15.75" customHeight="1" x14ac:dyDescent="0.2">
      <c r="B638" s="19">
        <v>43446</v>
      </c>
      <c r="C638" s="36">
        <v>5.2</v>
      </c>
      <c r="D638" s="13" t="str">
        <f t="shared" si="9"/>
        <v>C</v>
      </c>
      <c r="E638" s="15" t="s">
        <v>38</v>
      </c>
    </row>
    <row r="639" spans="2:5" ht="15.75" customHeight="1" x14ac:dyDescent="0.2">
      <c r="B639" s="19">
        <v>43445</v>
      </c>
      <c r="C639" s="36">
        <v>9.1999999999999993</v>
      </c>
      <c r="D639" s="13" t="str">
        <f t="shared" si="9"/>
        <v>NC</v>
      </c>
      <c r="E639" s="15" t="s">
        <v>38</v>
      </c>
    </row>
    <row r="640" spans="2:5" ht="15.75" customHeight="1" x14ac:dyDescent="0.2">
      <c r="B640" s="19">
        <v>43444</v>
      </c>
      <c r="C640" s="36">
        <v>8</v>
      </c>
      <c r="D640" s="13" t="str">
        <f t="shared" si="9"/>
        <v>NC</v>
      </c>
      <c r="E640" s="15" t="s">
        <v>38</v>
      </c>
    </row>
    <row r="641" spans="2:5" ht="15.75" customHeight="1" x14ac:dyDescent="0.2">
      <c r="B641" s="19">
        <v>43441</v>
      </c>
      <c r="C641" s="36">
        <v>9.1999999999999993</v>
      </c>
      <c r="D641" s="13" t="str">
        <f t="shared" si="9"/>
        <v>NC</v>
      </c>
      <c r="E641" s="15" t="s">
        <v>38</v>
      </c>
    </row>
    <row r="642" spans="2:5" ht="15.75" customHeight="1" x14ac:dyDescent="0.2">
      <c r="B642" s="19">
        <v>43440</v>
      </c>
      <c r="C642" s="36">
        <v>9.1</v>
      </c>
      <c r="D642" s="13" t="str">
        <f t="shared" si="9"/>
        <v>NC</v>
      </c>
      <c r="E642" s="15" t="s">
        <v>38</v>
      </c>
    </row>
    <row r="643" spans="2:5" ht="15.75" customHeight="1" x14ac:dyDescent="0.2">
      <c r="B643" s="19">
        <v>43439</v>
      </c>
      <c r="C643" s="36">
        <v>9.1</v>
      </c>
      <c r="D643" s="13" t="str">
        <f t="shared" si="9"/>
        <v>NC</v>
      </c>
      <c r="E643" s="15" t="s">
        <v>38</v>
      </c>
    </row>
    <row r="644" spans="2:5" ht="15.75" customHeight="1" x14ac:dyDescent="0.2">
      <c r="B644" s="19">
        <v>43438</v>
      </c>
      <c r="C644" s="36">
        <v>9</v>
      </c>
      <c r="D644" s="13" t="str">
        <f t="shared" ref="D644:D707" si="10">IF(C644&gt;7, "NC", "C")</f>
        <v>NC</v>
      </c>
      <c r="E644" s="15" t="s">
        <v>38</v>
      </c>
    </row>
    <row r="645" spans="2:5" ht="15.75" customHeight="1" x14ac:dyDescent="0.2">
      <c r="B645" s="19">
        <v>43437</v>
      </c>
      <c r="C645" s="36">
        <v>8</v>
      </c>
      <c r="D645" s="13" t="str">
        <f t="shared" si="10"/>
        <v>NC</v>
      </c>
      <c r="E645" s="15" t="s">
        <v>38</v>
      </c>
    </row>
    <row r="646" spans="2:5" ht="15.75" customHeight="1" x14ac:dyDescent="0.2">
      <c r="B646" s="19">
        <v>43434</v>
      </c>
      <c r="C646" s="36">
        <v>9</v>
      </c>
      <c r="D646" s="13" t="str">
        <f t="shared" si="10"/>
        <v>NC</v>
      </c>
      <c r="E646" s="15" t="s">
        <v>38</v>
      </c>
    </row>
    <row r="647" spans="2:5" ht="15.75" customHeight="1" x14ac:dyDescent="0.2">
      <c r="B647" s="19">
        <v>43433</v>
      </c>
      <c r="C647" s="36">
        <v>9.9</v>
      </c>
      <c r="D647" s="13" t="str">
        <f t="shared" si="10"/>
        <v>NC</v>
      </c>
      <c r="E647" s="15" t="s">
        <v>38</v>
      </c>
    </row>
    <row r="648" spans="2:5" ht="15.75" customHeight="1" x14ac:dyDescent="0.2">
      <c r="B648" s="19">
        <v>43432</v>
      </c>
      <c r="C648" s="36">
        <v>10.6</v>
      </c>
      <c r="D648" s="13" t="str">
        <f t="shared" si="10"/>
        <v>NC</v>
      </c>
      <c r="E648" s="15" t="s">
        <v>38</v>
      </c>
    </row>
    <row r="649" spans="2:5" ht="15.75" customHeight="1" x14ac:dyDescent="0.2">
      <c r="B649" s="19">
        <v>43431</v>
      </c>
      <c r="C649" s="36">
        <v>9.1999999999999993</v>
      </c>
      <c r="D649" s="13" t="str">
        <f t="shared" si="10"/>
        <v>NC</v>
      </c>
      <c r="E649" s="15" t="s">
        <v>38</v>
      </c>
    </row>
    <row r="650" spans="2:5" ht="15.75" customHeight="1" x14ac:dyDescent="0.2">
      <c r="B650" s="19">
        <v>43430</v>
      </c>
      <c r="C650" s="36">
        <v>9.8000000000000007</v>
      </c>
      <c r="D650" s="13" t="str">
        <f t="shared" si="10"/>
        <v>NC</v>
      </c>
      <c r="E650" s="15" t="s">
        <v>38</v>
      </c>
    </row>
    <row r="651" spans="2:5" ht="15.75" customHeight="1" x14ac:dyDescent="0.2">
      <c r="B651" s="19">
        <v>43427</v>
      </c>
      <c r="C651" s="36">
        <v>9.1999999999999993</v>
      </c>
      <c r="D651" s="13" t="str">
        <f t="shared" si="10"/>
        <v>NC</v>
      </c>
      <c r="E651" s="15" t="s">
        <v>38</v>
      </c>
    </row>
    <row r="652" spans="2:5" ht="15.75" customHeight="1" x14ac:dyDescent="0.2">
      <c r="B652" s="19">
        <v>43426</v>
      </c>
      <c r="C652" s="36">
        <v>9</v>
      </c>
      <c r="D652" s="13" t="str">
        <f t="shared" si="10"/>
        <v>NC</v>
      </c>
      <c r="E652" s="15" t="s">
        <v>38</v>
      </c>
    </row>
    <row r="653" spans="2:5" ht="15.75" customHeight="1" x14ac:dyDescent="0.2">
      <c r="B653" s="19">
        <v>43425</v>
      </c>
      <c r="C653" s="36">
        <v>9.5</v>
      </c>
      <c r="D653" s="13" t="str">
        <f t="shared" si="10"/>
        <v>NC</v>
      </c>
      <c r="E653" s="15" t="s">
        <v>38</v>
      </c>
    </row>
    <row r="654" spans="2:5" ht="15.75" customHeight="1" x14ac:dyDescent="0.2">
      <c r="B654" s="19">
        <v>43424</v>
      </c>
      <c r="C654" s="36">
        <v>9</v>
      </c>
      <c r="D654" s="13" t="str">
        <f t="shared" si="10"/>
        <v>NC</v>
      </c>
      <c r="E654" s="15" t="s">
        <v>38</v>
      </c>
    </row>
    <row r="655" spans="2:5" ht="15.75" customHeight="1" x14ac:dyDescent="0.2">
      <c r="B655" s="19">
        <v>43423</v>
      </c>
      <c r="C655" s="36">
        <v>10.5</v>
      </c>
      <c r="D655" s="13" t="str">
        <f t="shared" si="10"/>
        <v>NC</v>
      </c>
      <c r="E655" s="15" t="s">
        <v>38</v>
      </c>
    </row>
    <row r="656" spans="2:5" ht="15.75" customHeight="1" x14ac:dyDescent="0.2">
      <c r="B656" s="19">
        <v>43420</v>
      </c>
      <c r="C656" s="36">
        <v>9</v>
      </c>
      <c r="D656" s="13" t="str">
        <f t="shared" si="10"/>
        <v>NC</v>
      </c>
      <c r="E656" s="15" t="s">
        <v>38</v>
      </c>
    </row>
    <row r="657" spans="2:5" ht="15.75" customHeight="1" x14ac:dyDescent="0.2">
      <c r="B657" s="19">
        <v>43419</v>
      </c>
      <c r="C657" s="36">
        <v>9</v>
      </c>
      <c r="D657" s="13" t="str">
        <f t="shared" si="10"/>
        <v>NC</v>
      </c>
      <c r="E657" s="15" t="s">
        <v>38</v>
      </c>
    </row>
    <row r="658" spans="2:5" ht="15.75" customHeight="1" x14ac:dyDescent="0.2">
      <c r="B658" s="19">
        <v>43418</v>
      </c>
      <c r="C658" s="36">
        <v>8.5</v>
      </c>
      <c r="D658" s="13" t="str">
        <f t="shared" si="10"/>
        <v>NC</v>
      </c>
      <c r="E658" s="15" t="s">
        <v>38</v>
      </c>
    </row>
    <row r="659" spans="2:5" ht="15.75" customHeight="1" x14ac:dyDescent="0.2">
      <c r="B659" s="19">
        <v>43417</v>
      </c>
      <c r="C659" s="36">
        <v>8</v>
      </c>
      <c r="D659" s="13" t="str">
        <f t="shared" si="10"/>
        <v>NC</v>
      </c>
      <c r="E659" s="15" t="s">
        <v>38</v>
      </c>
    </row>
    <row r="660" spans="2:5" ht="15.75" customHeight="1" x14ac:dyDescent="0.2">
      <c r="B660" s="19">
        <v>43416</v>
      </c>
      <c r="C660" s="36">
        <v>9</v>
      </c>
      <c r="D660" s="13" t="str">
        <f t="shared" si="10"/>
        <v>NC</v>
      </c>
      <c r="E660" s="15" t="s">
        <v>38</v>
      </c>
    </row>
    <row r="661" spans="2:5" ht="15.75" customHeight="1" x14ac:dyDescent="0.2">
      <c r="B661" s="19">
        <v>43413</v>
      </c>
      <c r="C661" s="36">
        <v>8.1999999999999993</v>
      </c>
      <c r="D661" s="13" t="str">
        <f t="shared" si="10"/>
        <v>NC</v>
      </c>
      <c r="E661" s="15" t="s">
        <v>38</v>
      </c>
    </row>
    <row r="662" spans="2:5" ht="15.75" customHeight="1" x14ac:dyDescent="0.2">
      <c r="B662" s="19">
        <v>43412</v>
      </c>
      <c r="C662" s="36">
        <v>9</v>
      </c>
      <c r="D662" s="13" t="str">
        <f t="shared" si="10"/>
        <v>NC</v>
      </c>
      <c r="E662" s="15" t="s">
        <v>38</v>
      </c>
    </row>
    <row r="663" spans="2:5" ht="15.75" customHeight="1" x14ac:dyDescent="0.2">
      <c r="B663" s="19">
        <v>43411</v>
      </c>
      <c r="C663" s="36">
        <v>9.8000000000000007</v>
      </c>
      <c r="D663" s="13" t="str">
        <f t="shared" si="10"/>
        <v>NC</v>
      </c>
      <c r="E663" s="15" t="s">
        <v>38</v>
      </c>
    </row>
    <row r="664" spans="2:5" ht="15.75" customHeight="1" x14ac:dyDescent="0.2">
      <c r="B664" s="19">
        <v>43410</v>
      </c>
      <c r="C664" s="36">
        <v>9</v>
      </c>
      <c r="D664" s="13" t="str">
        <f t="shared" si="10"/>
        <v>NC</v>
      </c>
      <c r="E664" s="15" t="s">
        <v>38</v>
      </c>
    </row>
    <row r="665" spans="2:5" ht="15.75" customHeight="1" x14ac:dyDescent="0.2">
      <c r="B665" s="19">
        <v>43409</v>
      </c>
      <c r="C665" s="36">
        <v>7.2</v>
      </c>
      <c r="D665" s="13" t="str">
        <f t="shared" si="10"/>
        <v>NC</v>
      </c>
      <c r="E665" s="15" t="s">
        <v>38</v>
      </c>
    </row>
    <row r="666" spans="2:5" ht="15.75" customHeight="1" x14ac:dyDescent="0.2">
      <c r="B666" s="19">
        <v>43406</v>
      </c>
      <c r="C666" s="36">
        <v>9</v>
      </c>
      <c r="D666" s="13" t="str">
        <f t="shared" si="10"/>
        <v>NC</v>
      </c>
      <c r="E666" s="15" t="s">
        <v>38</v>
      </c>
    </row>
    <row r="667" spans="2:5" ht="15.75" customHeight="1" x14ac:dyDescent="0.2">
      <c r="B667" s="19">
        <v>43404</v>
      </c>
      <c r="C667" s="36">
        <v>9</v>
      </c>
      <c r="D667" s="13" t="str">
        <f t="shared" si="10"/>
        <v>NC</v>
      </c>
      <c r="E667" s="15" t="s">
        <v>38</v>
      </c>
    </row>
    <row r="668" spans="2:5" ht="15.75" customHeight="1" x14ac:dyDescent="0.2">
      <c r="B668" s="19">
        <v>43403</v>
      </c>
      <c r="C668" s="36">
        <v>9.8000000000000007</v>
      </c>
      <c r="D668" s="13" t="str">
        <f t="shared" si="10"/>
        <v>NC</v>
      </c>
      <c r="E668" s="15" t="s">
        <v>38</v>
      </c>
    </row>
    <row r="669" spans="2:5" ht="15.75" customHeight="1" x14ac:dyDescent="0.2">
      <c r="B669" s="19">
        <v>43402</v>
      </c>
      <c r="C669" s="36">
        <v>8.1</v>
      </c>
      <c r="D669" s="13" t="str">
        <f t="shared" si="10"/>
        <v>NC</v>
      </c>
      <c r="E669" s="15" t="s">
        <v>38</v>
      </c>
    </row>
    <row r="670" spans="2:5" ht="15.75" customHeight="1" x14ac:dyDescent="0.2">
      <c r="B670" s="19">
        <v>43399</v>
      </c>
      <c r="C670" s="36">
        <v>9.8000000000000007</v>
      </c>
      <c r="D670" s="13" t="str">
        <f t="shared" si="10"/>
        <v>NC</v>
      </c>
      <c r="E670" s="15" t="s">
        <v>38</v>
      </c>
    </row>
    <row r="671" spans="2:5" ht="15.75" customHeight="1" x14ac:dyDescent="0.2">
      <c r="B671" s="19">
        <v>43398</v>
      </c>
      <c r="C671" s="36">
        <v>9.5</v>
      </c>
      <c r="D671" s="13" t="str">
        <f t="shared" si="10"/>
        <v>NC</v>
      </c>
      <c r="E671" s="15" t="s">
        <v>38</v>
      </c>
    </row>
    <row r="672" spans="2:5" ht="15.75" customHeight="1" x14ac:dyDescent="0.2">
      <c r="B672" s="19">
        <v>43397</v>
      </c>
      <c r="C672" s="36">
        <v>9.9</v>
      </c>
      <c r="D672" s="13" t="str">
        <f t="shared" si="10"/>
        <v>NC</v>
      </c>
      <c r="E672" s="15" t="s">
        <v>38</v>
      </c>
    </row>
    <row r="673" spans="2:5" ht="15.75" customHeight="1" x14ac:dyDescent="0.2">
      <c r="B673" s="19">
        <v>43396</v>
      </c>
      <c r="C673" s="36">
        <v>9.5</v>
      </c>
      <c r="D673" s="13" t="str">
        <f t="shared" si="10"/>
        <v>NC</v>
      </c>
      <c r="E673" s="15" t="s">
        <v>38</v>
      </c>
    </row>
    <row r="674" spans="2:5" ht="15.75" customHeight="1" x14ac:dyDescent="0.2">
      <c r="B674" s="19">
        <v>43395</v>
      </c>
      <c r="C674" s="36">
        <v>7.4</v>
      </c>
      <c r="D674" s="13" t="str">
        <f t="shared" si="10"/>
        <v>NC</v>
      </c>
      <c r="E674" s="15" t="s">
        <v>38</v>
      </c>
    </row>
    <row r="675" spans="2:5" ht="15.75" customHeight="1" x14ac:dyDescent="0.2">
      <c r="B675" s="19">
        <v>43392</v>
      </c>
      <c r="C675" s="36">
        <v>9</v>
      </c>
      <c r="D675" s="13" t="str">
        <f t="shared" si="10"/>
        <v>NC</v>
      </c>
      <c r="E675" s="15" t="s">
        <v>38</v>
      </c>
    </row>
    <row r="676" spans="2:5" ht="15.75" customHeight="1" x14ac:dyDescent="0.2">
      <c r="B676" s="19">
        <v>43391</v>
      </c>
      <c r="C676" s="36">
        <v>9.6999999999999993</v>
      </c>
      <c r="D676" s="13" t="str">
        <f t="shared" si="10"/>
        <v>NC</v>
      </c>
      <c r="E676" s="15" t="s">
        <v>38</v>
      </c>
    </row>
    <row r="677" spans="2:5" ht="15.75" customHeight="1" x14ac:dyDescent="0.2">
      <c r="B677" s="19">
        <v>43390</v>
      </c>
      <c r="C677" s="36">
        <v>10.1</v>
      </c>
      <c r="D677" s="13" t="str">
        <f t="shared" si="10"/>
        <v>NC</v>
      </c>
      <c r="E677" s="15" t="s">
        <v>38</v>
      </c>
    </row>
    <row r="678" spans="2:5" ht="15.75" customHeight="1" x14ac:dyDescent="0.2">
      <c r="B678" s="19">
        <v>43389</v>
      </c>
      <c r="C678" s="36">
        <v>9.6999999999999993</v>
      </c>
      <c r="D678" s="13" t="str">
        <f t="shared" si="10"/>
        <v>NC</v>
      </c>
      <c r="E678" s="15" t="s">
        <v>38</v>
      </c>
    </row>
    <row r="679" spans="2:5" ht="15.75" customHeight="1" x14ac:dyDescent="0.2">
      <c r="B679" s="19">
        <v>43388</v>
      </c>
      <c r="C679" s="36">
        <v>7.4</v>
      </c>
      <c r="D679" s="13" t="str">
        <f t="shared" si="10"/>
        <v>NC</v>
      </c>
      <c r="E679" s="15" t="s">
        <v>38</v>
      </c>
    </row>
    <row r="680" spans="2:5" ht="15.75" customHeight="1" x14ac:dyDescent="0.2">
      <c r="B680" s="19">
        <v>43385</v>
      </c>
      <c r="C680" s="36">
        <v>5</v>
      </c>
      <c r="D680" s="13" t="str">
        <f t="shared" si="10"/>
        <v>C</v>
      </c>
      <c r="E680" s="15" t="s">
        <v>38</v>
      </c>
    </row>
    <row r="681" spans="2:5" ht="15.75" customHeight="1" x14ac:dyDescent="0.2">
      <c r="B681" s="19">
        <v>43384</v>
      </c>
      <c r="C681" s="36">
        <v>9.8000000000000007</v>
      </c>
      <c r="D681" s="13" t="str">
        <f t="shared" si="10"/>
        <v>NC</v>
      </c>
      <c r="E681" s="15" t="s">
        <v>38</v>
      </c>
    </row>
    <row r="682" spans="2:5" ht="15.75" customHeight="1" x14ac:dyDescent="0.2">
      <c r="B682" s="19">
        <v>43383</v>
      </c>
      <c r="C682" s="36">
        <v>11.2</v>
      </c>
      <c r="D682" s="13" t="str">
        <f t="shared" si="10"/>
        <v>NC</v>
      </c>
      <c r="E682" s="15" t="s">
        <v>38</v>
      </c>
    </row>
    <row r="683" spans="2:5" ht="15.75" customHeight="1" x14ac:dyDescent="0.2">
      <c r="B683" s="19">
        <v>43382</v>
      </c>
      <c r="C683" s="36">
        <v>10.1</v>
      </c>
      <c r="D683" s="13" t="str">
        <f t="shared" si="10"/>
        <v>NC</v>
      </c>
      <c r="E683" s="15" t="s">
        <v>38</v>
      </c>
    </row>
    <row r="684" spans="2:5" ht="15.75" customHeight="1" x14ac:dyDescent="0.2">
      <c r="B684" s="19">
        <v>43381</v>
      </c>
      <c r="C684" s="36">
        <v>7.8</v>
      </c>
      <c r="D684" s="13" t="str">
        <f t="shared" si="10"/>
        <v>NC</v>
      </c>
      <c r="E684" s="15" t="s">
        <v>38</v>
      </c>
    </row>
    <row r="685" spans="2:5" ht="15.75" customHeight="1" x14ac:dyDescent="0.2">
      <c r="B685" s="19">
        <v>43377</v>
      </c>
      <c r="C685" s="36">
        <v>9.6999999999999993</v>
      </c>
      <c r="D685" s="13" t="str">
        <f t="shared" si="10"/>
        <v>NC</v>
      </c>
      <c r="E685" s="15" t="s">
        <v>38</v>
      </c>
    </row>
    <row r="686" spans="2:5" ht="15.75" customHeight="1" x14ac:dyDescent="0.2">
      <c r="B686" s="19">
        <v>43376</v>
      </c>
      <c r="C686" s="36">
        <v>11.2</v>
      </c>
      <c r="D686" s="13" t="str">
        <f t="shared" si="10"/>
        <v>NC</v>
      </c>
      <c r="E686" s="15" t="s">
        <v>38</v>
      </c>
    </row>
    <row r="687" spans="2:5" ht="15.75" customHeight="1" x14ac:dyDescent="0.2">
      <c r="B687" s="19">
        <v>43375</v>
      </c>
      <c r="C687" s="36">
        <v>9.1999999999999993</v>
      </c>
      <c r="D687" s="13" t="str">
        <f t="shared" si="10"/>
        <v>NC</v>
      </c>
      <c r="E687" s="15" t="s">
        <v>38</v>
      </c>
    </row>
    <row r="688" spans="2:5" ht="15.75" customHeight="1" x14ac:dyDescent="0.2">
      <c r="B688" s="19">
        <v>43374</v>
      </c>
      <c r="C688" s="36">
        <v>6.4</v>
      </c>
      <c r="D688" s="13" t="str">
        <f t="shared" si="10"/>
        <v>C</v>
      </c>
      <c r="E688" s="15" t="s">
        <v>38</v>
      </c>
    </row>
    <row r="689" spans="2:5" ht="15.75" customHeight="1" x14ac:dyDescent="0.2">
      <c r="B689" s="19">
        <v>43371</v>
      </c>
      <c r="C689" s="36">
        <v>6.5</v>
      </c>
      <c r="D689" s="13" t="str">
        <f t="shared" si="10"/>
        <v>C</v>
      </c>
      <c r="E689" s="15" t="s">
        <v>38</v>
      </c>
    </row>
    <row r="690" spans="2:5" ht="15.75" customHeight="1" x14ac:dyDescent="0.2">
      <c r="B690" s="19">
        <v>43370</v>
      </c>
      <c r="C690" s="36">
        <v>10.1</v>
      </c>
      <c r="D690" s="13" t="str">
        <f t="shared" si="10"/>
        <v>NC</v>
      </c>
      <c r="E690" s="15" t="s">
        <v>38</v>
      </c>
    </row>
    <row r="691" spans="2:5" ht="15.75" customHeight="1" x14ac:dyDescent="0.2">
      <c r="B691" s="19">
        <v>43369</v>
      </c>
      <c r="C691" s="36">
        <v>9.9</v>
      </c>
      <c r="D691" s="13" t="str">
        <f t="shared" si="10"/>
        <v>NC</v>
      </c>
      <c r="E691" s="15" t="s">
        <v>38</v>
      </c>
    </row>
    <row r="692" spans="2:5" ht="15.75" customHeight="1" x14ac:dyDescent="0.2">
      <c r="B692" s="19">
        <v>43368</v>
      </c>
      <c r="C692" s="36">
        <v>6.8</v>
      </c>
      <c r="D692" s="13" t="str">
        <f t="shared" si="10"/>
        <v>C</v>
      </c>
      <c r="E692" s="15" t="s">
        <v>38</v>
      </c>
    </row>
    <row r="693" spans="2:5" ht="15.75" customHeight="1" x14ac:dyDescent="0.2">
      <c r="B693" s="19">
        <v>43367</v>
      </c>
      <c r="C693" s="36">
        <v>7.4</v>
      </c>
      <c r="D693" s="13" t="str">
        <f t="shared" si="10"/>
        <v>NC</v>
      </c>
      <c r="E693" s="15" t="s">
        <v>38</v>
      </c>
    </row>
    <row r="694" spans="2:5" ht="15.75" customHeight="1" x14ac:dyDescent="0.2">
      <c r="B694" s="19">
        <v>43364</v>
      </c>
      <c r="C694" s="36">
        <v>11.8</v>
      </c>
      <c r="D694" s="13" t="str">
        <f t="shared" si="10"/>
        <v>NC</v>
      </c>
      <c r="E694" s="15" t="s">
        <v>38</v>
      </c>
    </row>
    <row r="695" spans="2:5" ht="15.75" customHeight="1" x14ac:dyDescent="0.2">
      <c r="B695" s="19">
        <v>43363</v>
      </c>
      <c r="C695" s="36">
        <v>11</v>
      </c>
      <c r="D695" s="13" t="str">
        <f t="shared" si="10"/>
        <v>NC</v>
      </c>
      <c r="E695" s="15" t="s">
        <v>38</v>
      </c>
    </row>
    <row r="696" spans="2:5" ht="15.75" customHeight="1" x14ac:dyDescent="0.2">
      <c r="B696" s="19">
        <v>43362</v>
      </c>
      <c r="C696" s="36">
        <v>8.9</v>
      </c>
      <c r="D696" s="13" t="str">
        <f t="shared" si="10"/>
        <v>NC</v>
      </c>
      <c r="E696" s="15" t="s">
        <v>38</v>
      </c>
    </row>
    <row r="697" spans="2:5" ht="15.75" customHeight="1" x14ac:dyDescent="0.2">
      <c r="B697" s="19">
        <v>43361</v>
      </c>
      <c r="C697" s="36">
        <v>9.8000000000000007</v>
      </c>
      <c r="D697" s="13" t="str">
        <f t="shared" si="10"/>
        <v>NC</v>
      </c>
      <c r="E697" s="15" t="s">
        <v>38</v>
      </c>
    </row>
    <row r="698" spans="2:5" ht="15.75" customHeight="1" x14ac:dyDescent="0.2">
      <c r="B698" s="19">
        <v>43360</v>
      </c>
      <c r="C698" s="36">
        <v>9.1</v>
      </c>
      <c r="D698" s="13" t="str">
        <f t="shared" si="10"/>
        <v>NC</v>
      </c>
      <c r="E698" s="15" t="s">
        <v>38</v>
      </c>
    </row>
    <row r="699" spans="2:5" ht="15.75" customHeight="1" x14ac:dyDescent="0.2">
      <c r="B699" s="19">
        <v>43357</v>
      </c>
      <c r="C699" s="36">
        <v>6.4</v>
      </c>
      <c r="D699" s="13" t="str">
        <f t="shared" si="10"/>
        <v>C</v>
      </c>
      <c r="E699" s="15" t="s">
        <v>38</v>
      </c>
    </row>
    <row r="700" spans="2:5" ht="15.75" customHeight="1" x14ac:dyDescent="0.2">
      <c r="B700" s="19">
        <v>43356</v>
      </c>
      <c r="C700" s="36">
        <v>7.1</v>
      </c>
      <c r="D700" s="13" t="str">
        <f t="shared" si="10"/>
        <v>NC</v>
      </c>
      <c r="E700" s="15" t="s">
        <v>38</v>
      </c>
    </row>
    <row r="701" spans="2:5" ht="15.75" customHeight="1" x14ac:dyDescent="0.2">
      <c r="B701" s="19">
        <v>43355</v>
      </c>
      <c r="C701" s="36">
        <v>7.1</v>
      </c>
      <c r="D701" s="13" t="str">
        <f t="shared" si="10"/>
        <v>NC</v>
      </c>
      <c r="E701" s="15" t="s">
        <v>38</v>
      </c>
    </row>
    <row r="702" spans="2:5" ht="15.75" customHeight="1" x14ac:dyDescent="0.2">
      <c r="B702" s="19">
        <v>43354</v>
      </c>
      <c r="C702" s="36">
        <v>8</v>
      </c>
      <c r="D702" s="13" t="str">
        <f t="shared" si="10"/>
        <v>NC</v>
      </c>
      <c r="E702" s="15" t="s">
        <v>38</v>
      </c>
    </row>
    <row r="703" spans="2:5" ht="15.75" customHeight="1" x14ac:dyDescent="0.2">
      <c r="B703" s="19">
        <v>43353</v>
      </c>
      <c r="C703" s="36">
        <v>8</v>
      </c>
      <c r="D703" s="13" t="str">
        <f t="shared" si="10"/>
        <v>NC</v>
      </c>
      <c r="E703" s="15" t="s">
        <v>38</v>
      </c>
    </row>
    <row r="704" spans="2:5" ht="15.75" customHeight="1" x14ac:dyDescent="0.2">
      <c r="B704" s="19">
        <v>43350</v>
      </c>
      <c r="C704" s="36">
        <v>12.3</v>
      </c>
      <c r="D704" s="13" t="str">
        <f t="shared" si="10"/>
        <v>NC</v>
      </c>
      <c r="E704" s="15" t="s">
        <v>38</v>
      </c>
    </row>
    <row r="705" spans="2:5" ht="15.75" customHeight="1" x14ac:dyDescent="0.2">
      <c r="B705" s="19">
        <v>43349</v>
      </c>
      <c r="C705" s="36">
        <v>8.6999999999999993</v>
      </c>
      <c r="D705" s="13" t="str">
        <f t="shared" si="10"/>
        <v>NC</v>
      </c>
      <c r="E705" s="15" t="s">
        <v>38</v>
      </c>
    </row>
    <row r="706" spans="2:5" ht="15.75" customHeight="1" x14ac:dyDescent="0.2">
      <c r="B706" s="19">
        <v>43348</v>
      </c>
      <c r="C706" s="36">
        <v>9.8000000000000007</v>
      </c>
      <c r="D706" s="13" t="str">
        <f t="shared" si="10"/>
        <v>NC</v>
      </c>
      <c r="E706" s="15" t="s">
        <v>38</v>
      </c>
    </row>
    <row r="707" spans="2:5" ht="15.75" customHeight="1" x14ac:dyDescent="0.2">
      <c r="B707" s="19">
        <v>43347</v>
      </c>
      <c r="C707" s="36">
        <v>10.4</v>
      </c>
      <c r="D707" s="13" t="str">
        <f t="shared" si="10"/>
        <v>NC</v>
      </c>
      <c r="E707" s="15" t="s">
        <v>38</v>
      </c>
    </row>
    <row r="708" spans="2:5" ht="15.75" customHeight="1" x14ac:dyDescent="0.2">
      <c r="B708" s="19">
        <v>43346</v>
      </c>
      <c r="C708" s="36">
        <v>7.6</v>
      </c>
      <c r="D708" s="13" t="str">
        <f t="shared" ref="D708:D771" si="11">IF(C708&gt;7, "NC", "C")</f>
        <v>NC</v>
      </c>
      <c r="E708" s="15" t="s">
        <v>38</v>
      </c>
    </row>
    <row r="709" spans="2:5" ht="15.75" customHeight="1" x14ac:dyDescent="0.2">
      <c r="B709" s="19">
        <v>43343</v>
      </c>
      <c r="C709" s="36">
        <v>9.9</v>
      </c>
      <c r="D709" s="13" t="str">
        <f t="shared" si="11"/>
        <v>NC</v>
      </c>
      <c r="E709" s="15" t="s">
        <v>38</v>
      </c>
    </row>
    <row r="710" spans="2:5" ht="15.75" customHeight="1" x14ac:dyDescent="0.2">
      <c r="B710" s="19">
        <v>43342</v>
      </c>
      <c r="C710" s="36">
        <v>10.199999999999999</v>
      </c>
      <c r="D710" s="13" t="str">
        <f t="shared" si="11"/>
        <v>NC</v>
      </c>
      <c r="E710" s="15" t="s">
        <v>38</v>
      </c>
    </row>
    <row r="711" spans="2:5" ht="15.75" customHeight="1" x14ac:dyDescent="0.2">
      <c r="B711" s="19">
        <v>43341</v>
      </c>
      <c r="C711" s="36">
        <v>9.4</v>
      </c>
      <c r="D711" s="13" t="str">
        <f t="shared" si="11"/>
        <v>NC</v>
      </c>
      <c r="E711" s="15" t="s">
        <v>38</v>
      </c>
    </row>
    <row r="712" spans="2:5" ht="15.75" customHeight="1" x14ac:dyDescent="0.2">
      <c r="B712" s="19">
        <v>43340</v>
      </c>
      <c r="C712" s="36">
        <v>9.5</v>
      </c>
      <c r="D712" s="13" t="str">
        <f t="shared" si="11"/>
        <v>NC</v>
      </c>
      <c r="E712" s="15" t="s">
        <v>38</v>
      </c>
    </row>
    <row r="713" spans="2:5" ht="15.75" customHeight="1" x14ac:dyDescent="0.2">
      <c r="B713" s="19">
        <v>43339</v>
      </c>
      <c r="C713" s="36">
        <v>8</v>
      </c>
      <c r="D713" s="13" t="str">
        <f t="shared" si="11"/>
        <v>NC</v>
      </c>
      <c r="E713" s="15" t="s">
        <v>38</v>
      </c>
    </row>
    <row r="714" spans="2:5" ht="15.75" customHeight="1" x14ac:dyDescent="0.2">
      <c r="B714" s="19">
        <v>43336</v>
      </c>
      <c r="C714" s="36">
        <v>11.1</v>
      </c>
      <c r="D714" s="13" t="str">
        <f t="shared" si="11"/>
        <v>NC</v>
      </c>
      <c r="E714" s="15" t="s">
        <v>38</v>
      </c>
    </row>
    <row r="715" spans="2:5" ht="15.75" customHeight="1" x14ac:dyDescent="0.2">
      <c r="B715" s="19">
        <v>43335</v>
      </c>
      <c r="C715" s="36">
        <v>10.1</v>
      </c>
      <c r="D715" s="13" t="str">
        <f t="shared" si="11"/>
        <v>NC</v>
      </c>
      <c r="E715" s="15" t="s">
        <v>38</v>
      </c>
    </row>
    <row r="716" spans="2:5" ht="15.75" customHeight="1" x14ac:dyDescent="0.2">
      <c r="B716" s="19">
        <v>43334</v>
      </c>
      <c r="C716" s="36">
        <v>10.199999999999999</v>
      </c>
      <c r="D716" s="13" t="str">
        <f t="shared" si="11"/>
        <v>NC</v>
      </c>
      <c r="E716" s="15" t="s">
        <v>38</v>
      </c>
    </row>
    <row r="717" spans="2:5" ht="15.75" customHeight="1" x14ac:dyDescent="0.2">
      <c r="B717" s="19">
        <v>43333</v>
      </c>
      <c r="C717" s="36">
        <v>10.199999999999999</v>
      </c>
      <c r="D717" s="13" t="str">
        <f t="shared" si="11"/>
        <v>NC</v>
      </c>
      <c r="E717" s="15" t="s">
        <v>38</v>
      </c>
    </row>
    <row r="718" spans="2:5" ht="15.75" customHeight="1" x14ac:dyDescent="0.2">
      <c r="B718" s="19">
        <v>43332</v>
      </c>
      <c r="C718" s="36">
        <v>3.9</v>
      </c>
      <c r="D718" s="13" t="str">
        <f t="shared" si="11"/>
        <v>C</v>
      </c>
      <c r="E718" s="15" t="s">
        <v>38</v>
      </c>
    </row>
    <row r="719" spans="2:5" ht="15.75" customHeight="1" x14ac:dyDescent="0.2">
      <c r="B719" s="19">
        <v>43329</v>
      </c>
      <c r="C719" s="36">
        <v>7.3</v>
      </c>
      <c r="D719" s="13" t="str">
        <f t="shared" si="11"/>
        <v>NC</v>
      </c>
      <c r="E719" s="15" t="s">
        <v>38</v>
      </c>
    </row>
    <row r="720" spans="2:5" ht="15.75" customHeight="1" x14ac:dyDescent="0.2">
      <c r="B720" s="19">
        <v>43328</v>
      </c>
      <c r="C720" s="36">
        <v>7.9</v>
      </c>
      <c r="D720" s="13" t="str">
        <f t="shared" si="11"/>
        <v>NC</v>
      </c>
      <c r="E720" s="15" t="s">
        <v>38</v>
      </c>
    </row>
    <row r="721" spans="2:5" ht="15.75" customHeight="1" x14ac:dyDescent="0.2">
      <c r="B721" s="19">
        <v>43326</v>
      </c>
      <c r="C721" s="36">
        <v>8.4</v>
      </c>
      <c r="D721" s="13" t="str">
        <f t="shared" si="11"/>
        <v>NC</v>
      </c>
      <c r="E721" s="15" t="s">
        <v>38</v>
      </c>
    </row>
    <row r="722" spans="2:5" ht="15.75" customHeight="1" x14ac:dyDescent="0.2">
      <c r="B722" s="19">
        <v>43325</v>
      </c>
      <c r="C722" s="36">
        <v>7.9</v>
      </c>
      <c r="D722" s="13" t="str">
        <f t="shared" si="11"/>
        <v>NC</v>
      </c>
      <c r="E722" s="15" t="s">
        <v>38</v>
      </c>
    </row>
    <row r="723" spans="2:5" ht="15.75" customHeight="1" x14ac:dyDescent="0.2">
      <c r="B723" s="19">
        <v>43322</v>
      </c>
      <c r="C723" s="36">
        <v>10.1</v>
      </c>
      <c r="D723" s="13" t="str">
        <f t="shared" si="11"/>
        <v>NC</v>
      </c>
      <c r="E723" s="15" t="s">
        <v>38</v>
      </c>
    </row>
    <row r="724" spans="2:5" ht="15.75" customHeight="1" x14ac:dyDescent="0.2">
      <c r="B724" s="19">
        <v>43321</v>
      </c>
      <c r="C724" s="36">
        <v>9.8000000000000007</v>
      </c>
      <c r="D724" s="13" t="str">
        <f t="shared" si="11"/>
        <v>NC</v>
      </c>
      <c r="E724" s="15" t="s">
        <v>38</v>
      </c>
    </row>
    <row r="725" spans="2:5" ht="15.75" customHeight="1" x14ac:dyDescent="0.2">
      <c r="B725" s="19">
        <v>43320</v>
      </c>
      <c r="C725" s="36">
        <v>10.1</v>
      </c>
      <c r="D725" s="13" t="str">
        <f t="shared" si="11"/>
        <v>NC</v>
      </c>
      <c r="E725" s="15" t="s">
        <v>38</v>
      </c>
    </row>
    <row r="726" spans="2:5" ht="15.75" customHeight="1" x14ac:dyDescent="0.2">
      <c r="B726" s="19">
        <v>43319</v>
      </c>
      <c r="C726" s="36">
        <v>10.1</v>
      </c>
      <c r="D726" s="13" t="str">
        <f t="shared" si="11"/>
        <v>NC</v>
      </c>
      <c r="E726" s="15" t="s">
        <v>38</v>
      </c>
    </row>
    <row r="727" spans="2:5" ht="15.75" customHeight="1" x14ac:dyDescent="0.2">
      <c r="B727" s="19">
        <v>43315</v>
      </c>
      <c r="C727" s="36">
        <v>7.1</v>
      </c>
      <c r="D727" s="13" t="str">
        <f t="shared" si="11"/>
        <v>NC</v>
      </c>
      <c r="E727" s="15" t="s">
        <v>38</v>
      </c>
    </row>
    <row r="728" spans="2:5" ht="15.75" customHeight="1" x14ac:dyDescent="0.2">
      <c r="B728" s="19">
        <v>43314</v>
      </c>
      <c r="C728" s="36">
        <v>8.6</v>
      </c>
      <c r="D728" s="13" t="str">
        <f t="shared" si="11"/>
        <v>NC</v>
      </c>
      <c r="E728" s="15" t="s">
        <v>38</v>
      </c>
    </row>
    <row r="729" spans="2:5" ht="15.75" customHeight="1" x14ac:dyDescent="0.2">
      <c r="B729" s="19">
        <v>43313</v>
      </c>
      <c r="C729" s="36">
        <v>9.4</v>
      </c>
      <c r="D729" s="13" t="str">
        <f t="shared" si="11"/>
        <v>NC</v>
      </c>
      <c r="E729" s="15" t="s">
        <v>38</v>
      </c>
    </row>
    <row r="730" spans="2:5" ht="15.75" customHeight="1" x14ac:dyDescent="0.2">
      <c r="B730" s="19">
        <v>43312</v>
      </c>
      <c r="C730" s="36">
        <v>6.8</v>
      </c>
      <c r="D730" s="13" t="str">
        <f t="shared" si="11"/>
        <v>C</v>
      </c>
      <c r="E730" s="15" t="s">
        <v>38</v>
      </c>
    </row>
    <row r="731" spans="2:5" ht="15.75" customHeight="1" x14ac:dyDescent="0.2">
      <c r="B731" s="19">
        <v>43311</v>
      </c>
      <c r="C731" s="36">
        <v>8.4</v>
      </c>
      <c r="D731" s="13" t="str">
        <f t="shared" si="11"/>
        <v>NC</v>
      </c>
      <c r="E731" s="15" t="s">
        <v>38</v>
      </c>
    </row>
    <row r="732" spans="2:5" ht="15.75" customHeight="1" x14ac:dyDescent="0.2">
      <c r="B732" s="19">
        <v>43308</v>
      </c>
      <c r="C732" s="36">
        <v>8.6</v>
      </c>
      <c r="D732" s="13" t="str">
        <f t="shared" si="11"/>
        <v>NC</v>
      </c>
      <c r="E732" s="15" t="s">
        <v>38</v>
      </c>
    </row>
    <row r="733" spans="2:5" ht="15.75" customHeight="1" x14ac:dyDescent="0.2">
      <c r="B733" s="19">
        <v>43307</v>
      </c>
      <c r="C733" s="36">
        <v>8.9</v>
      </c>
      <c r="D733" s="13" t="str">
        <f t="shared" si="11"/>
        <v>NC</v>
      </c>
      <c r="E733" s="15" t="s">
        <v>38</v>
      </c>
    </row>
    <row r="734" spans="2:5" ht="15.75" customHeight="1" x14ac:dyDescent="0.2">
      <c r="B734" s="19">
        <v>43306</v>
      </c>
      <c r="C734" s="36">
        <v>9.6</v>
      </c>
      <c r="D734" s="13" t="str">
        <f t="shared" si="11"/>
        <v>NC</v>
      </c>
      <c r="E734" s="15" t="s">
        <v>38</v>
      </c>
    </row>
    <row r="735" spans="2:5" ht="15.75" customHeight="1" x14ac:dyDescent="0.2">
      <c r="B735" s="19">
        <v>43305</v>
      </c>
      <c r="C735" s="36">
        <v>6.9</v>
      </c>
      <c r="D735" s="13" t="str">
        <f t="shared" si="11"/>
        <v>C</v>
      </c>
      <c r="E735" s="15" t="s">
        <v>38</v>
      </c>
    </row>
    <row r="736" spans="2:5" ht="15.75" customHeight="1" x14ac:dyDescent="0.2">
      <c r="B736" s="19">
        <v>43304</v>
      </c>
      <c r="C736" s="36">
        <v>10.9</v>
      </c>
      <c r="D736" s="13" t="str">
        <f t="shared" si="11"/>
        <v>NC</v>
      </c>
      <c r="E736" s="15" t="s">
        <v>38</v>
      </c>
    </row>
    <row r="737" spans="2:5" ht="15.75" customHeight="1" x14ac:dyDescent="0.2">
      <c r="B737" s="19">
        <v>43301</v>
      </c>
      <c r="C737" s="36">
        <v>8.4</v>
      </c>
      <c r="D737" s="13" t="str">
        <f t="shared" si="11"/>
        <v>NC</v>
      </c>
      <c r="E737" s="15" t="s">
        <v>38</v>
      </c>
    </row>
    <row r="738" spans="2:5" ht="15.75" customHeight="1" x14ac:dyDescent="0.2">
      <c r="B738" s="19">
        <v>43300</v>
      </c>
      <c r="C738" s="36">
        <v>7.8</v>
      </c>
      <c r="D738" s="13" t="str">
        <f t="shared" si="11"/>
        <v>NC</v>
      </c>
      <c r="E738" s="15" t="s">
        <v>38</v>
      </c>
    </row>
    <row r="739" spans="2:5" ht="15.75" customHeight="1" x14ac:dyDescent="0.2">
      <c r="B739" s="19">
        <v>43297</v>
      </c>
      <c r="C739" s="36">
        <v>7.4</v>
      </c>
      <c r="D739" s="13" t="str">
        <f t="shared" si="11"/>
        <v>NC</v>
      </c>
      <c r="E739" s="15" t="s">
        <v>38</v>
      </c>
    </row>
    <row r="740" spans="2:5" ht="15.75" customHeight="1" x14ac:dyDescent="0.2">
      <c r="B740" s="19">
        <v>43294</v>
      </c>
      <c r="C740" s="36">
        <v>9.1999999999999993</v>
      </c>
      <c r="D740" s="13" t="str">
        <f t="shared" si="11"/>
        <v>NC</v>
      </c>
      <c r="E740" s="15" t="s">
        <v>38</v>
      </c>
    </row>
    <row r="741" spans="2:5" ht="15.75" customHeight="1" x14ac:dyDescent="0.2">
      <c r="B741" s="19">
        <v>43293</v>
      </c>
      <c r="C741" s="36">
        <v>7.6</v>
      </c>
      <c r="D741" s="13" t="str">
        <f t="shared" si="11"/>
        <v>NC</v>
      </c>
      <c r="E741" s="15" t="s">
        <v>38</v>
      </c>
    </row>
    <row r="742" spans="2:5" ht="15.75" customHeight="1" x14ac:dyDescent="0.2">
      <c r="B742" s="19">
        <v>43292</v>
      </c>
      <c r="C742" s="36">
        <v>7.9</v>
      </c>
      <c r="D742" s="13" t="str">
        <f t="shared" si="11"/>
        <v>NC</v>
      </c>
      <c r="E742" s="15" t="s">
        <v>38</v>
      </c>
    </row>
    <row r="743" spans="2:5" ht="15.75" customHeight="1" x14ac:dyDescent="0.2">
      <c r="B743" s="19">
        <v>43291</v>
      </c>
      <c r="C743" s="36">
        <v>8</v>
      </c>
      <c r="D743" s="13" t="str">
        <f t="shared" si="11"/>
        <v>NC</v>
      </c>
      <c r="E743" s="15" t="s">
        <v>38</v>
      </c>
    </row>
    <row r="744" spans="2:5" ht="15.75" customHeight="1" x14ac:dyDescent="0.2">
      <c r="B744" s="19">
        <v>43290</v>
      </c>
      <c r="C744" s="36">
        <v>8.6</v>
      </c>
      <c r="D744" s="13" t="str">
        <f t="shared" si="11"/>
        <v>NC</v>
      </c>
      <c r="E744" s="15" t="s">
        <v>38</v>
      </c>
    </row>
    <row r="745" spans="2:5" ht="15.75" customHeight="1" x14ac:dyDescent="0.2">
      <c r="B745" s="19">
        <v>43287</v>
      </c>
      <c r="C745" s="36">
        <v>8.9</v>
      </c>
      <c r="D745" s="13" t="str">
        <f t="shared" si="11"/>
        <v>NC</v>
      </c>
      <c r="E745" s="15" t="s">
        <v>38</v>
      </c>
    </row>
    <row r="746" spans="2:5" ht="15.75" customHeight="1" x14ac:dyDescent="0.2">
      <c r="B746" s="19">
        <v>43286</v>
      </c>
      <c r="C746" s="36">
        <v>8.6</v>
      </c>
      <c r="D746" s="13" t="str">
        <f t="shared" si="11"/>
        <v>NC</v>
      </c>
      <c r="E746" s="15" t="s">
        <v>38</v>
      </c>
    </row>
    <row r="747" spans="2:5" ht="15.75" customHeight="1" x14ac:dyDescent="0.2">
      <c r="B747" s="19">
        <v>43285</v>
      </c>
      <c r="C747" s="36">
        <v>6.4</v>
      </c>
      <c r="D747" s="13" t="str">
        <f t="shared" si="11"/>
        <v>C</v>
      </c>
      <c r="E747" s="15" t="s">
        <v>38</v>
      </c>
    </row>
    <row r="748" spans="2:5" ht="15.75" customHeight="1" x14ac:dyDescent="0.2">
      <c r="B748" s="19">
        <v>43284</v>
      </c>
      <c r="C748" s="36">
        <v>7.8</v>
      </c>
      <c r="D748" s="13" t="str">
        <f t="shared" si="11"/>
        <v>NC</v>
      </c>
      <c r="E748" s="15" t="s">
        <v>38</v>
      </c>
    </row>
    <row r="749" spans="2:5" ht="15.75" customHeight="1" x14ac:dyDescent="0.2">
      <c r="B749" s="19">
        <v>43283</v>
      </c>
      <c r="C749" s="36">
        <v>8.9</v>
      </c>
      <c r="D749" s="13" t="str">
        <f t="shared" si="11"/>
        <v>NC</v>
      </c>
      <c r="E749" s="15" t="s">
        <v>38</v>
      </c>
    </row>
    <row r="750" spans="2:5" ht="15.75" customHeight="1" x14ac:dyDescent="0.2">
      <c r="B750" s="19">
        <v>43280</v>
      </c>
      <c r="C750" s="36">
        <v>6.8</v>
      </c>
      <c r="D750" s="13" t="str">
        <f t="shared" si="11"/>
        <v>C</v>
      </c>
      <c r="E750" s="15" t="s">
        <v>38</v>
      </c>
    </row>
    <row r="751" spans="2:5" ht="15.75" customHeight="1" x14ac:dyDescent="0.2">
      <c r="B751" s="19">
        <v>43279</v>
      </c>
      <c r="C751" s="36">
        <v>6.2</v>
      </c>
      <c r="D751" s="13" t="str">
        <f t="shared" si="11"/>
        <v>C</v>
      </c>
      <c r="E751" s="15" t="s">
        <v>38</v>
      </c>
    </row>
    <row r="752" spans="2:5" ht="15.75" customHeight="1" x14ac:dyDescent="0.2">
      <c r="B752" s="19">
        <v>43278</v>
      </c>
      <c r="C752" s="36">
        <v>7.8</v>
      </c>
      <c r="D752" s="13" t="str">
        <f t="shared" si="11"/>
        <v>NC</v>
      </c>
      <c r="E752" s="15" t="s">
        <v>38</v>
      </c>
    </row>
    <row r="753" spans="2:5" ht="15.75" customHeight="1" x14ac:dyDescent="0.2">
      <c r="B753" s="19">
        <v>43277</v>
      </c>
      <c r="C753" s="36">
        <v>6.4</v>
      </c>
      <c r="D753" s="13" t="str">
        <f t="shared" si="11"/>
        <v>C</v>
      </c>
      <c r="E753" s="15" t="s">
        <v>38</v>
      </c>
    </row>
    <row r="754" spans="2:5" ht="15.75" customHeight="1" x14ac:dyDescent="0.2">
      <c r="B754" s="19">
        <v>43276</v>
      </c>
      <c r="C754" s="36">
        <v>8.8000000000000007</v>
      </c>
      <c r="D754" s="13" t="str">
        <f t="shared" si="11"/>
        <v>NC</v>
      </c>
      <c r="E754" s="15" t="s">
        <v>38</v>
      </c>
    </row>
    <row r="755" spans="2:5" ht="15.75" customHeight="1" x14ac:dyDescent="0.2">
      <c r="B755" s="19">
        <v>43271</v>
      </c>
      <c r="C755" s="36">
        <v>10.3</v>
      </c>
      <c r="D755" s="13" t="str">
        <f t="shared" si="11"/>
        <v>NC</v>
      </c>
      <c r="E755" s="15" t="s">
        <v>38</v>
      </c>
    </row>
    <row r="756" spans="2:5" ht="15.75" customHeight="1" x14ac:dyDescent="0.2">
      <c r="B756" s="19">
        <v>43269</v>
      </c>
      <c r="C756" s="36">
        <v>8.4</v>
      </c>
      <c r="D756" s="13" t="str">
        <f t="shared" si="11"/>
        <v>NC</v>
      </c>
      <c r="E756" s="15" t="s">
        <v>38</v>
      </c>
    </row>
    <row r="757" spans="2:5" ht="15.75" customHeight="1" x14ac:dyDescent="0.2">
      <c r="B757" s="19">
        <v>43266</v>
      </c>
      <c r="C757" s="36">
        <v>8.6</v>
      </c>
      <c r="D757" s="13" t="str">
        <f t="shared" si="11"/>
        <v>NC</v>
      </c>
      <c r="E757" s="15" t="s">
        <v>38</v>
      </c>
    </row>
    <row r="758" spans="2:5" ht="15.75" customHeight="1" x14ac:dyDescent="0.2">
      <c r="B758" s="19">
        <v>43265</v>
      </c>
      <c r="C758" s="36">
        <v>7.4</v>
      </c>
      <c r="D758" s="13" t="str">
        <f t="shared" si="11"/>
        <v>NC</v>
      </c>
      <c r="E758" s="15" t="s">
        <v>38</v>
      </c>
    </row>
    <row r="759" spans="2:5" ht="15.75" customHeight="1" x14ac:dyDescent="0.2">
      <c r="B759" s="19">
        <v>43264</v>
      </c>
      <c r="C759" s="36">
        <v>8.4</v>
      </c>
      <c r="D759" s="13" t="str">
        <f t="shared" si="11"/>
        <v>NC</v>
      </c>
      <c r="E759" s="15" t="s">
        <v>38</v>
      </c>
    </row>
    <row r="760" spans="2:5" ht="15.75" customHeight="1" x14ac:dyDescent="0.2">
      <c r="B760" s="19">
        <v>43263</v>
      </c>
      <c r="C760" s="36">
        <v>10</v>
      </c>
      <c r="D760" s="13" t="str">
        <f t="shared" si="11"/>
        <v>NC</v>
      </c>
      <c r="E760" s="15" t="s">
        <v>38</v>
      </c>
    </row>
    <row r="761" spans="2:5" ht="15.75" customHeight="1" x14ac:dyDescent="0.2">
      <c r="B761" s="19">
        <v>43262</v>
      </c>
      <c r="C761" s="36">
        <v>8.6</v>
      </c>
      <c r="D761" s="13" t="str">
        <f t="shared" si="11"/>
        <v>NC</v>
      </c>
      <c r="E761" s="15" t="s">
        <v>38</v>
      </c>
    </row>
    <row r="762" spans="2:5" ht="15.75" customHeight="1" x14ac:dyDescent="0.2">
      <c r="B762" s="19">
        <v>43258</v>
      </c>
      <c r="C762" s="36">
        <v>7.1</v>
      </c>
      <c r="D762" s="13" t="str">
        <f t="shared" si="11"/>
        <v>NC</v>
      </c>
      <c r="E762" s="15" t="s">
        <v>38</v>
      </c>
    </row>
    <row r="763" spans="2:5" ht="15.75" customHeight="1" x14ac:dyDescent="0.2">
      <c r="B763" s="19">
        <v>43257</v>
      </c>
      <c r="C763" s="36">
        <v>6.8</v>
      </c>
      <c r="D763" s="13" t="str">
        <f t="shared" si="11"/>
        <v>C</v>
      </c>
      <c r="E763" s="15" t="s">
        <v>38</v>
      </c>
    </row>
    <row r="764" spans="2:5" ht="15.75" customHeight="1" x14ac:dyDescent="0.2">
      <c r="B764" s="19">
        <v>43256</v>
      </c>
      <c r="C764" s="36">
        <v>6.2</v>
      </c>
      <c r="D764" s="13" t="str">
        <f t="shared" si="11"/>
        <v>C</v>
      </c>
      <c r="E764" s="15" t="s">
        <v>38</v>
      </c>
    </row>
    <row r="765" spans="2:5" ht="15.75" customHeight="1" x14ac:dyDescent="0.2">
      <c r="B765" s="19">
        <v>43255</v>
      </c>
      <c r="C765" s="36">
        <v>8.1999999999999993</v>
      </c>
      <c r="D765" s="13" t="str">
        <f t="shared" si="11"/>
        <v>NC</v>
      </c>
      <c r="E765" s="15" t="s">
        <v>38</v>
      </c>
    </row>
    <row r="766" spans="2:5" ht="15.75" customHeight="1" x14ac:dyDescent="0.2">
      <c r="B766" s="19">
        <v>43252</v>
      </c>
      <c r="C766" s="36">
        <v>9.6</v>
      </c>
      <c r="D766" s="13" t="str">
        <f t="shared" si="11"/>
        <v>NC</v>
      </c>
      <c r="E766" s="15" t="s">
        <v>38</v>
      </c>
    </row>
    <row r="767" spans="2:5" ht="15.75" customHeight="1" x14ac:dyDescent="0.2">
      <c r="B767" s="19">
        <v>43250</v>
      </c>
      <c r="C767" s="36">
        <v>8.4</v>
      </c>
      <c r="D767" s="13" t="str">
        <f t="shared" si="11"/>
        <v>NC</v>
      </c>
      <c r="E767" s="15" t="s">
        <v>38</v>
      </c>
    </row>
    <row r="768" spans="2:5" ht="15.75" customHeight="1" x14ac:dyDescent="0.2">
      <c r="B768" s="19">
        <v>43249</v>
      </c>
      <c r="C768" s="36">
        <v>7.6</v>
      </c>
      <c r="D768" s="13" t="str">
        <f t="shared" si="11"/>
        <v>NC</v>
      </c>
      <c r="E768" s="15" t="s">
        <v>38</v>
      </c>
    </row>
    <row r="769" spans="2:5" ht="15.75" customHeight="1" x14ac:dyDescent="0.2">
      <c r="B769" s="19">
        <v>43248</v>
      </c>
      <c r="C769" s="36">
        <v>8.1999999999999993</v>
      </c>
      <c r="D769" s="13" t="str">
        <f t="shared" si="11"/>
        <v>NC</v>
      </c>
      <c r="E769" s="15" t="s">
        <v>38</v>
      </c>
    </row>
    <row r="770" spans="2:5" ht="15.75" customHeight="1" x14ac:dyDescent="0.2">
      <c r="B770" s="19">
        <v>43245</v>
      </c>
      <c r="C770" s="36">
        <v>7.4</v>
      </c>
      <c r="D770" s="13" t="str">
        <f t="shared" si="11"/>
        <v>NC</v>
      </c>
      <c r="E770" s="15" t="s">
        <v>38</v>
      </c>
    </row>
    <row r="771" spans="2:5" ht="15.75" customHeight="1" x14ac:dyDescent="0.2">
      <c r="B771" s="19">
        <v>43244</v>
      </c>
      <c r="C771" s="36">
        <v>8.6</v>
      </c>
      <c r="D771" s="13" t="str">
        <f t="shared" si="11"/>
        <v>NC</v>
      </c>
      <c r="E771" s="15" t="s">
        <v>38</v>
      </c>
    </row>
    <row r="772" spans="2:5" ht="15.75" customHeight="1" x14ac:dyDescent="0.2">
      <c r="B772" s="19">
        <v>43243</v>
      </c>
      <c r="C772" s="36">
        <v>7.6</v>
      </c>
      <c r="D772" s="13" t="str">
        <f t="shared" ref="D772:D835" si="12">IF(C772&gt;7, "NC", "C")</f>
        <v>NC</v>
      </c>
      <c r="E772" s="15" t="s">
        <v>38</v>
      </c>
    </row>
    <row r="773" spans="2:5" ht="15.75" customHeight="1" x14ac:dyDescent="0.2">
      <c r="B773" s="19">
        <v>43242</v>
      </c>
      <c r="C773" s="36">
        <v>6.4</v>
      </c>
      <c r="D773" s="13" t="str">
        <f t="shared" si="12"/>
        <v>C</v>
      </c>
      <c r="E773" s="15" t="s">
        <v>38</v>
      </c>
    </row>
    <row r="774" spans="2:5" ht="15.75" customHeight="1" x14ac:dyDescent="0.2">
      <c r="B774" s="19">
        <v>43241</v>
      </c>
      <c r="C774" s="36">
        <v>8.6</v>
      </c>
      <c r="D774" s="13" t="str">
        <f t="shared" si="12"/>
        <v>NC</v>
      </c>
      <c r="E774" s="15" t="s">
        <v>38</v>
      </c>
    </row>
    <row r="775" spans="2:5" ht="15.75" customHeight="1" x14ac:dyDescent="0.2">
      <c r="B775" s="19">
        <v>43238</v>
      </c>
      <c r="C775" s="36">
        <v>7.5</v>
      </c>
      <c r="D775" s="13" t="str">
        <f t="shared" si="12"/>
        <v>NC</v>
      </c>
      <c r="E775" s="15" t="s">
        <v>38</v>
      </c>
    </row>
    <row r="776" spans="2:5" ht="15.75" customHeight="1" x14ac:dyDescent="0.2">
      <c r="B776" s="19">
        <v>43237</v>
      </c>
      <c r="C776" s="36">
        <v>7.5</v>
      </c>
      <c r="D776" s="13" t="str">
        <f t="shared" si="12"/>
        <v>NC</v>
      </c>
      <c r="E776" s="15" t="s">
        <v>38</v>
      </c>
    </row>
    <row r="777" spans="2:5" ht="15.75" customHeight="1" x14ac:dyDescent="0.2">
      <c r="B777" s="19">
        <v>43236</v>
      </c>
      <c r="C777" s="36">
        <v>8.8000000000000007</v>
      </c>
      <c r="D777" s="13" t="str">
        <f t="shared" si="12"/>
        <v>NC</v>
      </c>
      <c r="E777" s="15" t="s">
        <v>38</v>
      </c>
    </row>
    <row r="778" spans="2:5" ht="15.75" customHeight="1" x14ac:dyDescent="0.2">
      <c r="B778" s="19">
        <v>43235</v>
      </c>
      <c r="C778" s="36">
        <v>7.2</v>
      </c>
      <c r="D778" s="13" t="str">
        <f t="shared" si="12"/>
        <v>NC</v>
      </c>
      <c r="E778" s="15" t="s">
        <v>38</v>
      </c>
    </row>
    <row r="779" spans="2:5" ht="15.75" customHeight="1" x14ac:dyDescent="0.2">
      <c r="B779" s="19">
        <v>43234</v>
      </c>
      <c r="C779" s="36">
        <v>8.6</v>
      </c>
      <c r="D779" s="13" t="str">
        <f t="shared" si="12"/>
        <v>NC</v>
      </c>
      <c r="E779" s="15" t="s">
        <v>38</v>
      </c>
    </row>
    <row r="780" spans="2:5" ht="15.75" customHeight="1" x14ac:dyDescent="0.2">
      <c r="B780" s="19">
        <v>43231</v>
      </c>
      <c r="C780" s="36">
        <v>7.4</v>
      </c>
      <c r="D780" s="13" t="str">
        <f t="shared" si="12"/>
        <v>NC</v>
      </c>
      <c r="E780" s="15" t="s">
        <v>38</v>
      </c>
    </row>
    <row r="781" spans="2:5" ht="15.75" customHeight="1" x14ac:dyDescent="0.2">
      <c r="B781" s="19">
        <v>43230</v>
      </c>
      <c r="C781" s="36">
        <v>6.4</v>
      </c>
      <c r="D781" s="13" t="str">
        <f t="shared" si="12"/>
        <v>C</v>
      </c>
      <c r="E781" s="15" t="s">
        <v>38</v>
      </c>
    </row>
    <row r="782" spans="2:5" ht="15.75" customHeight="1" x14ac:dyDescent="0.2">
      <c r="B782" s="19">
        <v>43229</v>
      </c>
      <c r="C782" s="36">
        <v>7.2</v>
      </c>
      <c r="D782" s="13" t="str">
        <f t="shared" si="12"/>
        <v>NC</v>
      </c>
      <c r="E782" s="15" t="s">
        <v>38</v>
      </c>
    </row>
    <row r="783" spans="2:5" ht="15.75" customHeight="1" x14ac:dyDescent="0.2">
      <c r="B783" s="19">
        <v>43228</v>
      </c>
      <c r="C783" s="36">
        <v>6.4</v>
      </c>
      <c r="D783" s="13" t="str">
        <f t="shared" si="12"/>
        <v>C</v>
      </c>
      <c r="E783" s="15" t="s">
        <v>38</v>
      </c>
    </row>
    <row r="784" spans="2:5" ht="15.75" customHeight="1" x14ac:dyDescent="0.2">
      <c r="B784" s="19">
        <v>43227</v>
      </c>
      <c r="C784" s="36">
        <v>8.6</v>
      </c>
      <c r="D784" s="13" t="str">
        <f t="shared" si="12"/>
        <v>NC</v>
      </c>
      <c r="E784" s="15" t="s">
        <v>38</v>
      </c>
    </row>
    <row r="785" spans="2:5" ht="15.75" customHeight="1" x14ac:dyDescent="0.2">
      <c r="B785" s="19">
        <v>43224</v>
      </c>
      <c r="C785" s="36">
        <v>8.6</v>
      </c>
      <c r="D785" s="13" t="str">
        <f t="shared" si="12"/>
        <v>NC</v>
      </c>
      <c r="E785" s="15" t="s">
        <v>38</v>
      </c>
    </row>
    <row r="786" spans="2:5" ht="15.75" customHeight="1" x14ac:dyDescent="0.2">
      <c r="B786" s="19">
        <v>43222</v>
      </c>
      <c r="C786" s="36">
        <v>8.9</v>
      </c>
      <c r="D786" s="13" t="str">
        <f t="shared" si="12"/>
        <v>NC</v>
      </c>
      <c r="E786" s="15" t="s">
        <v>38</v>
      </c>
    </row>
    <row r="787" spans="2:5" ht="15.75" customHeight="1" x14ac:dyDescent="0.2">
      <c r="B787" s="19">
        <v>43220</v>
      </c>
      <c r="C787" s="36">
        <v>10.1</v>
      </c>
      <c r="D787" s="13" t="str">
        <f t="shared" si="12"/>
        <v>NC</v>
      </c>
      <c r="E787" s="15" t="s">
        <v>38</v>
      </c>
    </row>
    <row r="788" spans="2:5" ht="15.75" customHeight="1" x14ac:dyDescent="0.2">
      <c r="B788" s="19">
        <v>43217</v>
      </c>
      <c r="C788" s="36">
        <v>10.1</v>
      </c>
      <c r="D788" s="13" t="str">
        <f t="shared" si="12"/>
        <v>NC</v>
      </c>
      <c r="E788" s="15" t="s">
        <v>38</v>
      </c>
    </row>
    <row r="789" spans="2:5" ht="15.75" customHeight="1" x14ac:dyDescent="0.2">
      <c r="B789" s="19">
        <v>43214</v>
      </c>
      <c r="C789" s="36">
        <v>8.1999999999999993</v>
      </c>
      <c r="D789" s="13" t="str">
        <f t="shared" si="12"/>
        <v>NC</v>
      </c>
      <c r="E789" s="15" t="s">
        <v>38</v>
      </c>
    </row>
    <row r="790" spans="2:5" ht="15.75" customHeight="1" x14ac:dyDescent="0.2">
      <c r="B790" s="19">
        <v>43213</v>
      </c>
      <c r="C790" s="36">
        <v>2.5</v>
      </c>
      <c r="D790" s="13" t="str">
        <f t="shared" si="12"/>
        <v>C</v>
      </c>
      <c r="E790" s="15" t="s">
        <v>38</v>
      </c>
    </row>
    <row r="791" spans="2:5" ht="15.75" customHeight="1" x14ac:dyDescent="0.2">
      <c r="B791" s="19">
        <v>43210</v>
      </c>
      <c r="C791" s="36">
        <v>9.6</v>
      </c>
      <c r="D791" s="13" t="str">
        <f t="shared" si="12"/>
        <v>NC</v>
      </c>
      <c r="E791" s="15" t="s">
        <v>38</v>
      </c>
    </row>
    <row r="792" spans="2:5" ht="15.75" customHeight="1" x14ac:dyDescent="0.2">
      <c r="B792" s="19">
        <v>43209</v>
      </c>
      <c r="C792" s="36">
        <v>9.4</v>
      </c>
      <c r="D792" s="13" t="str">
        <f t="shared" si="12"/>
        <v>NC</v>
      </c>
      <c r="E792" s="15" t="s">
        <v>38</v>
      </c>
    </row>
    <row r="793" spans="2:5" ht="15.75" customHeight="1" x14ac:dyDescent="0.2">
      <c r="B793" s="19">
        <v>43208</v>
      </c>
      <c r="C793" s="36">
        <v>8.6</v>
      </c>
      <c r="D793" s="13" t="str">
        <f t="shared" si="12"/>
        <v>NC</v>
      </c>
      <c r="E793" s="15" t="s">
        <v>38</v>
      </c>
    </row>
    <row r="794" spans="2:5" ht="15.75" customHeight="1" x14ac:dyDescent="0.2">
      <c r="B794" s="19">
        <v>43207</v>
      </c>
      <c r="C794" s="36">
        <v>8.4</v>
      </c>
      <c r="D794" s="13" t="str">
        <f t="shared" si="12"/>
        <v>NC</v>
      </c>
      <c r="E794" s="15" t="s">
        <v>38</v>
      </c>
    </row>
    <row r="795" spans="2:5" ht="15.75" customHeight="1" x14ac:dyDescent="0.2">
      <c r="B795" s="19">
        <v>43206</v>
      </c>
      <c r="C795" s="36">
        <v>7.2</v>
      </c>
      <c r="D795" s="13" t="str">
        <f t="shared" si="12"/>
        <v>NC</v>
      </c>
      <c r="E795" s="15" t="s">
        <v>38</v>
      </c>
    </row>
    <row r="796" spans="2:5" ht="15.75" customHeight="1" x14ac:dyDescent="0.2">
      <c r="B796" s="19">
        <v>43203</v>
      </c>
      <c r="C796" s="36">
        <v>6.8</v>
      </c>
      <c r="D796" s="13" t="str">
        <f t="shared" si="12"/>
        <v>C</v>
      </c>
      <c r="E796" s="15" t="s">
        <v>38</v>
      </c>
    </row>
    <row r="797" spans="2:5" ht="15.75" customHeight="1" x14ac:dyDescent="0.2">
      <c r="B797" s="19">
        <v>43202</v>
      </c>
      <c r="C797" s="36">
        <v>6.8</v>
      </c>
      <c r="D797" s="13" t="str">
        <f t="shared" si="12"/>
        <v>C</v>
      </c>
      <c r="E797" s="15" t="s">
        <v>38</v>
      </c>
    </row>
    <row r="798" spans="2:5" ht="15.75" customHeight="1" x14ac:dyDescent="0.2">
      <c r="B798" s="19">
        <v>43201</v>
      </c>
      <c r="C798" s="36">
        <v>10.1</v>
      </c>
      <c r="D798" s="13" t="str">
        <f t="shared" si="12"/>
        <v>NC</v>
      </c>
      <c r="E798" s="15" t="s">
        <v>31</v>
      </c>
    </row>
    <row r="799" spans="2:5" ht="15.75" customHeight="1" x14ac:dyDescent="0.2">
      <c r="B799" s="19">
        <v>43200</v>
      </c>
      <c r="C799" s="36">
        <v>6.4</v>
      </c>
      <c r="D799" s="13" t="str">
        <f t="shared" si="12"/>
        <v>C</v>
      </c>
      <c r="E799" s="15" t="s">
        <v>38</v>
      </c>
    </row>
    <row r="800" spans="2:5" ht="15.75" customHeight="1" x14ac:dyDescent="0.2">
      <c r="B800" s="19">
        <v>43199</v>
      </c>
      <c r="C800" s="36">
        <v>8.6</v>
      </c>
      <c r="D800" s="13" t="str">
        <f t="shared" si="12"/>
        <v>NC</v>
      </c>
      <c r="E800" s="15" t="s">
        <v>38</v>
      </c>
    </row>
    <row r="801" spans="2:5" ht="15.75" customHeight="1" x14ac:dyDescent="0.2">
      <c r="B801" s="19">
        <v>43196</v>
      </c>
      <c r="C801" s="36">
        <v>6.8</v>
      </c>
      <c r="D801" s="13" t="str">
        <f t="shared" si="12"/>
        <v>C</v>
      </c>
      <c r="E801" s="15" t="s">
        <v>38</v>
      </c>
    </row>
    <row r="802" spans="2:5" ht="15.75" customHeight="1" x14ac:dyDescent="0.2">
      <c r="B802" s="19">
        <v>43195</v>
      </c>
      <c r="C802" s="36">
        <v>8.4</v>
      </c>
      <c r="D802" s="13" t="str">
        <f t="shared" si="12"/>
        <v>NC</v>
      </c>
      <c r="E802" s="15" t="s">
        <v>38</v>
      </c>
    </row>
    <row r="803" spans="2:5" ht="15.75" customHeight="1" x14ac:dyDescent="0.2">
      <c r="B803" s="19">
        <v>43194</v>
      </c>
      <c r="C803" s="36">
        <v>7.4</v>
      </c>
      <c r="D803" s="13" t="str">
        <f t="shared" si="12"/>
        <v>NC</v>
      </c>
      <c r="E803" s="15" t="s">
        <v>38</v>
      </c>
    </row>
    <row r="804" spans="2:5" ht="15.75" customHeight="1" x14ac:dyDescent="0.2">
      <c r="B804" s="19">
        <v>43193</v>
      </c>
      <c r="C804" s="36">
        <v>9.9</v>
      </c>
      <c r="D804" s="13" t="str">
        <f t="shared" si="12"/>
        <v>NC</v>
      </c>
      <c r="E804" s="15" t="s">
        <v>38</v>
      </c>
    </row>
    <row r="805" spans="2:5" ht="15.75" customHeight="1" x14ac:dyDescent="0.2">
      <c r="B805" s="19">
        <v>43192</v>
      </c>
      <c r="C805" s="36">
        <v>7.8</v>
      </c>
      <c r="D805" s="13" t="str">
        <f t="shared" si="12"/>
        <v>NC</v>
      </c>
      <c r="E805" s="15" t="s">
        <v>38</v>
      </c>
    </row>
    <row r="806" spans="2:5" ht="15.75" customHeight="1" x14ac:dyDescent="0.2">
      <c r="B806" s="19">
        <v>43187</v>
      </c>
      <c r="C806" s="36">
        <v>8</v>
      </c>
      <c r="D806" s="13" t="str">
        <f t="shared" si="12"/>
        <v>NC</v>
      </c>
      <c r="E806" s="15" t="s">
        <v>38</v>
      </c>
    </row>
    <row r="807" spans="2:5" ht="15.75" customHeight="1" x14ac:dyDescent="0.2">
      <c r="B807" s="19">
        <v>43186</v>
      </c>
      <c r="C807" s="36">
        <v>6.4</v>
      </c>
      <c r="D807" s="13" t="str">
        <f t="shared" si="12"/>
        <v>C</v>
      </c>
      <c r="E807" s="15" t="s">
        <v>38</v>
      </c>
    </row>
    <row r="808" spans="2:5" ht="15.75" customHeight="1" x14ac:dyDescent="0.2">
      <c r="B808" s="19">
        <v>43185</v>
      </c>
      <c r="C808" s="36">
        <v>4.8</v>
      </c>
      <c r="D808" s="13" t="str">
        <f t="shared" si="12"/>
        <v>C</v>
      </c>
      <c r="E808" s="15" t="s">
        <v>38</v>
      </c>
    </row>
    <row r="809" spans="2:5" ht="15.75" customHeight="1" x14ac:dyDescent="0.2">
      <c r="B809" s="19">
        <v>43182</v>
      </c>
      <c r="C809" s="36">
        <v>7.4</v>
      </c>
      <c r="D809" s="13" t="str">
        <f t="shared" si="12"/>
        <v>NC</v>
      </c>
      <c r="E809" s="15" t="s">
        <v>38</v>
      </c>
    </row>
    <row r="810" spans="2:5" ht="15.75" customHeight="1" x14ac:dyDescent="0.2">
      <c r="B810" s="19">
        <v>43181</v>
      </c>
      <c r="C810" s="36">
        <v>7.8</v>
      </c>
      <c r="D810" s="13" t="str">
        <f t="shared" si="12"/>
        <v>NC</v>
      </c>
      <c r="E810" s="15" t="s">
        <v>38</v>
      </c>
    </row>
    <row r="811" spans="2:5" ht="15.75" customHeight="1" x14ac:dyDescent="0.2">
      <c r="B811" s="19">
        <v>43180</v>
      </c>
      <c r="C811" s="36">
        <v>8.4</v>
      </c>
      <c r="D811" s="13" t="str">
        <f t="shared" si="12"/>
        <v>NC</v>
      </c>
      <c r="E811" s="15" t="s">
        <v>38</v>
      </c>
    </row>
    <row r="812" spans="2:5" ht="15.75" customHeight="1" x14ac:dyDescent="0.2">
      <c r="B812" s="19">
        <v>43179</v>
      </c>
      <c r="C812" s="36">
        <v>9</v>
      </c>
      <c r="D812" s="13" t="str">
        <f t="shared" si="12"/>
        <v>NC</v>
      </c>
      <c r="E812" s="15" t="s">
        <v>38</v>
      </c>
    </row>
    <row r="813" spans="2:5" ht="15.75" customHeight="1" x14ac:dyDescent="0.2">
      <c r="B813" s="19">
        <v>43178</v>
      </c>
      <c r="C813" s="36">
        <v>8.8000000000000007</v>
      </c>
      <c r="D813" s="13" t="str">
        <f t="shared" si="12"/>
        <v>NC</v>
      </c>
      <c r="E813" s="15" t="s">
        <v>38</v>
      </c>
    </row>
    <row r="814" spans="2:5" ht="15.75" customHeight="1" x14ac:dyDescent="0.2">
      <c r="B814" s="19">
        <v>43175</v>
      </c>
      <c r="C814" s="36">
        <v>8.1999999999999993</v>
      </c>
      <c r="D814" s="13" t="str">
        <f t="shared" si="12"/>
        <v>NC</v>
      </c>
      <c r="E814" s="15" t="s">
        <v>38</v>
      </c>
    </row>
    <row r="815" spans="2:5" ht="15.75" customHeight="1" x14ac:dyDescent="0.2">
      <c r="B815" s="19">
        <v>43174</v>
      </c>
      <c r="C815" s="36">
        <v>8</v>
      </c>
      <c r="D815" s="13" t="str">
        <f t="shared" si="12"/>
        <v>NC</v>
      </c>
      <c r="E815" s="15" t="s">
        <v>38</v>
      </c>
    </row>
    <row r="816" spans="2:5" ht="15.75" customHeight="1" x14ac:dyDescent="0.2">
      <c r="B816" s="19">
        <v>43173</v>
      </c>
      <c r="C816" s="36">
        <v>8.4</v>
      </c>
      <c r="D816" s="13" t="str">
        <f t="shared" si="12"/>
        <v>NC</v>
      </c>
      <c r="E816" s="15" t="s">
        <v>38</v>
      </c>
    </row>
    <row r="817" spans="2:5" ht="15.75" customHeight="1" x14ac:dyDescent="0.2">
      <c r="B817" s="19">
        <v>43172</v>
      </c>
      <c r="C817" s="36">
        <v>7.9</v>
      </c>
      <c r="D817" s="13" t="str">
        <f t="shared" si="12"/>
        <v>NC</v>
      </c>
      <c r="E817" s="15" t="s">
        <v>38</v>
      </c>
    </row>
    <row r="818" spans="2:5" ht="15.75" customHeight="1" x14ac:dyDescent="0.2">
      <c r="B818" s="19">
        <v>43171</v>
      </c>
      <c r="C818" s="36">
        <v>8.8000000000000007</v>
      </c>
      <c r="D818" s="13" t="str">
        <f t="shared" si="12"/>
        <v>NC</v>
      </c>
      <c r="E818" s="15" t="s">
        <v>38</v>
      </c>
    </row>
    <row r="819" spans="2:5" ht="15.75" customHeight="1" x14ac:dyDescent="0.2">
      <c r="B819" s="19">
        <v>43168</v>
      </c>
      <c r="C819" s="36">
        <v>7.9</v>
      </c>
      <c r="D819" s="13" t="str">
        <f t="shared" si="12"/>
        <v>NC</v>
      </c>
      <c r="E819" s="15" t="s">
        <v>38</v>
      </c>
    </row>
    <row r="820" spans="2:5" ht="15.75" customHeight="1" x14ac:dyDescent="0.2">
      <c r="B820" s="19">
        <v>43167</v>
      </c>
      <c r="C820" s="36">
        <v>10.8</v>
      </c>
      <c r="D820" s="13" t="str">
        <f t="shared" si="12"/>
        <v>NC</v>
      </c>
      <c r="E820" s="15" t="s">
        <v>38</v>
      </c>
    </row>
    <row r="821" spans="2:5" ht="15.75" customHeight="1" x14ac:dyDescent="0.2">
      <c r="B821" s="19">
        <v>43166</v>
      </c>
      <c r="C821" s="36">
        <v>6.4</v>
      </c>
      <c r="D821" s="13" t="str">
        <f t="shared" si="12"/>
        <v>C</v>
      </c>
      <c r="E821" s="15" t="s">
        <v>38</v>
      </c>
    </row>
    <row r="822" spans="2:5" ht="15.75" customHeight="1" x14ac:dyDescent="0.2">
      <c r="B822" s="19">
        <v>43165</v>
      </c>
      <c r="C822" s="36">
        <v>6.8</v>
      </c>
      <c r="D822" s="13" t="str">
        <f t="shared" si="12"/>
        <v>C</v>
      </c>
      <c r="E822" s="15" t="s">
        <v>38</v>
      </c>
    </row>
    <row r="823" spans="2:5" ht="15.75" customHeight="1" x14ac:dyDescent="0.2">
      <c r="B823" s="19">
        <v>43164</v>
      </c>
      <c r="C823" s="36">
        <v>7.8</v>
      </c>
      <c r="D823" s="13" t="str">
        <f t="shared" si="12"/>
        <v>NC</v>
      </c>
      <c r="E823" s="15" t="s">
        <v>38</v>
      </c>
    </row>
    <row r="824" spans="2:5" ht="15.75" customHeight="1" x14ac:dyDescent="0.2">
      <c r="B824" s="19">
        <v>43161</v>
      </c>
      <c r="C824" s="36">
        <v>5.4</v>
      </c>
      <c r="D824" s="13" t="str">
        <f t="shared" si="12"/>
        <v>C</v>
      </c>
      <c r="E824" s="15" t="s">
        <v>38</v>
      </c>
    </row>
    <row r="825" spans="2:5" ht="15.75" customHeight="1" x14ac:dyDescent="0.2">
      <c r="B825" s="19">
        <v>43160</v>
      </c>
      <c r="C825" s="36">
        <v>3.9</v>
      </c>
      <c r="D825" s="13" t="str">
        <f t="shared" si="12"/>
        <v>C</v>
      </c>
      <c r="E825" s="15" t="s">
        <v>38</v>
      </c>
    </row>
    <row r="826" spans="2:5" ht="15.75" customHeight="1" x14ac:dyDescent="0.2">
      <c r="B826" s="19">
        <v>43159</v>
      </c>
      <c r="C826" s="36">
        <v>7.1</v>
      </c>
      <c r="D826" s="13" t="str">
        <f t="shared" si="12"/>
        <v>NC</v>
      </c>
      <c r="E826" s="15" t="s">
        <v>38</v>
      </c>
    </row>
    <row r="827" spans="2:5" ht="15.75" customHeight="1" x14ac:dyDescent="0.2">
      <c r="B827" s="19">
        <v>43158</v>
      </c>
      <c r="C827" s="36">
        <v>6.4</v>
      </c>
      <c r="D827" s="13" t="str">
        <f t="shared" si="12"/>
        <v>C</v>
      </c>
      <c r="E827" s="15" t="s">
        <v>38</v>
      </c>
    </row>
    <row r="828" spans="2:5" ht="15.75" customHeight="1" x14ac:dyDescent="0.2">
      <c r="B828" s="19">
        <v>43157</v>
      </c>
      <c r="C828" s="36">
        <v>8.4</v>
      </c>
      <c r="D828" s="13" t="str">
        <f t="shared" si="12"/>
        <v>NC</v>
      </c>
      <c r="E828" s="15" t="s">
        <v>38</v>
      </c>
    </row>
    <row r="829" spans="2:5" ht="15.75" customHeight="1" x14ac:dyDescent="0.2">
      <c r="B829" s="19">
        <v>43154</v>
      </c>
      <c r="C829" s="36">
        <v>7</v>
      </c>
      <c r="D829" s="13" t="str">
        <f t="shared" si="12"/>
        <v>C</v>
      </c>
      <c r="E829" s="15" t="s">
        <v>38</v>
      </c>
    </row>
    <row r="830" spans="2:5" ht="15.75" customHeight="1" x14ac:dyDescent="0.2">
      <c r="B830" s="19">
        <v>43153</v>
      </c>
      <c r="C830" s="36">
        <v>6.6</v>
      </c>
      <c r="D830" s="13" t="str">
        <f t="shared" si="12"/>
        <v>C</v>
      </c>
      <c r="E830" s="15" t="s">
        <v>38</v>
      </c>
    </row>
    <row r="831" spans="2:5" ht="15.75" customHeight="1" x14ac:dyDescent="0.2">
      <c r="B831" s="19">
        <v>43152</v>
      </c>
      <c r="C831" s="36">
        <v>8.4</v>
      </c>
      <c r="D831" s="13" t="str">
        <f t="shared" si="12"/>
        <v>NC</v>
      </c>
      <c r="E831" s="15" t="s">
        <v>38</v>
      </c>
    </row>
    <row r="832" spans="2:5" ht="15.75" customHeight="1" x14ac:dyDescent="0.2">
      <c r="B832" s="19">
        <v>43151</v>
      </c>
      <c r="C832" s="36">
        <v>6.9</v>
      </c>
      <c r="D832" s="13" t="str">
        <f t="shared" si="12"/>
        <v>C</v>
      </c>
      <c r="E832" s="15" t="s">
        <v>38</v>
      </c>
    </row>
    <row r="833" spans="2:5" ht="15.75" customHeight="1" x14ac:dyDescent="0.2">
      <c r="B833" s="19">
        <v>43150</v>
      </c>
      <c r="C833" s="36">
        <v>8.9</v>
      </c>
      <c r="D833" s="13" t="str">
        <f t="shared" si="12"/>
        <v>NC</v>
      </c>
      <c r="E833" s="15" t="s">
        <v>38</v>
      </c>
    </row>
    <row r="834" spans="2:5" ht="15.75" customHeight="1" x14ac:dyDescent="0.2">
      <c r="B834" s="19">
        <v>43147</v>
      </c>
      <c r="C834" s="36">
        <v>7.6</v>
      </c>
      <c r="D834" s="13" t="str">
        <f t="shared" si="12"/>
        <v>NC</v>
      </c>
      <c r="E834" s="15" t="s">
        <v>38</v>
      </c>
    </row>
    <row r="835" spans="2:5" ht="15.75" customHeight="1" x14ac:dyDescent="0.2">
      <c r="B835" s="19">
        <v>43146</v>
      </c>
      <c r="C835" s="36">
        <v>13</v>
      </c>
      <c r="D835" s="13" t="str">
        <f t="shared" si="12"/>
        <v>NC</v>
      </c>
      <c r="E835" s="15" t="s">
        <v>38</v>
      </c>
    </row>
    <row r="836" spans="2:5" ht="15.75" customHeight="1" x14ac:dyDescent="0.2">
      <c r="B836" s="19">
        <v>43145</v>
      </c>
      <c r="C836" s="36">
        <v>8.4</v>
      </c>
      <c r="D836" s="13" t="str">
        <f t="shared" ref="D836:D899" si="13">IF(C836&gt;7, "NC", "C")</f>
        <v>NC</v>
      </c>
      <c r="E836" s="15" t="s">
        <v>38</v>
      </c>
    </row>
    <row r="837" spans="2:5" ht="15.75" customHeight="1" x14ac:dyDescent="0.2">
      <c r="B837" s="19">
        <v>43143</v>
      </c>
      <c r="C837" s="36">
        <v>7.6</v>
      </c>
      <c r="D837" s="13" t="str">
        <f t="shared" si="13"/>
        <v>NC</v>
      </c>
      <c r="E837" s="15" t="s">
        <v>38</v>
      </c>
    </row>
    <row r="838" spans="2:5" ht="15.75" customHeight="1" x14ac:dyDescent="0.2">
      <c r="B838" s="19">
        <v>43140</v>
      </c>
      <c r="C838" s="36">
        <v>4.9000000000000004</v>
      </c>
      <c r="D838" s="13" t="str">
        <f t="shared" si="13"/>
        <v>C</v>
      </c>
      <c r="E838" s="15" t="s">
        <v>38</v>
      </c>
    </row>
    <row r="839" spans="2:5" ht="15.75" customHeight="1" x14ac:dyDescent="0.2">
      <c r="B839" s="19">
        <v>43139</v>
      </c>
      <c r="C839" s="36">
        <v>7.4</v>
      </c>
      <c r="D839" s="13" t="str">
        <f t="shared" si="13"/>
        <v>NC</v>
      </c>
      <c r="E839" s="15" t="s">
        <v>38</v>
      </c>
    </row>
    <row r="840" spans="2:5" ht="15.75" customHeight="1" x14ac:dyDescent="0.2">
      <c r="B840" s="19">
        <v>43138</v>
      </c>
      <c r="C840" s="36">
        <v>8</v>
      </c>
      <c r="D840" s="13" t="str">
        <f t="shared" si="13"/>
        <v>NC</v>
      </c>
      <c r="E840" s="15" t="s">
        <v>38</v>
      </c>
    </row>
    <row r="841" spans="2:5" ht="15.75" customHeight="1" x14ac:dyDescent="0.2">
      <c r="B841" s="19">
        <v>43137</v>
      </c>
      <c r="C841" s="36">
        <v>5.4</v>
      </c>
      <c r="D841" s="13" t="str">
        <f t="shared" si="13"/>
        <v>C</v>
      </c>
      <c r="E841" s="15" t="s">
        <v>38</v>
      </c>
    </row>
    <row r="842" spans="2:5" ht="15.75" customHeight="1" x14ac:dyDescent="0.2">
      <c r="B842" s="19">
        <v>43136</v>
      </c>
      <c r="C842" s="36">
        <v>8.4</v>
      </c>
      <c r="D842" s="13" t="str">
        <f t="shared" si="13"/>
        <v>NC</v>
      </c>
      <c r="E842" s="15" t="s">
        <v>38</v>
      </c>
    </row>
    <row r="843" spans="2:5" ht="15.75" customHeight="1" x14ac:dyDescent="0.2">
      <c r="B843" s="19">
        <v>43133</v>
      </c>
      <c r="C843" s="36">
        <v>7.2</v>
      </c>
      <c r="D843" s="13" t="str">
        <f t="shared" si="13"/>
        <v>NC</v>
      </c>
      <c r="E843" s="15" t="s">
        <v>38</v>
      </c>
    </row>
    <row r="844" spans="2:5" ht="15.75" customHeight="1" x14ac:dyDescent="0.2">
      <c r="B844" s="19">
        <v>43132</v>
      </c>
      <c r="C844" s="36">
        <v>6.1</v>
      </c>
      <c r="D844" s="13" t="str">
        <f t="shared" si="13"/>
        <v>C</v>
      </c>
      <c r="E844" s="15" t="s">
        <v>38</v>
      </c>
    </row>
    <row r="845" spans="2:5" ht="15.75" customHeight="1" x14ac:dyDescent="0.2">
      <c r="B845" s="19">
        <v>43131</v>
      </c>
      <c r="C845" s="36">
        <v>5.6</v>
      </c>
      <c r="D845" s="13" t="str">
        <f t="shared" si="13"/>
        <v>C</v>
      </c>
      <c r="E845" s="15" t="s">
        <v>38</v>
      </c>
    </row>
    <row r="846" spans="2:5" ht="15.75" customHeight="1" x14ac:dyDescent="0.2">
      <c r="B846" s="19">
        <v>43129</v>
      </c>
      <c r="C846" s="36">
        <v>8.6</v>
      </c>
      <c r="D846" s="13" t="str">
        <f t="shared" si="13"/>
        <v>NC</v>
      </c>
      <c r="E846" s="15" t="s">
        <v>38</v>
      </c>
    </row>
    <row r="847" spans="2:5" ht="15.75" customHeight="1" x14ac:dyDescent="0.2">
      <c r="B847" s="19">
        <v>43126</v>
      </c>
      <c r="C847" s="36">
        <v>7.8</v>
      </c>
      <c r="D847" s="13" t="str">
        <f t="shared" si="13"/>
        <v>NC</v>
      </c>
      <c r="E847" s="15" t="s">
        <v>38</v>
      </c>
    </row>
    <row r="848" spans="2:5" ht="15.75" customHeight="1" x14ac:dyDescent="0.2">
      <c r="B848" s="19">
        <v>43125</v>
      </c>
      <c r="C848" s="36">
        <v>8.1999999999999993</v>
      </c>
      <c r="D848" s="13" t="str">
        <f t="shared" si="13"/>
        <v>NC</v>
      </c>
      <c r="E848" s="15" t="s">
        <v>38</v>
      </c>
    </row>
    <row r="849" spans="2:5" ht="15.75" customHeight="1" x14ac:dyDescent="0.2">
      <c r="B849" s="19">
        <v>43124</v>
      </c>
      <c r="C849" s="36">
        <v>8.6</v>
      </c>
      <c r="D849" s="13" t="str">
        <f t="shared" si="13"/>
        <v>NC</v>
      </c>
      <c r="E849" s="15" t="s">
        <v>38</v>
      </c>
    </row>
    <row r="850" spans="2:5" ht="15.75" customHeight="1" x14ac:dyDescent="0.2">
      <c r="B850" s="19">
        <v>43122</v>
      </c>
      <c r="C850" s="36">
        <v>8.6999999999999993</v>
      </c>
      <c r="D850" s="13" t="str">
        <f t="shared" si="13"/>
        <v>NC</v>
      </c>
      <c r="E850" s="15" t="s">
        <v>38</v>
      </c>
    </row>
    <row r="851" spans="2:5" ht="15.75" customHeight="1" x14ac:dyDescent="0.2">
      <c r="B851" s="19">
        <v>43119</v>
      </c>
      <c r="C851" s="36">
        <v>7.9</v>
      </c>
      <c r="D851" s="13" t="str">
        <f t="shared" si="13"/>
        <v>NC</v>
      </c>
      <c r="E851" s="15" t="s">
        <v>38</v>
      </c>
    </row>
    <row r="852" spans="2:5" ht="15.75" customHeight="1" x14ac:dyDescent="0.2">
      <c r="B852" s="19">
        <v>43118</v>
      </c>
      <c r="C852" s="36">
        <v>8.9</v>
      </c>
      <c r="D852" s="13" t="str">
        <f t="shared" si="13"/>
        <v>NC</v>
      </c>
      <c r="E852" s="15" t="s">
        <v>38</v>
      </c>
    </row>
    <row r="853" spans="2:5" ht="15.75" customHeight="1" x14ac:dyDescent="0.2">
      <c r="B853" s="19">
        <v>43117</v>
      </c>
      <c r="C853" s="36">
        <v>8.9</v>
      </c>
      <c r="D853" s="13" t="str">
        <f t="shared" si="13"/>
        <v>NC</v>
      </c>
      <c r="E853" s="15" t="s">
        <v>38</v>
      </c>
    </row>
    <row r="854" spans="2:5" ht="15.75" customHeight="1" x14ac:dyDescent="0.2">
      <c r="B854" s="19">
        <v>43116</v>
      </c>
      <c r="C854" s="36">
        <v>9.1</v>
      </c>
      <c r="D854" s="13" t="str">
        <f t="shared" si="13"/>
        <v>NC</v>
      </c>
      <c r="E854" s="15" t="s">
        <v>38</v>
      </c>
    </row>
    <row r="855" spans="2:5" ht="15.75" customHeight="1" x14ac:dyDescent="0.2">
      <c r="B855" s="19">
        <v>43115</v>
      </c>
      <c r="C855" s="36">
        <v>6.9</v>
      </c>
      <c r="D855" s="13" t="str">
        <f t="shared" si="13"/>
        <v>C</v>
      </c>
      <c r="E855" s="15" t="s">
        <v>38</v>
      </c>
    </row>
    <row r="856" spans="2:5" ht="15.75" customHeight="1" x14ac:dyDescent="0.2">
      <c r="B856" s="19">
        <v>43112</v>
      </c>
      <c r="C856" s="36">
        <v>5.9</v>
      </c>
      <c r="D856" s="13" t="str">
        <f t="shared" si="13"/>
        <v>C</v>
      </c>
      <c r="E856" s="15" t="s">
        <v>38</v>
      </c>
    </row>
    <row r="857" spans="2:5" ht="15.75" customHeight="1" x14ac:dyDescent="0.2">
      <c r="B857" s="19">
        <v>43111</v>
      </c>
      <c r="C857" s="36">
        <v>6.9</v>
      </c>
      <c r="D857" s="13" t="str">
        <f t="shared" si="13"/>
        <v>C</v>
      </c>
      <c r="E857" s="15" t="s">
        <v>38</v>
      </c>
    </row>
    <row r="858" spans="2:5" ht="15.75" customHeight="1" x14ac:dyDescent="0.2">
      <c r="B858" s="19">
        <v>43110</v>
      </c>
      <c r="C858" s="36">
        <v>6.9</v>
      </c>
      <c r="D858" s="13" t="str">
        <f t="shared" si="13"/>
        <v>C</v>
      </c>
      <c r="E858" s="15" t="s">
        <v>38</v>
      </c>
    </row>
    <row r="859" spans="2:5" ht="15.75" customHeight="1" x14ac:dyDescent="0.2">
      <c r="B859" s="19">
        <v>43109</v>
      </c>
      <c r="C859" s="36">
        <v>7.2</v>
      </c>
      <c r="D859" s="13" t="str">
        <f t="shared" si="13"/>
        <v>NC</v>
      </c>
      <c r="E859" s="15" t="s">
        <v>38</v>
      </c>
    </row>
    <row r="860" spans="2:5" ht="15.75" customHeight="1" x14ac:dyDescent="0.2">
      <c r="B860" s="19">
        <v>43108</v>
      </c>
      <c r="C860" s="36">
        <v>8.6</v>
      </c>
      <c r="D860" s="13" t="str">
        <f t="shared" si="13"/>
        <v>NC</v>
      </c>
      <c r="E860" s="15" t="s">
        <v>38</v>
      </c>
    </row>
    <row r="861" spans="2:5" ht="15.75" customHeight="1" x14ac:dyDescent="0.2">
      <c r="B861" s="19">
        <v>43105</v>
      </c>
      <c r="C861" s="36">
        <v>7.4</v>
      </c>
      <c r="D861" s="13" t="str">
        <f t="shared" si="13"/>
        <v>NC</v>
      </c>
      <c r="E861" s="15" t="s">
        <v>38</v>
      </c>
    </row>
    <row r="862" spans="2:5" ht="15.75" customHeight="1" x14ac:dyDescent="0.2">
      <c r="B862" s="19">
        <v>43104</v>
      </c>
      <c r="C862" s="36">
        <v>7.5</v>
      </c>
      <c r="D862" s="13" t="str">
        <f t="shared" si="13"/>
        <v>NC</v>
      </c>
      <c r="E862" s="15" t="s">
        <v>38</v>
      </c>
    </row>
    <row r="863" spans="2:5" ht="15.75" customHeight="1" x14ac:dyDescent="0.2">
      <c r="B863" s="19">
        <v>43103</v>
      </c>
      <c r="C863" s="36">
        <v>2.9</v>
      </c>
      <c r="D863" s="13" t="str">
        <f t="shared" si="13"/>
        <v>C</v>
      </c>
      <c r="E863" s="15" t="s">
        <v>38</v>
      </c>
    </row>
    <row r="864" spans="2:5" ht="15.75" customHeight="1" x14ac:dyDescent="0.2">
      <c r="B864" s="19">
        <v>43102</v>
      </c>
      <c r="C864" s="36">
        <v>9</v>
      </c>
      <c r="D864" s="13" t="str">
        <f t="shared" si="13"/>
        <v>NC</v>
      </c>
      <c r="E864" s="15" t="s">
        <v>38</v>
      </c>
    </row>
    <row r="865" spans="2:5" ht="15.75" customHeight="1" x14ac:dyDescent="0.2">
      <c r="B865" s="19">
        <v>43098</v>
      </c>
      <c r="C865" s="36">
        <v>7.9</v>
      </c>
      <c r="D865" s="13" t="str">
        <f t="shared" si="13"/>
        <v>NC</v>
      </c>
      <c r="E865" s="15" t="s">
        <v>38</v>
      </c>
    </row>
    <row r="866" spans="2:5" ht="15.75" customHeight="1" x14ac:dyDescent="0.2">
      <c r="B866" s="19">
        <v>43097</v>
      </c>
      <c r="C866" s="36">
        <v>8.6</v>
      </c>
      <c r="D866" s="13" t="str">
        <f t="shared" si="13"/>
        <v>NC</v>
      </c>
      <c r="E866" s="15" t="s">
        <v>38</v>
      </c>
    </row>
    <row r="867" spans="2:5" ht="15.75" customHeight="1" x14ac:dyDescent="0.2">
      <c r="B867" s="19">
        <v>43095</v>
      </c>
      <c r="C867" s="36">
        <v>8.6999999999999993</v>
      </c>
      <c r="D867" s="13" t="str">
        <f t="shared" si="13"/>
        <v>NC</v>
      </c>
      <c r="E867" s="15" t="s">
        <v>38</v>
      </c>
    </row>
    <row r="868" spans="2:5" ht="15.75" customHeight="1" x14ac:dyDescent="0.2">
      <c r="B868" s="19">
        <v>43091</v>
      </c>
      <c r="C868" s="36">
        <v>8.8000000000000007</v>
      </c>
      <c r="D868" s="13" t="str">
        <f t="shared" si="13"/>
        <v>NC</v>
      </c>
      <c r="E868" s="15" t="s">
        <v>38</v>
      </c>
    </row>
    <row r="869" spans="2:5" ht="15.75" customHeight="1" x14ac:dyDescent="0.2">
      <c r="B869" s="19">
        <v>43090</v>
      </c>
      <c r="C869" s="36">
        <v>9.6</v>
      </c>
      <c r="D869" s="13" t="str">
        <f t="shared" si="13"/>
        <v>NC</v>
      </c>
      <c r="E869" s="15" t="s">
        <v>38</v>
      </c>
    </row>
    <row r="870" spans="2:5" ht="15.75" customHeight="1" x14ac:dyDescent="0.2">
      <c r="B870" s="19">
        <v>43089</v>
      </c>
      <c r="C870" s="36">
        <v>10.1</v>
      </c>
      <c r="D870" s="13" t="str">
        <f t="shared" si="13"/>
        <v>NC</v>
      </c>
      <c r="E870" s="15" t="s">
        <v>38</v>
      </c>
    </row>
    <row r="871" spans="2:5" ht="15.75" customHeight="1" x14ac:dyDescent="0.2">
      <c r="B871" s="19">
        <v>43088</v>
      </c>
      <c r="C871" s="36">
        <v>6.9</v>
      </c>
      <c r="D871" s="13" t="str">
        <f t="shared" si="13"/>
        <v>C</v>
      </c>
      <c r="E871" s="15" t="s">
        <v>38</v>
      </c>
    </row>
    <row r="872" spans="2:5" ht="15.75" customHeight="1" x14ac:dyDescent="0.2">
      <c r="B872" s="19">
        <v>43087</v>
      </c>
      <c r="C872" s="36">
        <v>9.4</v>
      </c>
      <c r="D872" s="13" t="str">
        <f t="shared" si="13"/>
        <v>NC</v>
      </c>
      <c r="E872" s="15" t="s">
        <v>38</v>
      </c>
    </row>
    <row r="873" spans="2:5" ht="15.75" customHeight="1" x14ac:dyDescent="0.2">
      <c r="B873" s="19">
        <v>43084</v>
      </c>
      <c r="C873" s="36">
        <v>8.4</v>
      </c>
      <c r="D873" s="13" t="str">
        <f t="shared" si="13"/>
        <v>NC</v>
      </c>
      <c r="E873" s="15" t="s">
        <v>38</v>
      </c>
    </row>
    <row r="874" spans="2:5" ht="15.75" customHeight="1" x14ac:dyDescent="0.2">
      <c r="B874" s="19">
        <v>43083</v>
      </c>
      <c r="C874" s="36">
        <v>4.8</v>
      </c>
      <c r="D874" s="13" t="str">
        <f t="shared" si="13"/>
        <v>C</v>
      </c>
      <c r="E874" s="15" t="s">
        <v>38</v>
      </c>
    </row>
    <row r="875" spans="2:5" ht="15.75" customHeight="1" x14ac:dyDescent="0.2">
      <c r="B875" s="19">
        <v>43082</v>
      </c>
      <c r="C875" s="36">
        <v>7.9</v>
      </c>
      <c r="D875" s="13" t="str">
        <f t="shared" si="13"/>
        <v>NC</v>
      </c>
      <c r="E875" s="15" t="s">
        <v>38</v>
      </c>
    </row>
    <row r="876" spans="2:5" ht="15.75" customHeight="1" x14ac:dyDescent="0.2">
      <c r="B876" s="19">
        <v>43081</v>
      </c>
      <c r="C876" s="36">
        <v>9.1</v>
      </c>
      <c r="D876" s="13" t="str">
        <f t="shared" si="13"/>
        <v>NC</v>
      </c>
      <c r="E876" s="15" t="s">
        <v>38</v>
      </c>
    </row>
    <row r="877" spans="2:5" ht="15.75" customHeight="1" x14ac:dyDescent="0.2">
      <c r="B877" s="19">
        <v>43080</v>
      </c>
      <c r="C877" s="36">
        <v>7.5</v>
      </c>
      <c r="D877" s="13" t="str">
        <f t="shared" si="13"/>
        <v>NC</v>
      </c>
      <c r="E877" s="15" t="s">
        <v>38</v>
      </c>
    </row>
    <row r="878" spans="2:5" ht="15.75" customHeight="1" x14ac:dyDescent="0.2">
      <c r="B878" s="19">
        <v>43076</v>
      </c>
      <c r="C878" s="36">
        <v>7.8</v>
      </c>
      <c r="D878" s="13" t="str">
        <f t="shared" si="13"/>
        <v>NC</v>
      </c>
      <c r="E878" s="15" t="s">
        <v>38</v>
      </c>
    </row>
    <row r="879" spans="2:5" ht="15.75" customHeight="1" x14ac:dyDescent="0.2">
      <c r="B879" s="19">
        <v>43075</v>
      </c>
      <c r="C879" s="36">
        <v>6.9</v>
      </c>
      <c r="D879" s="13" t="str">
        <f t="shared" si="13"/>
        <v>C</v>
      </c>
      <c r="E879" s="15" t="s">
        <v>38</v>
      </c>
    </row>
    <row r="880" spans="2:5" ht="15.75" customHeight="1" x14ac:dyDescent="0.2">
      <c r="B880" s="19">
        <v>43074</v>
      </c>
      <c r="C880" s="36">
        <v>7.4</v>
      </c>
      <c r="D880" s="13" t="str">
        <f t="shared" si="13"/>
        <v>NC</v>
      </c>
      <c r="E880" s="15" t="s">
        <v>38</v>
      </c>
    </row>
    <row r="881" spans="2:5" ht="15.75" customHeight="1" x14ac:dyDescent="0.2">
      <c r="B881" s="19">
        <v>43073</v>
      </c>
      <c r="C881" s="36">
        <v>8.3000000000000007</v>
      </c>
      <c r="D881" s="13" t="str">
        <f t="shared" si="13"/>
        <v>NC</v>
      </c>
      <c r="E881" s="15" t="s">
        <v>38</v>
      </c>
    </row>
    <row r="882" spans="2:5" ht="15.75" customHeight="1" x14ac:dyDescent="0.2">
      <c r="B882" s="19">
        <v>43069</v>
      </c>
      <c r="C882" s="36">
        <v>8.6</v>
      </c>
      <c r="D882" s="13" t="str">
        <f t="shared" si="13"/>
        <v>NC</v>
      </c>
      <c r="E882" s="15" t="s">
        <v>38</v>
      </c>
    </row>
    <row r="883" spans="2:5" ht="15.75" customHeight="1" x14ac:dyDescent="0.2">
      <c r="B883" s="19">
        <v>43068</v>
      </c>
      <c r="C883" s="36">
        <v>8.6</v>
      </c>
      <c r="D883" s="13" t="str">
        <f t="shared" si="13"/>
        <v>NC</v>
      </c>
      <c r="E883" s="15" t="s">
        <v>38</v>
      </c>
    </row>
    <row r="884" spans="2:5" ht="15.75" customHeight="1" x14ac:dyDescent="0.2">
      <c r="B884" s="19">
        <v>43067</v>
      </c>
      <c r="C884" s="36">
        <v>9</v>
      </c>
      <c r="D884" s="13" t="str">
        <f t="shared" si="13"/>
        <v>NC</v>
      </c>
      <c r="E884" s="15" t="s">
        <v>38</v>
      </c>
    </row>
    <row r="885" spans="2:5" ht="15.75" customHeight="1" x14ac:dyDescent="0.2">
      <c r="B885" s="19">
        <v>43066</v>
      </c>
      <c r="C885" s="36">
        <v>9.4</v>
      </c>
      <c r="D885" s="13" t="str">
        <f t="shared" si="13"/>
        <v>NC</v>
      </c>
      <c r="E885" s="15" t="s">
        <v>38</v>
      </c>
    </row>
    <row r="886" spans="2:5" ht="15.75" customHeight="1" x14ac:dyDescent="0.2">
      <c r="B886" s="19">
        <v>43063</v>
      </c>
      <c r="C886" s="36">
        <v>8.6999999999999993</v>
      </c>
      <c r="D886" s="13" t="str">
        <f t="shared" si="13"/>
        <v>NC</v>
      </c>
      <c r="E886" s="15" t="s">
        <v>38</v>
      </c>
    </row>
    <row r="887" spans="2:5" ht="15.75" customHeight="1" x14ac:dyDescent="0.2">
      <c r="B887" s="19">
        <v>43062</v>
      </c>
      <c r="C887" s="36">
        <v>8</v>
      </c>
      <c r="D887" s="13" t="str">
        <f t="shared" si="13"/>
        <v>NC</v>
      </c>
      <c r="E887" s="15" t="s">
        <v>38</v>
      </c>
    </row>
    <row r="888" spans="2:5" ht="15.75" customHeight="1" x14ac:dyDescent="0.2">
      <c r="B888" s="19">
        <v>43061</v>
      </c>
      <c r="C888" s="36">
        <v>7.9</v>
      </c>
      <c r="D888" s="13" t="str">
        <f t="shared" si="13"/>
        <v>NC</v>
      </c>
      <c r="E888" s="15" t="s">
        <v>38</v>
      </c>
    </row>
    <row r="889" spans="2:5" ht="15.75" customHeight="1" x14ac:dyDescent="0.2">
      <c r="B889" s="19">
        <v>43060</v>
      </c>
      <c r="C889" s="36">
        <v>8.5</v>
      </c>
      <c r="D889" s="13" t="str">
        <f t="shared" si="13"/>
        <v>NC</v>
      </c>
      <c r="E889" s="15" t="s">
        <v>38</v>
      </c>
    </row>
    <row r="890" spans="2:5" ht="15.75" customHeight="1" x14ac:dyDescent="0.2">
      <c r="B890" s="19">
        <v>43059</v>
      </c>
      <c r="C890" s="36">
        <v>8.6999999999999993</v>
      </c>
      <c r="D890" s="13" t="str">
        <f t="shared" si="13"/>
        <v>NC</v>
      </c>
      <c r="E890" s="15" t="s">
        <v>38</v>
      </c>
    </row>
    <row r="891" spans="2:5" ht="15.75" customHeight="1" x14ac:dyDescent="0.2">
      <c r="B891" s="19">
        <v>43055</v>
      </c>
      <c r="C891" s="36">
        <v>8.4</v>
      </c>
      <c r="D891" s="13" t="str">
        <f t="shared" si="13"/>
        <v>NC</v>
      </c>
      <c r="E891" s="15" t="s">
        <v>38</v>
      </c>
    </row>
    <row r="892" spans="2:5" ht="15.75" customHeight="1" x14ac:dyDescent="0.2">
      <c r="B892" s="19">
        <v>43054</v>
      </c>
      <c r="C892" s="36">
        <v>8.6999999999999993</v>
      </c>
      <c r="D892" s="13" t="str">
        <f t="shared" si="13"/>
        <v>NC</v>
      </c>
      <c r="E892" s="15" t="s">
        <v>38</v>
      </c>
    </row>
    <row r="893" spans="2:5" ht="15.75" customHeight="1" x14ac:dyDescent="0.2">
      <c r="B893" s="19">
        <v>43053</v>
      </c>
      <c r="C893" s="36">
        <v>8.9</v>
      </c>
      <c r="D893" s="13" t="str">
        <f t="shared" si="13"/>
        <v>NC</v>
      </c>
      <c r="E893" s="15" t="s">
        <v>38</v>
      </c>
    </row>
    <row r="894" spans="2:5" ht="15.75" customHeight="1" x14ac:dyDescent="0.2">
      <c r="B894" s="19">
        <v>43052</v>
      </c>
      <c r="C894" s="36">
        <v>9.8000000000000007</v>
      </c>
      <c r="D894" s="13" t="str">
        <f t="shared" si="13"/>
        <v>NC</v>
      </c>
      <c r="E894" s="15" t="s">
        <v>38</v>
      </c>
    </row>
    <row r="895" spans="2:5" ht="15.75" customHeight="1" x14ac:dyDescent="0.2">
      <c r="B895" s="19">
        <v>43049</v>
      </c>
      <c r="C895" s="36">
        <v>10</v>
      </c>
      <c r="D895" s="13" t="str">
        <f t="shared" si="13"/>
        <v>NC</v>
      </c>
      <c r="E895" s="15" t="s">
        <v>38</v>
      </c>
    </row>
    <row r="896" spans="2:5" ht="15.75" customHeight="1" x14ac:dyDescent="0.2">
      <c r="B896" s="19">
        <v>43048</v>
      </c>
      <c r="C896" s="36">
        <v>8.6999999999999993</v>
      </c>
      <c r="D896" s="13" t="str">
        <f t="shared" si="13"/>
        <v>NC</v>
      </c>
      <c r="E896" s="15" t="s">
        <v>38</v>
      </c>
    </row>
    <row r="897" spans="2:5" ht="15.75" customHeight="1" x14ac:dyDescent="0.2">
      <c r="B897" s="19">
        <v>43047</v>
      </c>
      <c r="C897" s="36">
        <v>8.9</v>
      </c>
      <c r="D897" s="13" t="str">
        <f t="shared" si="13"/>
        <v>NC</v>
      </c>
      <c r="E897" s="15" t="s">
        <v>38</v>
      </c>
    </row>
    <row r="898" spans="2:5" ht="15.75" customHeight="1" x14ac:dyDescent="0.2">
      <c r="B898" s="19">
        <v>43046</v>
      </c>
      <c r="C898" s="36">
        <v>9.9</v>
      </c>
      <c r="D898" s="13" t="str">
        <f t="shared" si="13"/>
        <v>NC</v>
      </c>
      <c r="E898" s="15" t="s">
        <v>38</v>
      </c>
    </row>
    <row r="899" spans="2:5" ht="15.75" customHeight="1" x14ac:dyDescent="0.2">
      <c r="B899" s="19">
        <v>43045</v>
      </c>
      <c r="C899" s="36">
        <v>9.4</v>
      </c>
      <c r="D899" s="13" t="str">
        <f t="shared" si="13"/>
        <v>NC</v>
      </c>
      <c r="E899" s="15" t="s">
        <v>38</v>
      </c>
    </row>
    <row r="900" spans="2:5" ht="15.75" customHeight="1" x14ac:dyDescent="0.2">
      <c r="B900" s="19">
        <v>43042</v>
      </c>
      <c r="C900" s="36">
        <v>10.5</v>
      </c>
      <c r="D900" s="13" t="str">
        <f t="shared" ref="D900:D963" si="14">IF(C900&gt;7, "NC", "C")</f>
        <v>NC</v>
      </c>
      <c r="E900" s="15" t="s">
        <v>38</v>
      </c>
    </row>
    <row r="901" spans="2:5" ht="15.75" customHeight="1" x14ac:dyDescent="0.2">
      <c r="B901" s="19">
        <v>43041</v>
      </c>
      <c r="C901" s="36">
        <v>11.7</v>
      </c>
      <c r="D901" s="13" t="str">
        <f t="shared" si="14"/>
        <v>NC</v>
      </c>
      <c r="E901" s="15" t="s">
        <v>38</v>
      </c>
    </row>
    <row r="902" spans="2:5" ht="15.75" customHeight="1" x14ac:dyDescent="0.2">
      <c r="B902" s="19">
        <v>43039</v>
      </c>
      <c r="C902" s="36">
        <v>9.3000000000000007</v>
      </c>
      <c r="D902" s="13" t="str">
        <f t="shared" si="14"/>
        <v>NC</v>
      </c>
      <c r="E902" s="15" t="s">
        <v>38</v>
      </c>
    </row>
    <row r="903" spans="2:5" ht="15.75" customHeight="1" x14ac:dyDescent="0.2">
      <c r="B903" s="19">
        <v>43038</v>
      </c>
      <c r="C903" s="36">
        <v>9.4</v>
      </c>
      <c r="D903" s="13" t="str">
        <f t="shared" si="14"/>
        <v>NC</v>
      </c>
      <c r="E903" s="15" t="s">
        <v>38</v>
      </c>
    </row>
    <row r="904" spans="2:5" ht="15.75" customHeight="1" x14ac:dyDescent="0.2">
      <c r="B904" s="19">
        <v>43035</v>
      </c>
      <c r="C904" s="36">
        <v>8</v>
      </c>
      <c r="D904" s="13" t="str">
        <f t="shared" si="14"/>
        <v>NC</v>
      </c>
      <c r="E904" s="15" t="s">
        <v>38</v>
      </c>
    </row>
    <row r="905" spans="2:5" ht="15.75" customHeight="1" x14ac:dyDescent="0.2">
      <c r="B905" s="19">
        <v>43034</v>
      </c>
      <c r="C905" s="36">
        <v>7.6</v>
      </c>
      <c r="D905" s="13" t="str">
        <f t="shared" si="14"/>
        <v>NC</v>
      </c>
      <c r="E905" s="15" t="s">
        <v>38</v>
      </c>
    </row>
    <row r="906" spans="2:5" ht="15.75" customHeight="1" x14ac:dyDescent="0.2">
      <c r="B906" s="19">
        <v>43033</v>
      </c>
      <c r="C906" s="36">
        <v>7.9</v>
      </c>
      <c r="D906" s="13" t="str">
        <f t="shared" si="14"/>
        <v>NC</v>
      </c>
      <c r="E906" s="15" t="s">
        <v>38</v>
      </c>
    </row>
    <row r="907" spans="2:5" ht="15.75" customHeight="1" x14ac:dyDescent="0.2">
      <c r="B907" s="19">
        <v>43032</v>
      </c>
      <c r="C907" s="36">
        <v>7.9</v>
      </c>
      <c r="D907" s="13" t="str">
        <f t="shared" si="14"/>
        <v>NC</v>
      </c>
      <c r="E907" s="15" t="s">
        <v>38</v>
      </c>
    </row>
    <row r="908" spans="2:5" ht="15.75" customHeight="1" x14ac:dyDescent="0.2">
      <c r="B908" s="19">
        <v>43031</v>
      </c>
      <c r="C908" s="36">
        <v>7.3</v>
      </c>
      <c r="D908" s="13" t="str">
        <f t="shared" si="14"/>
        <v>NC</v>
      </c>
      <c r="E908" s="15" t="s">
        <v>38</v>
      </c>
    </row>
    <row r="909" spans="2:5" ht="15.75" customHeight="1" x14ac:dyDescent="0.2">
      <c r="B909" s="19">
        <v>43028</v>
      </c>
      <c r="C909" s="36">
        <v>9.4</v>
      </c>
      <c r="D909" s="13" t="str">
        <f t="shared" si="14"/>
        <v>NC</v>
      </c>
      <c r="E909" s="15" t="s">
        <v>38</v>
      </c>
    </row>
    <row r="910" spans="2:5" ht="15.75" customHeight="1" x14ac:dyDescent="0.2">
      <c r="B910" s="19">
        <v>43027</v>
      </c>
      <c r="C910" s="36">
        <v>7.8</v>
      </c>
      <c r="D910" s="13" t="str">
        <f t="shared" si="14"/>
        <v>NC</v>
      </c>
      <c r="E910" s="15" t="s">
        <v>38</v>
      </c>
    </row>
    <row r="911" spans="2:5" ht="15.75" customHeight="1" x14ac:dyDescent="0.2">
      <c r="B911" s="19">
        <v>43026</v>
      </c>
      <c r="C911" s="36">
        <v>7.9</v>
      </c>
      <c r="D911" s="13" t="str">
        <f t="shared" si="14"/>
        <v>NC</v>
      </c>
      <c r="E911" s="15" t="s">
        <v>38</v>
      </c>
    </row>
    <row r="912" spans="2:5" ht="15.75" customHeight="1" x14ac:dyDescent="0.2">
      <c r="B912" s="19">
        <v>43025</v>
      </c>
      <c r="C912" s="36">
        <v>8.6999999999999993</v>
      </c>
      <c r="D912" s="13" t="str">
        <f t="shared" si="14"/>
        <v>NC</v>
      </c>
      <c r="E912" s="15" t="s">
        <v>38</v>
      </c>
    </row>
    <row r="913" spans="2:5" ht="15.75" customHeight="1" x14ac:dyDescent="0.2">
      <c r="B913" s="19">
        <v>43024</v>
      </c>
      <c r="C913" s="36">
        <v>9</v>
      </c>
      <c r="D913" s="13" t="str">
        <f t="shared" si="14"/>
        <v>NC</v>
      </c>
      <c r="E913" s="15" t="s">
        <v>38</v>
      </c>
    </row>
    <row r="914" spans="2:5" ht="15.75" customHeight="1" x14ac:dyDescent="0.2">
      <c r="B914" s="19">
        <v>43021</v>
      </c>
      <c r="C914" s="36">
        <v>8.9</v>
      </c>
      <c r="D914" s="13" t="str">
        <f t="shared" si="14"/>
        <v>NC</v>
      </c>
      <c r="E914" s="15" t="s">
        <v>38</v>
      </c>
    </row>
    <row r="915" spans="2:5" ht="15.75" customHeight="1" x14ac:dyDescent="0.2">
      <c r="B915" s="19">
        <v>43020</v>
      </c>
      <c r="C915" s="36">
        <v>8.6</v>
      </c>
      <c r="D915" s="13" t="str">
        <f t="shared" si="14"/>
        <v>NC</v>
      </c>
      <c r="E915" s="15" t="s">
        <v>38</v>
      </c>
    </row>
    <row r="916" spans="2:5" ht="15.75" customHeight="1" x14ac:dyDescent="0.2">
      <c r="B916" s="19">
        <v>43019</v>
      </c>
      <c r="C916" s="36">
        <v>9.6</v>
      </c>
      <c r="D916" s="13" t="str">
        <f t="shared" si="14"/>
        <v>NC</v>
      </c>
      <c r="E916" s="15" t="s">
        <v>38</v>
      </c>
    </row>
    <row r="917" spans="2:5" ht="15.75" customHeight="1" x14ac:dyDescent="0.2">
      <c r="B917" s="19">
        <v>43018</v>
      </c>
      <c r="C917" s="36">
        <v>9</v>
      </c>
      <c r="D917" s="13" t="str">
        <f t="shared" si="14"/>
        <v>NC</v>
      </c>
      <c r="E917" s="15" t="s">
        <v>38</v>
      </c>
    </row>
    <row r="918" spans="2:5" ht="15.75" customHeight="1" x14ac:dyDescent="0.2">
      <c r="B918" s="19">
        <v>43017</v>
      </c>
      <c r="C918" s="36">
        <v>9</v>
      </c>
      <c r="D918" s="13" t="str">
        <f t="shared" si="14"/>
        <v>NC</v>
      </c>
      <c r="E918" s="15" t="s">
        <v>38</v>
      </c>
    </row>
    <row r="919" spans="2:5" ht="15.75" customHeight="1" x14ac:dyDescent="0.2">
      <c r="B919" s="19">
        <v>43014</v>
      </c>
      <c r="C919" s="36">
        <v>8.9</v>
      </c>
      <c r="D919" s="13" t="str">
        <f t="shared" si="14"/>
        <v>NC</v>
      </c>
      <c r="E919" s="15" t="s">
        <v>38</v>
      </c>
    </row>
    <row r="920" spans="2:5" ht="15.75" customHeight="1" x14ac:dyDescent="0.2">
      <c r="B920" s="19">
        <v>43012</v>
      </c>
      <c r="C920" s="36">
        <v>8.9</v>
      </c>
      <c r="D920" s="13" t="str">
        <f t="shared" si="14"/>
        <v>NC</v>
      </c>
      <c r="E920" s="15" t="s">
        <v>38</v>
      </c>
    </row>
    <row r="921" spans="2:5" ht="15.75" customHeight="1" x14ac:dyDescent="0.2">
      <c r="B921" s="19">
        <v>43011</v>
      </c>
      <c r="C921" s="36">
        <v>7.9</v>
      </c>
      <c r="D921" s="13" t="str">
        <f t="shared" si="14"/>
        <v>NC</v>
      </c>
      <c r="E921" s="15" t="s">
        <v>38</v>
      </c>
    </row>
    <row r="922" spans="2:5" ht="15.75" customHeight="1" x14ac:dyDescent="0.2">
      <c r="B922" s="19">
        <v>43010</v>
      </c>
      <c r="C922" s="36">
        <v>8.9</v>
      </c>
      <c r="D922" s="13" t="str">
        <f t="shared" si="14"/>
        <v>NC</v>
      </c>
      <c r="E922" s="15" t="s">
        <v>38</v>
      </c>
    </row>
    <row r="923" spans="2:5" ht="15.75" customHeight="1" x14ac:dyDescent="0.2">
      <c r="B923" s="19">
        <v>43007</v>
      </c>
      <c r="C923" s="36">
        <v>8.4</v>
      </c>
      <c r="D923" s="13" t="str">
        <f t="shared" si="14"/>
        <v>NC</v>
      </c>
      <c r="E923" s="15" t="s">
        <v>38</v>
      </c>
    </row>
    <row r="924" spans="2:5" ht="15.75" customHeight="1" x14ac:dyDescent="0.2">
      <c r="B924" s="19">
        <v>43006</v>
      </c>
      <c r="C924" s="36">
        <v>7.9</v>
      </c>
      <c r="D924" s="13" t="str">
        <f t="shared" si="14"/>
        <v>NC</v>
      </c>
      <c r="E924" s="15" t="s">
        <v>38</v>
      </c>
    </row>
    <row r="925" spans="2:5" ht="15.75" customHeight="1" x14ac:dyDescent="0.2">
      <c r="B925" s="19">
        <v>43005</v>
      </c>
      <c r="C925" s="36">
        <v>8.6</v>
      </c>
      <c r="D925" s="13" t="str">
        <f t="shared" si="14"/>
        <v>NC</v>
      </c>
      <c r="E925" s="15" t="s">
        <v>38</v>
      </c>
    </row>
    <row r="926" spans="2:5" ht="15.75" customHeight="1" x14ac:dyDescent="0.2">
      <c r="B926" s="19">
        <v>43003</v>
      </c>
      <c r="C926" s="36">
        <v>8.1999999999999993</v>
      </c>
      <c r="D926" s="13" t="str">
        <f t="shared" si="14"/>
        <v>NC</v>
      </c>
      <c r="E926" s="15" t="s">
        <v>38</v>
      </c>
    </row>
    <row r="927" spans="2:5" ht="15.75" customHeight="1" x14ac:dyDescent="0.2">
      <c r="B927" s="19">
        <v>43000</v>
      </c>
      <c r="C927" s="36">
        <v>7.8</v>
      </c>
      <c r="D927" s="13" t="str">
        <f t="shared" si="14"/>
        <v>NC</v>
      </c>
      <c r="E927" s="15" t="s">
        <v>38</v>
      </c>
    </row>
    <row r="928" spans="2:5" ht="15.75" customHeight="1" x14ac:dyDescent="0.2">
      <c r="B928" s="19">
        <v>42999</v>
      </c>
      <c r="C928" s="36">
        <v>9.1</v>
      </c>
      <c r="D928" s="13" t="str">
        <f t="shared" si="14"/>
        <v>NC</v>
      </c>
      <c r="E928" s="15" t="s">
        <v>38</v>
      </c>
    </row>
    <row r="929" spans="2:5" ht="15.75" customHeight="1" x14ac:dyDescent="0.2">
      <c r="B929" s="19">
        <v>42998</v>
      </c>
      <c r="C929" s="36">
        <v>8.1999999999999993</v>
      </c>
      <c r="D929" s="13" t="str">
        <f t="shared" si="14"/>
        <v>NC</v>
      </c>
      <c r="E929" s="15" t="s">
        <v>38</v>
      </c>
    </row>
    <row r="930" spans="2:5" ht="15.75" customHeight="1" x14ac:dyDescent="0.2">
      <c r="B930" s="19">
        <v>42997</v>
      </c>
      <c r="C930" s="36">
        <v>7.8</v>
      </c>
      <c r="D930" s="13" t="str">
        <f t="shared" si="14"/>
        <v>NC</v>
      </c>
      <c r="E930" s="15" t="s">
        <v>38</v>
      </c>
    </row>
    <row r="931" spans="2:5" ht="15.75" customHeight="1" x14ac:dyDescent="0.2">
      <c r="B931" s="19">
        <v>42996</v>
      </c>
      <c r="C931" s="36">
        <v>8.9</v>
      </c>
      <c r="D931" s="13" t="str">
        <f t="shared" si="14"/>
        <v>NC</v>
      </c>
      <c r="E931" s="15" t="s">
        <v>38</v>
      </c>
    </row>
    <row r="932" spans="2:5" ht="15.75" customHeight="1" x14ac:dyDescent="0.2">
      <c r="B932" s="19">
        <v>42993</v>
      </c>
      <c r="C932" s="36">
        <v>7.6</v>
      </c>
      <c r="D932" s="13" t="str">
        <f t="shared" si="14"/>
        <v>NC</v>
      </c>
      <c r="E932" s="15" t="s">
        <v>38</v>
      </c>
    </row>
    <row r="933" spans="2:5" ht="15.75" customHeight="1" x14ac:dyDescent="0.2">
      <c r="B933" s="19">
        <v>42992</v>
      </c>
      <c r="C933" s="36">
        <v>8.9</v>
      </c>
      <c r="D933" s="13" t="str">
        <f t="shared" si="14"/>
        <v>NC</v>
      </c>
      <c r="E933" s="15" t="s">
        <v>38</v>
      </c>
    </row>
    <row r="934" spans="2:5" ht="15.75" customHeight="1" x14ac:dyDescent="0.2">
      <c r="B934" s="19">
        <v>42991</v>
      </c>
      <c r="C934" s="36">
        <v>9</v>
      </c>
      <c r="D934" s="13" t="str">
        <f t="shared" si="14"/>
        <v>NC</v>
      </c>
      <c r="E934" s="15" t="s">
        <v>38</v>
      </c>
    </row>
    <row r="935" spans="2:5" ht="15.75" customHeight="1" x14ac:dyDescent="0.2">
      <c r="B935" s="19">
        <v>42990</v>
      </c>
      <c r="C935" s="36">
        <v>9.9</v>
      </c>
      <c r="D935" s="13" t="str">
        <f t="shared" si="14"/>
        <v>NC</v>
      </c>
      <c r="E935" s="15" t="s">
        <v>38</v>
      </c>
    </row>
    <row r="936" spans="2:5" ht="15.75" customHeight="1" x14ac:dyDescent="0.2">
      <c r="B936" s="19">
        <v>42989</v>
      </c>
      <c r="C936" s="36">
        <v>11.5</v>
      </c>
      <c r="D936" s="13" t="str">
        <f t="shared" si="14"/>
        <v>NC</v>
      </c>
      <c r="E936" s="15" t="s">
        <v>38</v>
      </c>
    </row>
    <row r="937" spans="2:5" ht="15.75" customHeight="1" x14ac:dyDescent="0.2">
      <c r="B937" s="19">
        <v>42986</v>
      </c>
      <c r="C937" s="36">
        <v>7.8</v>
      </c>
      <c r="D937" s="13" t="str">
        <f t="shared" si="14"/>
        <v>NC</v>
      </c>
      <c r="E937" s="15" t="s">
        <v>38</v>
      </c>
    </row>
    <row r="938" spans="2:5" ht="15.75" customHeight="1" x14ac:dyDescent="0.2">
      <c r="B938" s="19">
        <v>42985</v>
      </c>
      <c r="C938" s="36">
        <v>8.9</v>
      </c>
      <c r="D938" s="13" t="str">
        <f t="shared" si="14"/>
        <v>NC</v>
      </c>
      <c r="E938" s="15" t="s">
        <v>38</v>
      </c>
    </row>
    <row r="939" spans="2:5" ht="15.75" customHeight="1" x14ac:dyDescent="0.2">
      <c r="B939" s="19">
        <v>42984</v>
      </c>
      <c r="C939" s="36">
        <v>8.9</v>
      </c>
      <c r="D939" s="13" t="str">
        <f t="shared" si="14"/>
        <v>NC</v>
      </c>
      <c r="E939" s="15" t="s">
        <v>38</v>
      </c>
    </row>
    <row r="940" spans="2:5" ht="15.75" customHeight="1" x14ac:dyDescent="0.2">
      <c r="B940" s="19">
        <v>42983</v>
      </c>
      <c r="C940" s="36">
        <v>9.8000000000000007</v>
      </c>
      <c r="D940" s="13" t="str">
        <f t="shared" si="14"/>
        <v>NC</v>
      </c>
      <c r="E940" s="15" t="s">
        <v>38</v>
      </c>
    </row>
    <row r="941" spans="2:5" ht="15.75" customHeight="1" x14ac:dyDescent="0.2">
      <c r="B941" s="19">
        <v>42982</v>
      </c>
      <c r="C941" s="36">
        <v>5.0999999999999996</v>
      </c>
      <c r="D941" s="13" t="str">
        <f t="shared" si="14"/>
        <v>C</v>
      </c>
      <c r="E941" s="15" t="s">
        <v>38</v>
      </c>
    </row>
    <row r="942" spans="2:5" ht="15.75" customHeight="1" x14ac:dyDescent="0.2">
      <c r="B942" s="19">
        <v>42979</v>
      </c>
      <c r="C942" s="36">
        <v>7.8</v>
      </c>
      <c r="D942" s="13" t="str">
        <f t="shared" si="14"/>
        <v>NC</v>
      </c>
      <c r="E942" s="15" t="s">
        <v>38</v>
      </c>
    </row>
    <row r="943" spans="2:5" ht="15.75" customHeight="1" x14ac:dyDescent="0.2">
      <c r="B943" s="19">
        <v>42978</v>
      </c>
      <c r="C943" s="36">
        <v>9.8000000000000007</v>
      </c>
      <c r="D943" s="13" t="str">
        <f t="shared" si="14"/>
        <v>NC</v>
      </c>
      <c r="E943" s="15" t="s">
        <v>38</v>
      </c>
    </row>
    <row r="944" spans="2:5" ht="15.75" customHeight="1" x14ac:dyDescent="0.2">
      <c r="B944" s="19">
        <v>42977</v>
      </c>
      <c r="C944" s="36">
        <v>6.8</v>
      </c>
      <c r="D944" s="13" t="str">
        <f t="shared" si="14"/>
        <v>C</v>
      </c>
      <c r="E944" s="15" t="s">
        <v>38</v>
      </c>
    </row>
    <row r="945" spans="2:5" ht="15.75" customHeight="1" x14ac:dyDescent="0.2">
      <c r="B945" s="19">
        <v>42976</v>
      </c>
      <c r="C945" s="36">
        <v>6.8</v>
      </c>
      <c r="D945" s="13" t="str">
        <f t="shared" si="14"/>
        <v>C</v>
      </c>
      <c r="E945" s="15" t="s">
        <v>38</v>
      </c>
    </row>
    <row r="946" spans="2:5" ht="15.75" customHeight="1" x14ac:dyDescent="0.2">
      <c r="B946" s="19">
        <v>42975</v>
      </c>
      <c r="C946" s="36">
        <v>6.8</v>
      </c>
      <c r="D946" s="13" t="str">
        <f t="shared" si="14"/>
        <v>C</v>
      </c>
      <c r="E946" s="15" t="s">
        <v>38</v>
      </c>
    </row>
    <row r="947" spans="2:5" ht="15.75" customHeight="1" x14ac:dyDescent="0.2">
      <c r="B947" s="19">
        <v>42972</v>
      </c>
      <c r="C947" s="36">
        <v>12</v>
      </c>
      <c r="D947" s="13" t="str">
        <f t="shared" si="14"/>
        <v>NC</v>
      </c>
      <c r="E947" s="15" t="s">
        <v>38</v>
      </c>
    </row>
    <row r="948" spans="2:5" ht="15.75" customHeight="1" x14ac:dyDescent="0.2">
      <c r="B948" s="19">
        <v>42971</v>
      </c>
      <c r="C948" s="36">
        <v>8.9</v>
      </c>
      <c r="D948" s="13" t="str">
        <f t="shared" si="14"/>
        <v>NC</v>
      </c>
      <c r="E948" s="15" t="s">
        <v>38</v>
      </c>
    </row>
    <row r="949" spans="2:5" ht="15.75" customHeight="1" x14ac:dyDescent="0.2">
      <c r="B949" s="19">
        <v>42970</v>
      </c>
      <c r="C949" s="36">
        <v>8.6999999999999993</v>
      </c>
      <c r="D949" s="13" t="str">
        <f t="shared" si="14"/>
        <v>NC</v>
      </c>
      <c r="E949" s="15" t="s">
        <v>38</v>
      </c>
    </row>
    <row r="950" spans="2:5" ht="15.75" customHeight="1" x14ac:dyDescent="0.2">
      <c r="B950" s="19">
        <v>42969</v>
      </c>
      <c r="C950" s="36">
        <v>8.6999999999999993</v>
      </c>
      <c r="D950" s="13" t="str">
        <f t="shared" si="14"/>
        <v>NC</v>
      </c>
      <c r="E950" s="15" t="s">
        <v>38</v>
      </c>
    </row>
    <row r="951" spans="2:5" ht="15.75" customHeight="1" x14ac:dyDescent="0.2">
      <c r="B951" s="19">
        <v>42968</v>
      </c>
      <c r="C951" s="36">
        <v>5.8</v>
      </c>
      <c r="D951" s="13" t="str">
        <f t="shared" si="14"/>
        <v>C</v>
      </c>
      <c r="E951" s="15" t="s">
        <v>38</v>
      </c>
    </row>
    <row r="952" spans="2:5" ht="15.75" customHeight="1" x14ac:dyDescent="0.2">
      <c r="B952" s="19">
        <v>42965</v>
      </c>
      <c r="C952" s="36">
        <v>10.6</v>
      </c>
      <c r="D952" s="13" t="str">
        <f t="shared" si="14"/>
        <v>NC</v>
      </c>
      <c r="E952" s="15" t="s">
        <v>38</v>
      </c>
    </row>
    <row r="953" spans="2:5" ht="15.75" customHeight="1" x14ac:dyDescent="0.2">
      <c r="B953" s="19">
        <v>42964</v>
      </c>
      <c r="C953" s="36">
        <v>7.9</v>
      </c>
      <c r="D953" s="13" t="str">
        <f t="shared" si="14"/>
        <v>NC</v>
      </c>
      <c r="E953" s="15" t="s">
        <v>38</v>
      </c>
    </row>
    <row r="954" spans="2:5" ht="15.75" customHeight="1" x14ac:dyDescent="0.2">
      <c r="B954" s="19">
        <v>42963</v>
      </c>
      <c r="C954" s="36">
        <v>8.9</v>
      </c>
      <c r="D954" s="13" t="str">
        <f t="shared" si="14"/>
        <v>NC</v>
      </c>
      <c r="E954" s="15" t="s">
        <v>38</v>
      </c>
    </row>
    <row r="955" spans="2:5" ht="15.75" customHeight="1" x14ac:dyDescent="0.2">
      <c r="B955" s="19">
        <v>42961</v>
      </c>
      <c r="C955" s="36">
        <v>7.4</v>
      </c>
      <c r="D955" s="13" t="str">
        <f t="shared" si="14"/>
        <v>NC</v>
      </c>
      <c r="E955" s="15" t="s">
        <v>38</v>
      </c>
    </row>
    <row r="956" spans="2:5" ht="15.75" customHeight="1" x14ac:dyDescent="0.2">
      <c r="B956" s="19">
        <v>42958</v>
      </c>
      <c r="C956" s="36">
        <v>9</v>
      </c>
      <c r="D956" s="13" t="str">
        <f t="shared" si="14"/>
        <v>NC</v>
      </c>
      <c r="E956" s="15" t="s">
        <v>38</v>
      </c>
    </row>
    <row r="957" spans="2:5" ht="15.75" customHeight="1" x14ac:dyDescent="0.2">
      <c r="B957" s="19">
        <v>42957</v>
      </c>
      <c r="C957" s="36">
        <v>8.6999999999999993</v>
      </c>
      <c r="D957" s="13" t="str">
        <f t="shared" si="14"/>
        <v>NC</v>
      </c>
      <c r="E957" s="15" t="s">
        <v>38</v>
      </c>
    </row>
    <row r="958" spans="2:5" ht="15.75" customHeight="1" x14ac:dyDescent="0.2">
      <c r="B958" s="19">
        <v>42956</v>
      </c>
      <c r="C958" s="36">
        <v>7.9</v>
      </c>
      <c r="D958" s="13" t="str">
        <f t="shared" si="14"/>
        <v>NC</v>
      </c>
      <c r="E958" s="15" t="s">
        <v>38</v>
      </c>
    </row>
    <row r="959" spans="2:5" ht="15.75" customHeight="1" x14ac:dyDescent="0.2">
      <c r="B959" s="19">
        <v>42955</v>
      </c>
      <c r="C959" s="36">
        <v>8.9</v>
      </c>
      <c r="D959" s="13" t="str">
        <f t="shared" si="14"/>
        <v>NC</v>
      </c>
      <c r="E959" s="15" t="s">
        <v>38</v>
      </c>
    </row>
    <row r="960" spans="2:5" ht="15.75" customHeight="1" x14ac:dyDescent="0.2">
      <c r="B960" s="19">
        <v>42954</v>
      </c>
      <c r="C960" s="36">
        <v>6.8</v>
      </c>
      <c r="D960" s="13" t="str">
        <f t="shared" si="14"/>
        <v>C</v>
      </c>
      <c r="E960" s="15" t="s">
        <v>38</v>
      </c>
    </row>
    <row r="961" spans="2:5" ht="15.75" customHeight="1" x14ac:dyDescent="0.2">
      <c r="B961" s="19">
        <v>42951</v>
      </c>
      <c r="C961" s="36">
        <v>6.8</v>
      </c>
      <c r="D961" s="13" t="str">
        <f t="shared" si="14"/>
        <v>C</v>
      </c>
      <c r="E961" s="15" t="s">
        <v>38</v>
      </c>
    </row>
    <row r="962" spans="2:5" ht="15.75" customHeight="1" x14ac:dyDescent="0.2">
      <c r="B962" s="19">
        <v>42950</v>
      </c>
      <c r="C962" s="36">
        <v>8</v>
      </c>
      <c r="D962" s="13" t="str">
        <f t="shared" si="14"/>
        <v>NC</v>
      </c>
      <c r="E962" s="15" t="s">
        <v>38</v>
      </c>
    </row>
    <row r="963" spans="2:5" ht="15.75" customHeight="1" x14ac:dyDescent="0.2">
      <c r="B963" s="19">
        <v>42949</v>
      </c>
      <c r="C963" s="36">
        <v>8.1</v>
      </c>
      <c r="D963" s="13" t="str">
        <f t="shared" si="14"/>
        <v>NC</v>
      </c>
      <c r="E963" s="15" t="s">
        <v>38</v>
      </c>
    </row>
    <row r="964" spans="2:5" ht="15.75" customHeight="1" x14ac:dyDescent="0.2">
      <c r="B964" s="19">
        <v>42948</v>
      </c>
      <c r="C964" s="36">
        <v>8.6999999999999993</v>
      </c>
      <c r="D964" s="13" t="str">
        <f t="shared" ref="D964:D1027" si="15">IF(C964&gt;7, "NC", "C")</f>
        <v>NC</v>
      </c>
      <c r="E964" s="15" t="s">
        <v>38</v>
      </c>
    </row>
    <row r="965" spans="2:5" ht="15.75" customHeight="1" x14ac:dyDescent="0.2">
      <c r="B965" s="19">
        <v>42947</v>
      </c>
      <c r="C965" s="36">
        <v>8.9</v>
      </c>
      <c r="D965" s="13" t="str">
        <f t="shared" si="15"/>
        <v>NC</v>
      </c>
      <c r="E965" s="15" t="s">
        <v>38</v>
      </c>
    </row>
    <row r="966" spans="2:5" ht="15.75" customHeight="1" x14ac:dyDescent="0.2">
      <c r="B966" s="19">
        <v>42944</v>
      </c>
      <c r="C966" s="36">
        <v>8.6999999999999993</v>
      </c>
      <c r="D966" s="13" t="str">
        <f t="shared" si="15"/>
        <v>NC</v>
      </c>
      <c r="E966" s="15" t="s">
        <v>38</v>
      </c>
    </row>
    <row r="967" spans="2:5" ht="15.75" customHeight="1" x14ac:dyDescent="0.2">
      <c r="B967" s="19">
        <v>42943</v>
      </c>
      <c r="C967" s="36">
        <v>9.8000000000000007</v>
      </c>
      <c r="D967" s="13" t="str">
        <f t="shared" si="15"/>
        <v>NC</v>
      </c>
      <c r="E967" s="15" t="s">
        <v>38</v>
      </c>
    </row>
    <row r="968" spans="2:5" ht="15.75" customHeight="1" x14ac:dyDescent="0.2">
      <c r="B968" s="19">
        <v>42943</v>
      </c>
      <c r="C968" s="36">
        <v>9.4</v>
      </c>
      <c r="D968" s="13" t="str">
        <f t="shared" si="15"/>
        <v>NC</v>
      </c>
      <c r="E968" s="15" t="s">
        <v>38</v>
      </c>
    </row>
    <row r="969" spans="2:5" ht="15.75" customHeight="1" x14ac:dyDescent="0.2">
      <c r="B969" s="19">
        <v>42942</v>
      </c>
      <c r="C969" s="36">
        <v>8.6999999999999993</v>
      </c>
      <c r="D969" s="13" t="str">
        <f t="shared" si="15"/>
        <v>NC</v>
      </c>
      <c r="E969" s="15" t="s">
        <v>38</v>
      </c>
    </row>
    <row r="970" spans="2:5" ht="15.75" customHeight="1" x14ac:dyDescent="0.2">
      <c r="B970" s="19">
        <v>42941</v>
      </c>
      <c r="C970" s="36">
        <v>7.3</v>
      </c>
      <c r="D970" s="13" t="str">
        <f t="shared" si="15"/>
        <v>NC</v>
      </c>
      <c r="E970" s="15" t="s">
        <v>38</v>
      </c>
    </row>
    <row r="971" spans="2:5" ht="15.75" customHeight="1" x14ac:dyDescent="0.2">
      <c r="B971" s="19">
        <v>42940</v>
      </c>
      <c r="C971" s="36">
        <v>10</v>
      </c>
      <c r="D971" s="13" t="str">
        <f t="shared" si="15"/>
        <v>NC</v>
      </c>
      <c r="E971" s="15" t="s">
        <v>38</v>
      </c>
    </row>
    <row r="972" spans="2:5" ht="15.75" customHeight="1" x14ac:dyDescent="0.2">
      <c r="B972" s="19">
        <v>42937</v>
      </c>
      <c r="C972" s="36">
        <v>7.9</v>
      </c>
      <c r="D972" s="13" t="str">
        <f t="shared" si="15"/>
        <v>NC</v>
      </c>
      <c r="E972" s="15" t="s">
        <v>38</v>
      </c>
    </row>
    <row r="973" spans="2:5" ht="15.75" customHeight="1" x14ac:dyDescent="0.2">
      <c r="B973" s="19">
        <v>42936</v>
      </c>
      <c r="C973" s="36">
        <v>8.5</v>
      </c>
      <c r="D973" s="13" t="str">
        <f t="shared" si="15"/>
        <v>NC</v>
      </c>
      <c r="E973" s="15" t="s">
        <v>38</v>
      </c>
    </row>
    <row r="974" spans="2:5" ht="15.75" customHeight="1" x14ac:dyDescent="0.2">
      <c r="B974" s="19">
        <v>42935</v>
      </c>
      <c r="C974" s="36">
        <v>9</v>
      </c>
      <c r="D974" s="13" t="str">
        <f t="shared" si="15"/>
        <v>NC</v>
      </c>
      <c r="E974" s="15" t="s">
        <v>38</v>
      </c>
    </row>
    <row r="975" spans="2:5" ht="15.75" customHeight="1" x14ac:dyDescent="0.2">
      <c r="B975" s="19">
        <v>42934</v>
      </c>
      <c r="C975" s="36">
        <v>9.1999999999999993</v>
      </c>
      <c r="D975" s="13" t="str">
        <f t="shared" si="15"/>
        <v>NC</v>
      </c>
      <c r="E975" s="15" t="s">
        <v>38</v>
      </c>
    </row>
    <row r="976" spans="2:5" ht="15.75" customHeight="1" x14ac:dyDescent="0.2">
      <c r="B976" s="19">
        <v>42933</v>
      </c>
      <c r="C976" s="36">
        <v>9.8000000000000007</v>
      </c>
      <c r="D976" s="13" t="str">
        <f t="shared" si="15"/>
        <v>NC</v>
      </c>
      <c r="E976" s="15" t="s">
        <v>38</v>
      </c>
    </row>
    <row r="977" spans="2:5" ht="15.75" customHeight="1" x14ac:dyDescent="0.2">
      <c r="B977" s="19">
        <v>42930</v>
      </c>
      <c r="C977" s="36">
        <v>8.9</v>
      </c>
      <c r="D977" s="13" t="str">
        <f t="shared" si="15"/>
        <v>NC</v>
      </c>
      <c r="E977" s="15" t="s">
        <v>38</v>
      </c>
    </row>
    <row r="978" spans="2:5" ht="15.75" customHeight="1" x14ac:dyDescent="0.2">
      <c r="B978" s="19">
        <v>42929</v>
      </c>
      <c r="C978" s="36">
        <v>8.9</v>
      </c>
      <c r="D978" s="13" t="str">
        <f t="shared" si="15"/>
        <v>NC</v>
      </c>
      <c r="E978" s="15" t="s">
        <v>38</v>
      </c>
    </row>
    <row r="979" spans="2:5" ht="15.75" customHeight="1" x14ac:dyDescent="0.2">
      <c r="B979" s="19">
        <v>42928</v>
      </c>
      <c r="C979" s="36">
        <v>9</v>
      </c>
      <c r="D979" s="13" t="str">
        <f t="shared" si="15"/>
        <v>NC</v>
      </c>
      <c r="E979" s="15" t="s">
        <v>38</v>
      </c>
    </row>
    <row r="980" spans="2:5" ht="15.75" customHeight="1" x14ac:dyDescent="0.2">
      <c r="B980" s="19">
        <v>42927</v>
      </c>
      <c r="C980" s="36">
        <v>9.9</v>
      </c>
      <c r="D980" s="13" t="str">
        <f t="shared" si="15"/>
        <v>NC</v>
      </c>
      <c r="E980" s="15" t="s">
        <v>38</v>
      </c>
    </row>
    <row r="981" spans="2:5" ht="15.75" customHeight="1" x14ac:dyDescent="0.2">
      <c r="B981" s="19">
        <v>42926</v>
      </c>
      <c r="C981" s="36">
        <v>7.9</v>
      </c>
      <c r="D981" s="13" t="str">
        <f t="shared" si="15"/>
        <v>NC</v>
      </c>
      <c r="E981" s="15" t="s">
        <v>38</v>
      </c>
    </row>
    <row r="982" spans="2:5" ht="15.75" customHeight="1" x14ac:dyDescent="0.2">
      <c r="B982" s="19">
        <v>42923</v>
      </c>
      <c r="C982" s="36">
        <v>9</v>
      </c>
      <c r="D982" s="13" t="str">
        <f t="shared" si="15"/>
        <v>NC</v>
      </c>
      <c r="E982" s="15" t="s">
        <v>38</v>
      </c>
    </row>
    <row r="983" spans="2:5" ht="15.75" customHeight="1" x14ac:dyDescent="0.2">
      <c r="B983" s="19">
        <v>42922</v>
      </c>
      <c r="C983" s="36">
        <v>8.6</v>
      </c>
      <c r="D983" s="13" t="str">
        <f t="shared" si="15"/>
        <v>NC</v>
      </c>
      <c r="E983" s="15" t="s">
        <v>38</v>
      </c>
    </row>
    <row r="984" spans="2:5" ht="15.75" customHeight="1" x14ac:dyDescent="0.2">
      <c r="B984" s="19">
        <v>42921</v>
      </c>
      <c r="C984" s="36">
        <v>9.3000000000000007</v>
      </c>
      <c r="D984" s="13" t="str">
        <f t="shared" si="15"/>
        <v>NC</v>
      </c>
      <c r="E984" s="15" t="s">
        <v>38</v>
      </c>
    </row>
    <row r="985" spans="2:5" ht="15.75" customHeight="1" x14ac:dyDescent="0.2">
      <c r="B985" s="19">
        <v>42920</v>
      </c>
      <c r="C985" s="36">
        <v>7.8</v>
      </c>
      <c r="D985" s="13" t="str">
        <f t="shared" si="15"/>
        <v>NC</v>
      </c>
      <c r="E985" s="15" t="s">
        <v>38</v>
      </c>
    </row>
    <row r="986" spans="2:5" ht="15.75" customHeight="1" x14ac:dyDescent="0.2">
      <c r="B986" s="19">
        <v>42919</v>
      </c>
      <c r="C986" s="36">
        <v>5.7</v>
      </c>
      <c r="D986" s="13" t="str">
        <f t="shared" si="15"/>
        <v>C</v>
      </c>
      <c r="E986" s="15" t="s">
        <v>38</v>
      </c>
    </row>
    <row r="987" spans="2:5" ht="15.75" customHeight="1" x14ac:dyDescent="0.2">
      <c r="B987" s="19">
        <v>42916</v>
      </c>
      <c r="C987" s="36">
        <v>9.8000000000000007</v>
      </c>
      <c r="D987" s="13" t="str">
        <f t="shared" si="15"/>
        <v>NC</v>
      </c>
      <c r="E987" s="15" t="s">
        <v>38</v>
      </c>
    </row>
    <row r="988" spans="2:5" ht="15.75" customHeight="1" x14ac:dyDescent="0.2">
      <c r="B988" s="19">
        <v>42915</v>
      </c>
      <c r="C988" s="36">
        <v>8.9</v>
      </c>
      <c r="D988" s="13" t="str">
        <f t="shared" si="15"/>
        <v>NC</v>
      </c>
      <c r="E988" s="15" t="s">
        <v>38</v>
      </c>
    </row>
    <row r="989" spans="2:5" ht="15.75" customHeight="1" x14ac:dyDescent="0.2">
      <c r="B989" s="19">
        <v>42914</v>
      </c>
      <c r="C989" s="36">
        <v>9.8000000000000007</v>
      </c>
      <c r="D989" s="13" t="str">
        <f t="shared" si="15"/>
        <v>NC</v>
      </c>
      <c r="E989" s="15" t="s">
        <v>38</v>
      </c>
    </row>
    <row r="990" spans="2:5" ht="15.75" customHeight="1" x14ac:dyDescent="0.2">
      <c r="B990" s="19">
        <v>42912</v>
      </c>
      <c r="C990" s="36">
        <v>7.8</v>
      </c>
      <c r="D990" s="13" t="str">
        <f t="shared" si="15"/>
        <v>NC</v>
      </c>
      <c r="E990" s="15" t="s">
        <v>38</v>
      </c>
    </row>
    <row r="991" spans="2:5" ht="15.75" customHeight="1" x14ac:dyDescent="0.2">
      <c r="B991" s="19">
        <v>42909</v>
      </c>
      <c r="C991" s="36">
        <v>8.9</v>
      </c>
      <c r="D991" s="13" t="str">
        <f t="shared" si="15"/>
        <v>NC</v>
      </c>
      <c r="E991" s="15" t="s">
        <v>38</v>
      </c>
    </row>
    <row r="992" spans="2:5" ht="15.75" customHeight="1" x14ac:dyDescent="0.2">
      <c r="B992" s="19">
        <v>42908</v>
      </c>
      <c r="C992" s="36">
        <v>9</v>
      </c>
      <c r="D992" s="13" t="str">
        <f t="shared" si="15"/>
        <v>NC</v>
      </c>
      <c r="E992" s="15" t="s">
        <v>38</v>
      </c>
    </row>
    <row r="993" spans="2:5" ht="15.75" customHeight="1" x14ac:dyDescent="0.2">
      <c r="B993" s="19">
        <v>42907</v>
      </c>
      <c r="C993" s="36">
        <v>4.3</v>
      </c>
      <c r="D993" s="13" t="str">
        <f t="shared" si="15"/>
        <v>C</v>
      </c>
      <c r="E993" s="15" t="s">
        <v>38</v>
      </c>
    </row>
    <row r="994" spans="2:5" ht="15.75" customHeight="1" x14ac:dyDescent="0.2">
      <c r="B994" s="19">
        <v>42906</v>
      </c>
      <c r="C994" s="36">
        <v>8.9</v>
      </c>
      <c r="D994" s="13" t="str">
        <f t="shared" si="15"/>
        <v>NC</v>
      </c>
      <c r="E994" s="15" t="s">
        <v>38</v>
      </c>
    </row>
    <row r="995" spans="2:5" ht="15.75" customHeight="1" x14ac:dyDescent="0.2">
      <c r="B995" s="19">
        <v>42905</v>
      </c>
      <c r="C995" s="36">
        <v>8.9</v>
      </c>
      <c r="D995" s="13" t="str">
        <f t="shared" si="15"/>
        <v>NC</v>
      </c>
      <c r="E995" s="15" t="s">
        <v>38</v>
      </c>
    </row>
    <row r="996" spans="2:5" ht="15.75" customHeight="1" x14ac:dyDescent="0.2">
      <c r="B996" s="19">
        <v>42902</v>
      </c>
      <c r="C996" s="36">
        <v>9</v>
      </c>
      <c r="D996" s="13" t="str">
        <f t="shared" si="15"/>
        <v>NC</v>
      </c>
      <c r="E996" s="15" t="s">
        <v>38</v>
      </c>
    </row>
    <row r="997" spans="2:5" ht="15.75" customHeight="1" x14ac:dyDescent="0.2">
      <c r="B997" s="19">
        <v>42901</v>
      </c>
      <c r="C997" s="36">
        <v>8.6999999999999993</v>
      </c>
      <c r="D997" s="13" t="str">
        <f t="shared" si="15"/>
        <v>NC</v>
      </c>
      <c r="E997" s="15" t="s">
        <v>38</v>
      </c>
    </row>
    <row r="998" spans="2:5" ht="15.75" customHeight="1" x14ac:dyDescent="0.2">
      <c r="B998" s="19">
        <v>42900</v>
      </c>
      <c r="C998" s="36">
        <v>5.5</v>
      </c>
      <c r="D998" s="13" t="str">
        <f t="shared" si="15"/>
        <v>C</v>
      </c>
      <c r="E998" s="15" t="s">
        <v>38</v>
      </c>
    </row>
    <row r="999" spans="2:5" ht="15.75" customHeight="1" x14ac:dyDescent="0.2">
      <c r="B999" s="19">
        <v>42899</v>
      </c>
      <c r="C999" s="36">
        <v>9.9</v>
      </c>
      <c r="D999" s="13" t="str">
        <f t="shared" si="15"/>
        <v>NC</v>
      </c>
      <c r="E999" s="15" t="s">
        <v>38</v>
      </c>
    </row>
    <row r="1000" spans="2:5" ht="15.75" customHeight="1" x14ac:dyDescent="0.2">
      <c r="B1000" s="19">
        <v>42898</v>
      </c>
      <c r="C1000" s="36">
        <v>7.8</v>
      </c>
      <c r="D1000" s="13" t="str">
        <f t="shared" si="15"/>
        <v>NC</v>
      </c>
      <c r="E1000" s="15" t="s">
        <v>38</v>
      </c>
    </row>
    <row r="1001" spans="2:5" ht="15.75" customHeight="1" x14ac:dyDescent="0.2">
      <c r="B1001" s="19">
        <v>42895</v>
      </c>
      <c r="C1001" s="36">
        <v>8.9</v>
      </c>
      <c r="D1001" s="13" t="str">
        <f t="shared" si="15"/>
        <v>NC</v>
      </c>
      <c r="E1001" s="15" t="s">
        <v>38</v>
      </c>
    </row>
    <row r="1002" spans="2:5" ht="15.75" customHeight="1" x14ac:dyDescent="0.2">
      <c r="B1002" s="19">
        <v>42894</v>
      </c>
      <c r="C1002" s="36">
        <v>7.9</v>
      </c>
      <c r="D1002" s="13" t="str">
        <f t="shared" si="15"/>
        <v>NC</v>
      </c>
      <c r="E1002" s="15" t="s">
        <v>38</v>
      </c>
    </row>
    <row r="1003" spans="2:5" ht="15.75" customHeight="1" x14ac:dyDescent="0.2">
      <c r="B1003" s="19">
        <v>42893</v>
      </c>
      <c r="C1003" s="36">
        <v>8.6</v>
      </c>
      <c r="D1003" s="13" t="str">
        <f t="shared" si="15"/>
        <v>NC</v>
      </c>
      <c r="E1003" s="15" t="s">
        <v>38</v>
      </c>
    </row>
    <row r="1004" spans="2:5" ht="15.75" customHeight="1" x14ac:dyDescent="0.2">
      <c r="B1004" s="19">
        <v>42892</v>
      </c>
      <c r="C1004" s="36">
        <v>9</v>
      </c>
      <c r="D1004" s="13" t="str">
        <f t="shared" si="15"/>
        <v>NC</v>
      </c>
      <c r="E1004" s="15" t="s">
        <v>38</v>
      </c>
    </row>
    <row r="1005" spans="2:5" ht="15.75" customHeight="1" x14ac:dyDescent="0.2">
      <c r="B1005" s="19">
        <v>42891</v>
      </c>
      <c r="C1005" s="36">
        <v>8.9</v>
      </c>
      <c r="D1005" s="13" t="str">
        <f t="shared" si="15"/>
        <v>NC</v>
      </c>
      <c r="E1005" s="15" t="s">
        <v>38</v>
      </c>
    </row>
    <row r="1006" spans="2:5" ht="15.75" customHeight="1" x14ac:dyDescent="0.2">
      <c r="B1006" s="19">
        <v>42888</v>
      </c>
      <c r="C1006" s="36">
        <v>8.9</v>
      </c>
      <c r="D1006" s="13" t="str">
        <f t="shared" si="15"/>
        <v>NC</v>
      </c>
      <c r="E1006" s="15" t="s">
        <v>38</v>
      </c>
    </row>
    <row r="1007" spans="2:5" ht="15.75" customHeight="1" x14ac:dyDescent="0.2">
      <c r="B1007" s="19">
        <v>42887</v>
      </c>
      <c r="C1007" s="36">
        <v>9</v>
      </c>
      <c r="D1007" s="13" t="str">
        <f t="shared" si="15"/>
        <v>NC</v>
      </c>
      <c r="E1007" s="15" t="s">
        <v>38</v>
      </c>
    </row>
    <row r="1008" spans="2:5" ht="15.75" customHeight="1" x14ac:dyDescent="0.2">
      <c r="B1008" s="19">
        <v>42886</v>
      </c>
      <c r="C1008" s="36">
        <v>9.6</v>
      </c>
      <c r="D1008" s="13" t="str">
        <f t="shared" si="15"/>
        <v>NC</v>
      </c>
      <c r="E1008" s="15" t="s">
        <v>38</v>
      </c>
    </row>
    <row r="1009" spans="2:5" ht="15.75" customHeight="1" x14ac:dyDescent="0.2">
      <c r="B1009" s="19">
        <v>42885</v>
      </c>
      <c r="C1009" s="36">
        <v>7.4</v>
      </c>
      <c r="D1009" s="13" t="str">
        <f t="shared" si="15"/>
        <v>NC</v>
      </c>
      <c r="E1009" s="15" t="s">
        <v>38</v>
      </c>
    </row>
    <row r="1010" spans="2:5" ht="15.75" customHeight="1" x14ac:dyDescent="0.2">
      <c r="B1010" s="19">
        <v>42884</v>
      </c>
      <c r="C1010" s="36">
        <v>8.6</v>
      </c>
      <c r="D1010" s="13" t="str">
        <f t="shared" si="15"/>
        <v>NC</v>
      </c>
      <c r="E1010" s="15" t="s">
        <v>38</v>
      </c>
    </row>
    <row r="1011" spans="2:5" ht="15.75" customHeight="1" x14ac:dyDescent="0.2">
      <c r="B1011" s="19">
        <v>42881</v>
      </c>
      <c r="C1011" s="36">
        <v>8.3000000000000007</v>
      </c>
      <c r="D1011" s="13" t="str">
        <f t="shared" si="15"/>
        <v>NC</v>
      </c>
      <c r="E1011" s="15" t="s">
        <v>38</v>
      </c>
    </row>
    <row r="1012" spans="2:5" ht="15.75" customHeight="1" x14ac:dyDescent="0.2">
      <c r="B1012" s="19">
        <v>42880</v>
      </c>
      <c r="C1012" s="36">
        <v>9.3000000000000007</v>
      </c>
      <c r="D1012" s="13" t="str">
        <f t="shared" si="15"/>
        <v>NC</v>
      </c>
      <c r="E1012" s="15" t="s">
        <v>38</v>
      </c>
    </row>
    <row r="1013" spans="2:5" ht="15.75" customHeight="1" x14ac:dyDescent="0.2">
      <c r="B1013" s="19">
        <v>42879</v>
      </c>
      <c r="C1013" s="36">
        <v>12.3</v>
      </c>
      <c r="D1013" s="13" t="str">
        <f t="shared" si="15"/>
        <v>NC</v>
      </c>
      <c r="E1013" s="15" t="s">
        <v>38</v>
      </c>
    </row>
    <row r="1014" spans="2:5" ht="15.75" customHeight="1" x14ac:dyDescent="0.2">
      <c r="B1014" s="19">
        <v>42878</v>
      </c>
      <c r="C1014" s="36">
        <v>8.1999999999999993</v>
      </c>
      <c r="D1014" s="13" t="str">
        <f t="shared" si="15"/>
        <v>NC</v>
      </c>
      <c r="E1014" s="15" t="s">
        <v>38</v>
      </c>
    </row>
    <row r="1015" spans="2:5" ht="15.75" customHeight="1" x14ac:dyDescent="0.2">
      <c r="B1015" s="19">
        <v>42877</v>
      </c>
      <c r="C1015" s="36">
        <v>7.8</v>
      </c>
      <c r="D1015" s="13" t="str">
        <f t="shared" si="15"/>
        <v>NC</v>
      </c>
      <c r="E1015" s="15" t="s">
        <v>38</v>
      </c>
    </row>
    <row r="1016" spans="2:5" ht="15.75" customHeight="1" x14ac:dyDescent="0.2">
      <c r="B1016" s="19">
        <v>42874</v>
      </c>
      <c r="C1016" s="36">
        <v>7.8</v>
      </c>
      <c r="D1016" s="13" t="str">
        <f t="shared" si="15"/>
        <v>NC</v>
      </c>
      <c r="E1016" s="15" t="s">
        <v>38</v>
      </c>
    </row>
    <row r="1017" spans="2:5" ht="15.75" customHeight="1" x14ac:dyDescent="0.2">
      <c r="B1017" s="19">
        <v>42873</v>
      </c>
      <c r="C1017" s="36">
        <v>8.8000000000000007</v>
      </c>
      <c r="D1017" s="13" t="str">
        <f t="shared" si="15"/>
        <v>NC</v>
      </c>
      <c r="E1017" s="15" t="s">
        <v>38</v>
      </c>
    </row>
    <row r="1018" spans="2:5" ht="15.75" customHeight="1" x14ac:dyDescent="0.2">
      <c r="B1018" s="19">
        <v>42872</v>
      </c>
      <c r="C1018" s="36">
        <v>9.8000000000000007</v>
      </c>
      <c r="D1018" s="13" t="str">
        <f t="shared" si="15"/>
        <v>NC</v>
      </c>
      <c r="E1018" s="15" t="s">
        <v>38</v>
      </c>
    </row>
    <row r="1019" spans="2:5" ht="15.75" customHeight="1" x14ac:dyDescent="0.2">
      <c r="B1019" s="19">
        <v>42871</v>
      </c>
      <c r="C1019" s="36">
        <v>7.8</v>
      </c>
      <c r="D1019" s="13" t="str">
        <f t="shared" si="15"/>
        <v>NC</v>
      </c>
      <c r="E1019" s="15" t="s">
        <v>38</v>
      </c>
    </row>
    <row r="1020" spans="2:5" ht="15.75" customHeight="1" x14ac:dyDescent="0.2">
      <c r="B1020" s="19">
        <v>42870</v>
      </c>
      <c r="C1020" s="36">
        <v>5.0999999999999996</v>
      </c>
      <c r="D1020" s="13" t="str">
        <f t="shared" si="15"/>
        <v>C</v>
      </c>
      <c r="E1020" s="15" t="s">
        <v>38</v>
      </c>
    </row>
    <row r="1021" spans="2:5" ht="15.75" customHeight="1" x14ac:dyDescent="0.2">
      <c r="B1021" s="19">
        <v>42867</v>
      </c>
      <c r="C1021" s="36">
        <v>7.8</v>
      </c>
      <c r="D1021" s="13" t="str">
        <f t="shared" si="15"/>
        <v>NC</v>
      </c>
      <c r="E1021" s="15" t="s">
        <v>38</v>
      </c>
    </row>
    <row r="1022" spans="2:5" ht="15.75" customHeight="1" x14ac:dyDescent="0.2">
      <c r="B1022" s="19">
        <v>42866</v>
      </c>
      <c r="C1022" s="36">
        <v>9.6999999999999993</v>
      </c>
      <c r="D1022" s="13" t="str">
        <f t="shared" si="15"/>
        <v>NC</v>
      </c>
      <c r="E1022" s="15" t="s">
        <v>38</v>
      </c>
    </row>
    <row r="1023" spans="2:5" ht="15.75" customHeight="1" x14ac:dyDescent="0.2">
      <c r="B1023" s="19">
        <v>42865</v>
      </c>
      <c r="C1023" s="36">
        <v>7.9</v>
      </c>
      <c r="D1023" s="13" t="str">
        <f t="shared" si="15"/>
        <v>NC</v>
      </c>
      <c r="E1023" s="15" t="s">
        <v>38</v>
      </c>
    </row>
    <row r="1024" spans="2:5" ht="15" customHeight="1" x14ac:dyDescent="0.2">
      <c r="B1024" s="19">
        <v>42864</v>
      </c>
      <c r="C1024" s="36">
        <v>6.8</v>
      </c>
      <c r="D1024" s="13" t="str">
        <f t="shared" si="15"/>
        <v>C</v>
      </c>
      <c r="E1024" s="15" t="s">
        <v>38</v>
      </c>
    </row>
    <row r="1025" spans="2:5" ht="15" customHeight="1" x14ac:dyDescent="0.2">
      <c r="B1025" s="19">
        <v>42863</v>
      </c>
      <c r="C1025" s="36">
        <v>9.5</v>
      </c>
      <c r="D1025" s="13" t="str">
        <f t="shared" si="15"/>
        <v>NC</v>
      </c>
      <c r="E1025" s="15" t="s">
        <v>38</v>
      </c>
    </row>
    <row r="1026" spans="2:5" ht="15" customHeight="1" x14ac:dyDescent="0.2">
      <c r="B1026" s="19">
        <v>42860</v>
      </c>
      <c r="C1026" s="36">
        <v>10.7</v>
      </c>
      <c r="D1026" s="13" t="str">
        <f t="shared" si="15"/>
        <v>NC</v>
      </c>
      <c r="E1026" s="15" t="s">
        <v>38</v>
      </c>
    </row>
    <row r="1027" spans="2:5" ht="15" customHeight="1" x14ac:dyDescent="0.2">
      <c r="B1027" s="19">
        <v>42859</v>
      </c>
      <c r="C1027" s="36">
        <v>9.8000000000000007</v>
      </c>
      <c r="D1027" s="13" t="str">
        <f t="shared" si="15"/>
        <v>NC</v>
      </c>
      <c r="E1027" s="15" t="s">
        <v>38</v>
      </c>
    </row>
    <row r="1028" spans="2:5" ht="15" customHeight="1" x14ac:dyDescent="0.2">
      <c r="B1028" s="19">
        <v>42858</v>
      </c>
      <c r="C1028" s="36">
        <v>8.6999999999999993</v>
      </c>
      <c r="D1028" s="13" t="str">
        <f t="shared" ref="D1028:D1091" si="16">IF(C1028&gt;7, "NC", "C")</f>
        <v>NC</v>
      </c>
      <c r="E1028" s="15" t="s">
        <v>38</v>
      </c>
    </row>
    <row r="1029" spans="2:5" ht="15" customHeight="1" x14ac:dyDescent="0.2">
      <c r="B1029" s="19">
        <v>42857</v>
      </c>
      <c r="C1029" s="36">
        <v>9.4</v>
      </c>
      <c r="D1029" s="13" t="str">
        <f t="shared" si="16"/>
        <v>NC</v>
      </c>
      <c r="E1029" s="15" t="s">
        <v>38</v>
      </c>
    </row>
    <row r="1030" spans="2:5" ht="15" customHeight="1" x14ac:dyDescent="0.2">
      <c r="B1030" s="19">
        <v>42856</v>
      </c>
      <c r="C1030" s="36">
        <v>4.8</v>
      </c>
      <c r="D1030" s="13" t="str">
        <f t="shared" si="16"/>
        <v>C</v>
      </c>
      <c r="E1030" s="15" t="s">
        <v>38</v>
      </c>
    </row>
    <row r="1031" spans="2:5" ht="15" customHeight="1" x14ac:dyDescent="0.2">
      <c r="B1031" s="19">
        <v>42853</v>
      </c>
      <c r="C1031" s="36">
        <v>9.6</v>
      </c>
      <c r="D1031" s="13" t="str">
        <f t="shared" si="16"/>
        <v>NC</v>
      </c>
      <c r="E1031" s="15" t="s">
        <v>38</v>
      </c>
    </row>
    <row r="1032" spans="2:5" ht="15" customHeight="1" x14ac:dyDescent="0.2">
      <c r="B1032" s="19">
        <v>42852</v>
      </c>
      <c r="C1032" s="36">
        <v>8.4</v>
      </c>
      <c r="D1032" s="13" t="str">
        <f t="shared" si="16"/>
        <v>NC</v>
      </c>
      <c r="E1032" s="15" t="s">
        <v>38</v>
      </c>
    </row>
    <row r="1033" spans="2:5" ht="15" customHeight="1" x14ac:dyDescent="0.2">
      <c r="B1033" s="19">
        <v>42851</v>
      </c>
      <c r="C1033" s="36">
        <v>9.3000000000000007</v>
      </c>
      <c r="D1033" s="13" t="str">
        <f t="shared" si="16"/>
        <v>NC</v>
      </c>
      <c r="E1033" s="15" t="s">
        <v>38</v>
      </c>
    </row>
    <row r="1034" spans="2:5" ht="15" customHeight="1" x14ac:dyDescent="0.2">
      <c r="B1034" s="19">
        <v>42849</v>
      </c>
      <c r="C1034" s="36">
        <v>9.8000000000000007</v>
      </c>
      <c r="D1034" s="13" t="str">
        <f t="shared" si="16"/>
        <v>NC</v>
      </c>
      <c r="E1034" s="15" t="s">
        <v>38</v>
      </c>
    </row>
    <row r="1035" spans="2:5" ht="15" customHeight="1" x14ac:dyDescent="0.2">
      <c r="B1035" s="19">
        <v>42846</v>
      </c>
      <c r="C1035" s="36">
        <v>5.0999999999999996</v>
      </c>
      <c r="D1035" s="13" t="str">
        <f t="shared" si="16"/>
        <v>C</v>
      </c>
      <c r="E1035" s="15" t="s">
        <v>38</v>
      </c>
    </row>
    <row r="1036" spans="2:5" ht="15" customHeight="1" x14ac:dyDescent="0.2">
      <c r="B1036" s="19">
        <v>42845</v>
      </c>
      <c r="C1036" s="36">
        <v>8.4</v>
      </c>
      <c r="D1036" s="13" t="str">
        <f t="shared" si="16"/>
        <v>NC</v>
      </c>
      <c r="E1036" s="15" t="s">
        <v>38</v>
      </c>
    </row>
    <row r="1037" spans="2:5" ht="15" customHeight="1" x14ac:dyDescent="0.2">
      <c r="B1037" s="19">
        <v>42844</v>
      </c>
      <c r="C1037" s="36">
        <v>5</v>
      </c>
      <c r="D1037" s="13" t="str">
        <f t="shared" si="16"/>
        <v>C</v>
      </c>
      <c r="E1037" s="15" t="s">
        <v>38</v>
      </c>
    </row>
    <row r="1038" spans="2:5" ht="15" customHeight="1" x14ac:dyDescent="0.2">
      <c r="B1038" s="19">
        <v>42843</v>
      </c>
      <c r="C1038" s="36">
        <v>8.4</v>
      </c>
      <c r="D1038" s="13" t="str">
        <f t="shared" si="16"/>
        <v>NC</v>
      </c>
      <c r="E1038" s="15" t="s">
        <v>38</v>
      </c>
    </row>
    <row r="1039" spans="2:5" ht="15" customHeight="1" x14ac:dyDescent="0.2">
      <c r="B1039" s="19">
        <v>42842</v>
      </c>
      <c r="C1039" s="36">
        <v>8.6999999999999993</v>
      </c>
      <c r="D1039" s="13" t="str">
        <f t="shared" si="16"/>
        <v>NC</v>
      </c>
      <c r="E1039" s="15" t="s">
        <v>38</v>
      </c>
    </row>
    <row r="1040" spans="2:5" ht="15" customHeight="1" x14ac:dyDescent="0.2">
      <c r="B1040" s="19">
        <v>42839</v>
      </c>
      <c r="C1040" s="36">
        <v>4.7</v>
      </c>
      <c r="D1040" s="13" t="str">
        <f t="shared" si="16"/>
        <v>C</v>
      </c>
      <c r="E1040" s="15" t="s">
        <v>38</v>
      </c>
    </row>
    <row r="1041" spans="2:5" ht="15" customHeight="1" x14ac:dyDescent="0.2">
      <c r="B1041" s="19">
        <v>42838</v>
      </c>
      <c r="C1041" s="36">
        <v>8.6999999999999993</v>
      </c>
      <c r="D1041" s="13" t="str">
        <f t="shared" si="16"/>
        <v>NC</v>
      </c>
      <c r="E1041" s="15" t="s">
        <v>38</v>
      </c>
    </row>
    <row r="1042" spans="2:5" ht="15" customHeight="1" x14ac:dyDescent="0.2">
      <c r="B1042" s="19">
        <v>42837</v>
      </c>
      <c r="C1042" s="36">
        <v>7.8</v>
      </c>
      <c r="D1042" s="13" t="str">
        <f t="shared" si="16"/>
        <v>NC</v>
      </c>
      <c r="E1042" s="15" t="s">
        <v>38</v>
      </c>
    </row>
    <row r="1043" spans="2:5" ht="15" customHeight="1" x14ac:dyDescent="0.2">
      <c r="B1043" s="19">
        <v>42836</v>
      </c>
      <c r="C1043" s="36">
        <v>7.4</v>
      </c>
      <c r="D1043" s="13" t="str">
        <f t="shared" si="16"/>
        <v>NC</v>
      </c>
      <c r="E1043" s="15" t="s">
        <v>38</v>
      </c>
    </row>
    <row r="1044" spans="2:5" ht="15" customHeight="1" x14ac:dyDescent="0.2">
      <c r="B1044" s="19">
        <v>42835</v>
      </c>
      <c r="C1044" s="36">
        <v>3.8</v>
      </c>
      <c r="D1044" s="13" t="str">
        <f t="shared" si="16"/>
        <v>C</v>
      </c>
      <c r="E1044" s="15" t="s">
        <v>38</v>
      </c>
    </row>
    <row r="1045" spans="2:5" ht="15" customHeight="1" x14ac:dyDescent="0.2">
      <c r="B1045" s="19">
        <v>42832</v>
      </c>
      <c r="C1045" s="36">
        <v>9.8000000000000007</v>
      </c>
      <c r="D1045" s="13" t="str">
        <f t="shared" si="16"/>
        <v>NC</v>
      </c>
      <c r="E1045" s="15" t="s">
        <v>38</v>
      </c>
    </row>
    <row r="1046" spans="2:5" ht="15" customHeight="1" x14ac:dyDescent="0.2">
      <c r="B1046" s="19">
        <v>42831</v>
      </c>
      <c r="C1046" s="36">
        <v>5.8</v>
      </c>
      <c r="D1046" s="13" t="str">
        <f t="shared" si="16"/>
        <v>C</v>
      </c>
      <c r="E1046" s="15" t="s">
        <v>38</v>
      </c>
    </row>
    <row r="1047" spans="2:5" ht="15" customHeight="1" x14ac:dyDescent="0.2">
      <c r="B1047" s="19">
        <v>42830</v>
      </c>
      <c r="C1047" s="36">
        <v>9.6</v>
      </c>
      <c r="D1047" s="13" t="str">
        <f t="shared" si="16"/>
        <v>NC</v>
      </c>
      <c r="E1047" s="15" t="s">
        <v>38</v>
      </c>
    </row>
    <row r="1048" spans="2:5" ht="15" customHeight="1" x14ac:dyDescent="0.2">
      <c r="B1048" s="19">
        <v>42829</v>
      </c>
      <c r="C1048" s="36">
        <v>10.8</v>
      </c>
      <c r="D1048" s="13" t="str">
        <f t="shared" si="16"/>
        <v>NC</v>
      </c>
      <c r="E1048" s="15" t="s">
        <v>38</v>
      </c>
    </row>
    <row r="1049" spans="2:5" ht="15" customHeight="1" x14ac:dyDescent="0.2">
      <c r="B1049" s="19">
        <v>42828</v>
      </c>
      <c r="C1049" s="36">
        <v>10.4</v>
      </c>
      <c r="D1049" s="13" t="str">
        <f t="shared" si="16"/>
        <v>NC</v>
      </c>
      <c r="E1049" s="15" t="s">
        <v>38</v>
      </c>
    </row>
    <row r="1050" spans="2:5" ht="15" customHeight="1" x14ac:dyDescent="0.2">
      <c r="B1050" s="19">
        <v>42825</v>
      </c>
      <c r="C1050" s="36">
        <v>4.5999999999999996</v>
      </c>
      <c r="D1050" s="13" t="str">
        <f t="shared" si="16"/>
        <v>C</v>
      </c>
      <c r="E1050" s="15" t="s">
        <v>38</v>
      </c>
    </row>
    <row r="1051" spans="2:5" ht="15" customHeight="1" x14ac:dyDescent="0.2">
      <c r="B1051" s="19">
        <v>42824</v>
      </c>
      <c r="C1051" s="36">
        <v>4.5</v>
      </c>
      <c r="D1051" s="13" t="str">
        <f t="shared" si="16"/>
        <v>C</v>
      </c>
      <c r="E1051" s="15" t="s">
        <v>38</v>
      </c>
    </row>
    <row r="1052" spans="2:5" ht="15" customHeight="1" x14ac:dyDescent="0.2">
      <c r="B1052" s="19">
        <v>42823</v>
      </c>
      <c r="C1052" s="36">
        <v>4.8</v>
      </c>
      <c r="D1052" s="13" t="str">
        <f t="shared" si="16"/>
        <v>C</v>
      </c>
      <c r="E1052" s="15" t="s">
        <v>38</v>
      </c>
    </row>
    <row r="1053" spans="2:5" ht="15" customHeight="1" x14ac:dyDescent="0.2">
      <c r="B1053" s="19">
        <v>42822</v>
      </c>
      <c r="C1053" s="36">
        <v>5</v>
      </c>
      <c r="D1053" s="13" t="str">
        <f t="shared" si="16"/>
        <v>C</v>
      </c>
      <c r="E1053" s="15" t="s">
        <v>38</v>
      </c>
    </row>
    <row r="1054" spans="2:5" ht="15" customHeight="1" x14ac:dyDescent="0.2">
      <c r="B1054" s="19">
        <v>42821</v>
      </c>
      <c r="C1054" s="36">
        <v>11</v>
      </c>
      <c r="D1054" s="13" t="str">
        <f t="shared" si="16"/>
        <v>NC</v>
      </c>
      <c r="E1054" s="15" t="s">
        <v>38</v>
      </c>
    </row>
    <row r="1055" spans="2:5" ht="15" customHeight="1" x14ac:dyDescent="0.2">
      <c r="B1055" s="19">
        <v>42818</v>
      </c>
      <c r="C1055" s="36">
        <v>4.3</v>
      </c>
      <c r="D1055" s="13" t="str">
        <f t="shared" si="16"/>
        <v>C</v>
      </c>
      <c r="E1055" s="15" t="s">
        <v>38</v>
      </c>
    </row>
    <row r="1056" spans="2:5" ht="15" customHeight="1" x14ac:dyDescent="0.2">
      <c r="B1056" s="19">
        <v>42817</v>
      </c>
      <c r="C1056" s="36">
        <v>4.8</v>
      </c>
      <c r="D1056" s="13" t="str">
        <f t="shared" si="16"/>
        <v>C</v>
      </c>
      <c r="E1056" s="15" t="s">
        <v>38</v>
      </c>
    </row>
    <row r="1057" spans="2:5" ht="15" customHeight="1" x14ac:dyDescent="0.2">
      <c r="B1057" s="19">
        <v>42816</v>
      </c>
      <c r="C1057" s="36">
        <v>4.8</v>
      </c>
      <c r="D1057" s="13" t="str">
        <f t="shared" si="16"/>
        <v>C</v>
      </c>
      <c r="E1057" s="15" t="s">
        <v>38</v>
      </c>
    </row>
    <row r="1058" spans="2:5" ht="15" customHeight="1" x14ac:dyDescent="0.2">
      <c r="B1058" s="19">
        <v>42815</v>
      </c>
      <c r="C1058" s="36">
        <v>4.5</v>
      </c>
      <c r="D1058" s="13" t="str">
        <f t="shared" si="16"/>
        <v>C</v>
      </c>
      <c r="E1058" s="15" t="s">
        <v>38</v>
      </c>
    </row>
    <row r="1059" spans="2:5" ht="15" customHeight="1" x14ac:dyDescent="0.2">
      <c r="B1059" s="19">
        <v>42814</v>
      </c>
      <c r="C1059" s="36">
        <v>4.5999999999999996</v>
      </c>
      <c r="D1059" s="13" t="str">
        <f t="shared" si="16"/>
        <v>C</v>
      </c>
      <c r="E1059" s="15" t="s">
        <v>38</v>
      </c>
    </row>
    <row r="1060" spans="2:5" ht="15" customHeight="1" x14ac:dyDescent="0.2">
      <c r="B1060" s="19">
        <v>42811</v>
      </c>
      <c r="C1060" s="36">
        <v>4.5</v>
      </c>
      <c r="D1060" s="13" t="str">
        <f t="shared" si="16"/>
        <v>C</v>
      </c>
      <c r="E1060" s="15" t="s">
        <v>38</v>
      </c>
    </row>
    <row r="1061" spans="2:5" ht="15" customHeight="1" x14ac:dyDescent="0.2">
      <c r="B1061" s="19">
        <v>42810</v>
      </c>
      <c r="C1061" s="36">
        <v>4.5999999999999996</v>
      </c>
      <c r="D1061" s="13" t="str">
        <f t="shared" si="16"/>
        <v>C</v>
      </c>
      <c r="E1061" s="15" t="s">
        <v>38</v>
      </c>
    </row>
    <row r="1062" spans="2:5" ht="15" customHeight="1" x14ac:dyDescent="0.2">
      <c r="B1062" s="19">
        <v>42809</v>
      </c>
      <c r="C1062" s="36">
        <v>4.3</v>
      </c>
      <c r="D1062" s="13" t="str">
        <f t="shared" si="16"/>
        <v>C</v>
      </c>
      <c r="E1062" s="15" t="s">
        <v>38</v>
      </c>
    </row>
    <row r="1063" spans="2:5" ht="15" customHeight="1" x14ac:dyDescent="0.2">
      <c r="B1063" s="19">
        <v>42808</v>
      </c>
      <c r="C1063" s="36">
        <v>4.4000000000000004</v>
      </c>
      <c r="D1063" s="13" t="str">
        <f t="shared" si="16"/>
        <v>C</v>
      </c>
      <c r="E1063" s="15" t="s">
        <v>38</v>
      </c>
    </row>
    <row r="1064" spans="2:5" ht="15" customHeight="1" x14ac:dyDescent="0.2">
      <c r="B1064" s="19">
        <v>42807</v>
      </c>
      <c r="C1064" s="36">
        <v>4.3</v>
      </c>
      <c r="D1064" s="13" t="str">
        <f t="shared" si="16"/>
        <v>C</v>
      </c>
      <c r="E1064" s="15" t="s">
        <v>38</v>
      </c>
    </row>
    <row r="1065" spans="2:5" ht="15" customHeight="1" x14ac:dyDescent="0.2">
      <c r="B1065" s="19">
        <v>42804</v>
      </c>
      <c r="C1065" s="36">
        <v>4.3</v>
      </c>
      <c r="D1065" s="13" t="str">
        <f t="shared" si="16"/>
        <v>C</v>
      </c>
      <c r="E1065" s="15" t="s">
        <v>38</v>
      </c>
    </row>
    <row r="1066" spans="2:5" ht="15" customHeight="1" x14ac:dyDescent="0.2">
      <c r="B1066" s="19">
        <v>42803</v>
      </c>
      <c r="C1066" s="36">
        <v>4.7</v>
      </c>
      <c r="D1066" s="13" t="str">
        <f t="shared" si="16"/>
        <v>C</v>
      </c>
      <c r="E1066" s="15" t="s">
        <v>38</v>
      </c>
    </row>
    <row r="1067" spans="2:5" ht="15" customHeight="1" x14ac:dyDescent="0.2">
      <c r="B1067" s="19">
        <v>42802</v>
      </c>
      <c r="C1067" s="36">
        <v>4.5</v>
      </c>
      <c r="D1067" s="13" t="str">
        <f t="shared" si="16"/>
        <v>C</v>
      </c>
      <c r="E1067" s="15" t="s">
        <v>38</v>
      </c>
    </row>
    <row r="1068" spans="2:5" ht="15" customHeight="1" x14ac:dyDescent="0.2">
      <c r="B1068" s="19">
        <v>42801</v>
      </c>
      <c r="C1068" s="36">
        <v>4.5999999999999996</v>
      </c>
      <c r="D1068" s="13" t="str">
        <f t="shared" si="16"/>
        <v>C</v>
      </c>
      <c r="E1068" s="15" t="s">
        <v>38</v>
      </c>
    </row>
    <row r="1069" spans="2:5" ht="15" customHeight="1" x14ac:dyDescent="0.2">
      <c r="B1069" s="19">
        <v>42800</v>
      </c>
      <c r="C1069" s="36">
        <v>4.4000000000000004</v>
      </c>
      <c r="D1069" s="13" t="str">
        <f t="shared" si="16"/>
        <v>C</v>
      </c>
      <c r="E1069" s="15" t="s">
        <v>38</v>
      </c>
    </row>
    <row r="1070" spans="2:5" ht="15" customHeight="1" x14ac:dyDescent="0.2">
      <c r="B1070" s="19">
        <v>42797</v>
      </c>
      <c r="C1070" s="36">
        <v>4.5999999999999996</v>
      </c>
      <c r="D1070" s="13" t="str">
        <f t="shared" si="16"/>
        <v>C</v>
      </c>
      <c r="E1070" s="15" t="s">
        <v>38</v>
      </c>
    </row>
    <row r="1071" spans="2:5" ht="15" customHeight="1" x14ac:dyDescent="0.2">
      <c r="B1071" s="19">
        <v>42796</v>
      </c>
      <c r="C1071" s="36">
        <v>8.1</v>
      </c>
      <c r="D1071" s="13" t="str">
        <f t="shared" si="16"/>
        <v>NC</v>
      </c>
      <c r="E1071" s="15" t="s">
        <v>38</v>
      </c>
    </row>
    <row r="1072" spans="2:5" ht="15" customHeight="1" x14ac:dyDescent="0.2">
      <c r="B1072" s="19">
        <v>42795</v>
      </c>
      <c r="C1072" s="36">
        <v>4.5</v>
      </c>
      <c r="D1072" s="13" t="str">
        <f t="shared" si="16"/>
        <v>C</v>
      </c>
      <c r="E1072" s="15" t="s">
        <v>38</v>
      </c>
    </row>
    <row r="1073" spans="2:5" ht="15" customHeight="1" x14ac:dyDescent="0.2">
      <c r="B1073" s="19">
        <v>42793</v>
      </c>
      <c r="C1073" s="36">
        <v>4.7</v>
      </c>
      <c r="D1073" s="13" t="str">
        <f t="shared" si="16"/>
        <v>C</v>
      </c>
      <c r="E1073" s="15" t="s">
        <v>38</v>
      </c>
    </row>
    <row r="1074" spans="2:5" ht="15" customHeight="1" x14ac:dyDescent="0.2">
      <c r="B1074" s="19">
        <v>42790</v>
      </c>
      <c r="C1074" s="36">
        <v>4.4000000000000004</v>
      </c>
      <c r="D1074" s="13" t="str">
        <f t="shared" si="16"/>
        <v>C</v>
      </c>
      <c r="E1074" s="15" t="s">
        <v>38</v>
      </c>
    </row>
    <row r="1075" spans="2:5" ht="15" customHeight="1" x14ac:dyDescent="0.2">
      <c r="B1075" s="19">
        <v>42789</v>
      </c>
      <c r="C1075" s="36">
        <v>4.8</v>
      </c>
      <c r="D1075" s="13" t="str">
        <f t="shared" si="16"/>
        <v>C</v>
      </c>
      <c r="E1075" s="15" t="s">
        <v>38</v>
      </c>
    </row>
    <row r="1076" spans="2:5" ht="15" customHeight="1" x14ac:dyDescent="0.2">
      <c r="B1076" s="19">
        <v>42788</v>
      </c>
      <c r="C1076" s="36">
        <v>4.3</v>
      </c>
      <c r="D1076" s="13" t="str">
        <f t="shared" si="16"/>
        <v>C</v>
      </c>
      <c r="E1076" s="15" t="s">
        <v>38</v>
      </c>
    </row>
    <row r="1077" spans="2:5" ht="15" customHeight="1" x14ac:dyDescent="0.2">
      <c r="B1077" s="19">
        <v>42787</v>
      </c>
      <c r="C1077" s="36">
        <v>4.7</v>
      </c>
      <c r="D1077" s="13" t="str">
        <f t="shared" si="16"/>
        <v>C</v>
      </c>
      <c r="E1077" s="15" t="s">
        <v>38</v>
      </c>
    </row>
    <row r="1078" spans="2:5" ht="15" customHeight="1" x14ac:dyDescent="0.2">
      <c r="B1078" s="19">
        <v>42786</v>
      </c>
      <c r="C1078" s="36">
        <v>4.5999999999999996</v>
      </c>
      <c r="D1078" s="13" t="str">
        <f t="shared" si="16"/>
        <v>C</v>
      </c>
      <c r="E1078" s="15" t="s">
        <v>38</v>
      </c>
    </row>
    <row r="1079" spans="2:5" ht="15" customHeight="1" x14ac:dyDescent="0.2">
      <c r="B1079" s="19">
        <v>42783</v>
      </c>
      <c r="C1079" s="36">
        <v>4.5999999999999996</v>
      </c>
      <c r="D1079" s="13" t="str">
        <f t="shared" si="16"/>
        <v>C</v>
      </c>
      <c r="E1079" s="15" t="s">
        <v>38</v>
      </c>
    </row>
    <row r="1080" spans="2:5" ht="15" customHeight="1" x14ac:dyDescent="0.2">
      <c r="B1080" s="19">
        <v>42782</v>
      </c>
      <c r="C1080" s="36">
        <v>4.5</v>
      </c>
      <c r="D1080" s="13" t="str">
        <f t="shared" si="16"/>
        <v>C</v>
      </c>
      <c r="E1080" s="15" t="s">
        <v>38</v>
      </c>
    </row>
    <row r="1081" spans="2:5" ht="15" customHeight="1" x14ac:dyDescent="0.2">
      <c r="B1081" s="19">
        <v>42781</v>
      </c>
      <c r="C1081" s="36">
        <v>4.7</v>
      </c>
      <c r="D1081" s="13" t="str">
        <f t="shared" si="16"/>
        <v>C</v>
      </c>
      <c r="E1081" s="15" t="s">
        <v>38</v>
      </c>
    </row>
    <row r="1082" spans="2:5" ht="15" customHeight="1" x14ac:dyDescent="0.2">
      <c r="B1082" s="19">
        <v>42780</v>
      </c>
      <c r="C1082" s="36">
        <v>4.2</v>
      </c>
      <c r="D1082" s="13" t="str">
        <f t="shared" si="16"/>
        <v>C</v>
      </c>
      <c r="E1082" s="15" t="s">
        <v>38</v>
      </c>
    </row>
    <row r="1083" spans="2:5" ht="15" customHeight="1" x14ac:dyDescent="0.2">
      <c r="B1083" s="19">
        <v>42779</v>
      </c>
      <c r="C1083" s="36">
        <v>4.3</v>
      </c>
      <c r="D1083" s="13" t="str">
        <f t="shared" si="16"/>
        <v>C</v>
      </c>
      <c r="E1083" s="15" t="s">
        <v>38</v>
      </c>
    </row>
    <row r="1084" spans="2:5" ht="15" customHeight="1" x14ac:dyDescent="0.2">
      <c r="B1084" s="19">
        <v>42776</v>
      </c>
      <c r="C1084" s="36">
        <v>4.3</v>
      </c>
      <c r="D1084" s="13" t="str">
        <f t="shared" si="16"/>
        <v>C</v>
      </c>
      <c r="E1084" s="15" t="s">
        <v>38</v>
      </c>
    </row>
    <row r="1085" spans="2:5" ht="15" customHeight="1" x14ac:dyDescent="0.2">
      <c r="B1085" s="19">
        <v>42775</v>
      </c>
      <c r="C1085" s="36">
        <v>4.5999999999999996</v>
      </c>
      <c r="D1085" s="13" t="str">
        <f t="shared" si="16"/>
        <v>C</v>
      </c>
      <c r="E1085" s="15" t="s">
        <v>38</v>
      </c>
    </row>
    <row r="1086" spans="2:5" ht="15" customHeight="1" x14ac:dyDescent="0.2">
      <c r="B1086" s="19">
        <v>42774</v>
      </c>
      <c r="C1086" s="36">
        <v>4.9000000000000004</v>
      </c>
      <c r="D1086" s="13" t="str">
        <f t="shared" si="16"/>
        <v>C</v>
      </c>
      <c r="E1086" s="15" t="s">
        <v>38</v>
      </c>
    </row>
    <row r="1087" spans="2:5" ht="15" customHeight="1" x14ac:dyDescent="0.2">
      <c r="B1087" s="19">
        <v>42773</v>
      </c>
      <c r="C1087" s="36">
        <v>4.5</v>
      </c>
      <c r="D1087" s="13" t="str">
        <f t="shared" si="16"/>
        <v>C</v>
      </c>
      <c r="E1087" s="15" t="s">
        <v>38</v>
      </c>
    </row>
    <row r="1088" spans="2:5" ht="15" customHeight="1" x14ac:dyDescent="0.2">
      <c r="B1088" s="19">
        <v>42772</v>
      </c>
      <c r="C1088" s="36">
        <v>4.8</v>
      </c>
      <c r="D1088" s="13" t="str">
        <f t="shared" si="16"/>
        <v>C</v>
      </c>
      <c r="E1088" s="15" t="s">
        <v>38</v>
      </c>
    </row>
    <row r="1089" spans="2:5" ht="15" customHeight="1" x14ac:dyDescent="0.2">
      <c r="B1089" s="19">
        <v>42769</v>
      </c>
      <c r="C1089" s="36">
        <v>4.5999999999999996</v>
      </c>
      <c r="D1089" s="13" t="str">
        <f t="shared" si="16"/>
        <v>C</v>
      </c>
      <c r="E1089" s="15" t="s">
        <v>38</v>
      </c>
    </row>
    <row r="1090" spans="2:5" ht="15" customHeight="1" x14ac:dyDescent="0.2">
      <c r="B1090" s="19">
        <v>42768</v>
      </c>
      <c r="C1090" s="36">
        <v>4.7</v>
      </c>
      <c r="D1090" s="13" t="str">
        <f t="shared" si="16"/>
        <v>C</v>
      </c>
      <c r="E1090" s="15" t="s">
        <v>38</v>
      </c>
    </row>
    <row r="1091" spans="2:5" ht="15" customHeight="1" x14ac:dyDescent="0.2">
      <c r="B1091" s="19">
        <v>42767</v>
      </c>
      <c r="C1091" s="36">
        <v>4.4000000000000004</v>
      </c>
      <c r="D1091" s="13" t="str">
        <f t="shared" si="16"/>
        <v>C</v>
      </c>
      <c r="E1091" s="15" t="s">
        <v>38</v>
      </c>
    </row>
    <row r="1092" spans="2:5" ht="15" customHeight="1" x14ac:dyDescent="0.2">
      <c r="B1092" s="19">
        <v>42766</v>
      </c>
      <c r="C1092" s="36">
        <v>4.5999999999999996</v>
      </c>
      <c r="D1092" s="13" t="str">
        <f t="shared" ref="D1092:D1113" si="17">IF(C1092&gt;7, "NC", "C")</f>
        <v>C</v>
      </c>
      <c r="E1092" s="15" t="s">
        <v>38</v>
      </c>
    </row>
    <row r="1093" spans="2:5" ht="15" customHeight="1" x14ac:dyDescent="0.2">
      <c r="B1093" s="19">
        <v>42765</v>
      </c>
      <c r="C1093" s="36">
        <v>4.7</v>
      </c>
      <c r="D1093" s="13" t="str">
        <f t="shared" si="17"/>
        <v>C</v>
      </c>
      <c r="E1093" s="15" t="s">
        <v>38</v>
      </c>
    </row>
    <row r="1094" spans="2:5" ht="15" customHeight="1" x14ac:dyDescent="0.2">
      <c r="B1094" s="19">
        <v>42762</v>
      </c>
      <c r="C1094" s="36">
        <v>4.3</v>
      </c>
      <c r="D1094" s="13" t="str">
        <f t="shared" si="17"/>
        <v>C</v>
      </c>
      <c r="E1094" s="15" t="s">
        <v>38</v>
      </c>
    </row>
    <row r="1095" spans="2:5" ht="15" customHeight="1" x14ac:dyDescent="0.2">
      <c r="B1095" s="19">
        <v>42761</v>
      </c>
      <c r="C1095" s="36">
        <v>4.4000000000000004</v>
      </c>
      <c r="D1095" s="13" t="str">
        <f t="shared" si="17"/>
        <v>C</v>
      </c>
      <c r="E1095" s="15" t="s">
        <v>38</v>
      </c>
    </row>
    <row r="1096" spans="2:5" ht="15" customHeight="1" x14ac:dyDescent="0.2">
      <c r="B1096" s="19">
        <v>42760</v>
      </c>
      <c r="C1096" s="36">
        <v>4.5</v>
      </c>
      <c r="D1096" s="13" t="str">
        <f t="shared" si="17"/>
        <v>C</v>
      </c>
      <c r="E1096" s="15" t="s">
        <v>38</v>
      </c>
    </row>
    <row r="1097" spans="2:5" ht="15" customHeight="1" x14ac:dyDescent="0.2">
      <c r="B1097" s="19">
        <v>42759</v>
      </c>
      <c r="C1097" s="36">
        <v>4.5999999999999996</v>
      </c>
      <c r="D1097" s="13" t="str">
        <f t="shared" si="17"/>
        <v>C</v>
      </c>
      <c r="E1097" s="15" t="s">
        <v>38</v>
      </c>
    </row>
    <row r="1098" spans="2:5" ht="15" customHeight="1" x14ac:dyDescent="0.2">
      <c r="B1098" s="19">
        <v>42758</v>
      </c>
      <c r="C1098" s="36">
        <v>4.4000000000000004</v>
      </c>
      <c r="D1098" s="13" t="str">
        <f t="shared" si="17"/>
        <v>C</v>
      </c>
      <c r="E1098" s="15" t="s">
        <v>38</v>
      </c>
    </row>
    <row r="1099" spans="2:5" ht="15" customHeight="1" x14ac:dyDescent="0.2">
      <c r="B1099" s="19">
        <v>42755</v>
      </c>
      <c r="C1099" s="36">
        <v>4.4000000000000004</v>
      </c>
      <c r="D1099" s="13" t="str">
        <f t="shared" si="17"/>
        <v>C</v>
      </c>
      <c r="E1099" s="15" t="s">
        <v>38</v>
      </c>
    </row>
    <row r="1100" spans="2:5" ht="15" customHeight="1" x14ac:dyDescent="0.2">
      <c r="B1100" s="19">
        <v>42754</v>
      </c>
      <c r="C1100" s="36">
        <v>4.7</v>
      </c>
      <c r="D1100" s="13" t="str">
        <f t="shared" si="17"/>
        <v>C</v>
      </c>
      <c r="E1100" s="15" t="s">
        <v>38</v>
      </c>
    </row>
    <row r="1101" spans="2:5" ht="15" customHeight="1" x14ac:dyDescent="0.2">
      <c r="B1101" s="19">
        <v>42753</v>
      </c>
      <c r="C1101" s="36">
        <v>4.5</v>
      </c>
      <c r="D1101" s="13" t="str">
        <f t="shared" si="17"/>
        <v>C</v>
      </c>
      <c r="E1101" s="15" t="s">
        <v>38</v>
      </c>
    </row>
    <row r="1102" spans="2:5" ht="15" customHeight="1" x14ac:dyDescent="0.2">
      <c r="B1102" s="19">
        <v>42752</v>
      </c>
      <c r="C1102" s="36">
        <v>4.8</v>
      </c>
      <c r="D1102" s="13" t="str">
        <f t="shared" si="17"/>
        <v>C</v>
      </c>
      <c r="E1102" s="15" t="s">
        <v>38</v>
      </c>
    </row>
    <row r="1103" spans="2:5" ht="15" customHeight="1" x14ac:dyDescent="0.2">
      <c r="B1103" s="19">
        <v>42751</v>
      </c>
      <c r="C1103" s="36">
        <v>4.7</v>
      </c>
      <c r="D1103" s="13" t="str">
        <f t="shared" si="17"/>
        <v>C</v>
      </c>
      <c r="E1103" s="15" t="s">
        <v>38</v>
      </c>
    </row>
    <row r="1104" spans="2:5" ht="15" customHeight="1" x14ac:dyDescent="0.2">
      <c r="B1104" s="19">
        <v>42748</v>
      </c>
      <c r="C1104" s="36">
        <v>4.5999999999999996</v>
      </c>
      <c r="D1104" s="13" t="str">
        <f t="shared" si="17"/>
        <v>C</v>
      </c>
      <c r="E1104" s="15" t="s">
        <v>38</v>
      </c>
    </row>
    <row r="1105" spans="2:5" ht="15" customHeight="1" x14ac:dyDescent="0.2">
      <c r="B1105" s="19">
        <v>42747</v>
      </c>
      <c r="C1105" s="36">
        <v>4.3</v>
      </c>
      <c r="D1105" s="13" t="str">
        <f t="shared" si="17"/>
        <v>C</v>
      </c>
      <c r="E1105" s="15" t="s">
        <v>38</v>
      </c>
    </row>
    <row r="1106" spans="2:5" ht="15" customHeight="1" x14ac:dyDescent="0.2">
      <c r="B1106" s="19">
        <v>42746</v>
      </c>
      <c r="C1106" s="36">
        <v>4.3</v>
      </c>
      <c r="D1106" s="13" t="str">
        <f t="shared" si="17"/>
        <v>C</v>
      </c>
      <c r="E1106" s="15" t="s">
        <v>38</v>
      </c>
    </row>
    <row r="1107" spans="2:5" ht="15" customHeight="1" x14ac:dyDescent="0.2">
      <c r="B1107" s="19">
        <v>42745</v>
      </c>
      <c r="C1107" s="36">
        <v>4.7</v>
      </c>
      <c r="D1107" s="13" t="str">
        <f t="shared" si="17"/>
        <v>C</v>
      </c>
      <c r="E1107" s="15" t="s">
        <v>38</v>
      </c>
    </row>
    <row r="1108" spans="2:5" ht="15" customHeight="1" x14ac:dyDescent="0.2">
      <c r="B1108" s="19">
        <v>42744</v>
      </c>
      <c r="C1108" s="36">
        <v>4.8</v>
      </c>
      <c r="D1108" s="13" t="str">
        <f t="shared" si="17"/>
        <v>C</v>
      </c>
      <c r="E1108" s="15" t="s">
        <v>38</v>
      </c>
    </row>
    <row r="1109" spans="2:5" ht="15" customHeight="1" x14ac:dyDescent="0.2">
      <c r="B1109" s="19">
        <v>42741</v>
      </c>
      <c r="C1109" s="36">
        <v>4.5</v>
      </c>
      <c r="D1109" s="13" t="str">
        <f t="shared" si="17"/>
        <v>C</v>
      </c>
      <c r="E1109" s="15" t="s">
        <v>38</v>
      </c>
    </row>
    <row r="1110" spans="2:5" ht="15" customHeight="1" x14ac:dyDescent="0.2">
      <c r="B1110" s="19">
        <v>42740</v>
      </c>
      <c r="C1110" s="36">
        <v>4.4000000000000004</v>
      </c>
      <c r="D1110" s="13" t="str">
        <f t="shared" si="17"/>
        <v>C</v>
      </c>
      <c r="E1110" s="15" t="s">
        <v>38</v>
      </c>
    </row>
    <row r="1111" spans="2:5" ht="15" customHeight="1" x14ac:dyDescent="0.2">
      <c r="B1111" s="19">
        <v>42739</v>
      </c>
      <c r="C1111" s="36">
        <v>4.0999999999999996</v>
      </c>
      <c r="D1111" s="13" t="str">
        <f t="shared" si="17"/>
        <v>C</v>
      </c>
      <c r="E1111" s="15" t="s">
        <v>38</v>
      </c>
    </row>
    <row r="1112" spans="2:5" ht="15" customHeight="1" x14ac:dyDescent="0.2">
      <c r="B1112" s="19">
        <v>42738</v>
      </c>
      <c r="C1112" s="36">
        <v>4.5</v>
      </c>
      <c r="D1112" s="13" t="str">
        <f t="shared" si="17"/>
        <v>C</v>
      </c>
      <c r="E1112" s="15" t="s">
        <v>38</v>
      </c>
    </row>
    <row r="1113" spans="2:5" ht="15" customHeight="1" x14ac:dyDescent="0.2">
      <c r="B1113" s="19">
        <v>42737</v>
      </c>
      <c r="C1113" s="36">
        <v>4.5999999999999996</v>
      </c>
      <c r="D1113" s="13" t="str">
        <f t="shared" si="17"/>
        <v>C</v>
      </c>
      <c r="E1113" s="15" t="s">
        <v>38</v>
      </c>
    </row>
  </sheetData>
  <autoFilter ref="B3:E1113" xr:uid="{00000000-0001-0000-0000-000000000000}">
    <sortState xmlns:xlrd2="http://schemas.microsoft.com/office/spreadsheetml/2017/richdata2" ref="B4:E1113">
      <sortCondition descending="1" ref="B3:B1113"/>
    </sortState>
  </autoFilter>
  <conditionalFormatting sqref="D4:D837">
    <cfRule type="containsText" dxfId="10" priority="7" operator="containsText" text="NC">
      <formula>NOT(ISERROR(SEARCH("NC",D4)))</formula>
    </cfRule>
  </conditionalFormatting>
  <conditionalFormatting sqref="D838:D980">
    <cfRule type="containsText" dxfId="9" priority="5" operator="containsText" text="NC">
      <formula>NOT(ISERROR(SEARCH("NC",D838)))</formula>
    </cfRule>
  </conditionalFormatting>
  <conditionalFormatting sqref="D981:D1029">
    <cfRule type="containsText" dxfId="8" priority="4" operator="containsText" text="NC">
      <formula>NOT(ISERROR(SEARCH("NC",D981)))</formula>
    </cfRule>
  </conditionalFormatting>
  <conditionalFormatting sqref="D1030:D1036">
    <cfRule type="containsText" dxfId="7" priority="3" operator="containsText" text="NC">
      <formula>NOT(ISERROR(SEARCH("NC",D1030)))</formula>
    </cfRule>
  </conditionalFormatting>
  <conditionalFormatting sqref="D1037:D1075">
    <cfRule type="containsText" dxfId="6" priority="2" operator="containsText" text="NC">
      <formula>NOT(ISERROR(SEARCH("NC",D1037)))</formula>
    </cfRule>
  </conditionalFormatting>
  <conditionalFormatting sqref="D1076:D1113">
    <cfRule type="containsText" dxfId="5" priority="1" operator="containsText" text="NC">
      <formula>NOT(ISERROR(SEARCH("NC",D1076)))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A9DA-F6AC-4F21-B806-D0037A50BE6F}">
  <sheetPr>
    <tabColor rgb="FFC00000"/>
  </sheetPr>
  <dimension ref="B4:N811"/>
  <sheetViews>
    <sheetView zoomScaleNormal="100" workbookViewId="0">
      <selection activeCell="G4" sqref="G4:H808"/>
    </sheetView>
  </sheetViews>
  <sheetFormatPr defaultRowHeight="14.25" x14ac:dyDescent="0.2"/>
  <cols>
    <col min="2" max="2" width="10.875" bestFit="1" customWidth="1"/>
    <col min="3" max="3" width="23.5" customWidth="1"/>
    <col min="4" max="4" width="28.375" bestFit="1" customWidth="1"/>
    <col min="5" max="5" width="26.5" customWidth="1"/>
    <col min="6" max="6" width="16" customWidth="1"/>
    <col min="7" max="7" width="18.125" bestFit="1" customWidth="1"/>
    <col min="8" max="8" width="15.25" bestFit="1" customWidth="1"/>
    <col min="10" max="10" width="35.625" bestFit="1" customWidth="1"/>
    <col min="11" max="11" width="30.5" customWidth="1"/>
    <col min="12" max="12" width="19.5" bestFit="1" customWidth="1"/>
    <col min="13" max="13" width="12" bestFit="1" customWidth="1"/>
    <col min="14" max="14" width="21.5" bestFit="1" customWidth="1"/>
  </cols>
  <sheetData>
    <row r="4" spans="2:14" ht="15" x14ac:dyDescent="0.25">
      <c r="B4" s="43" t="s">
        <v>0</v>
      </c>
      <c r="C4" s="43" t="s">
        <v>10</v>
      </c>
      <c r="D4" s="43" t="s">
        <v>28</v>
      </c>
      <c r="E4" s="43" t="s">
        <v>29</v>
      </c>
      <c r="F4" s="46" t="s">
        <v>30</v>
      </c>
      <c r="G4" s="43"/>
      <c r="H4" s="52"/>
      <c r="L4" s="11"/>
      <c r="M4" s="11"/>
      <c r="N4" s="11"/>
    </row>
    <row r="5" spans="2:14" x14ac:dyDescent="0.2">
      <c r="B5" s="47">
        <v>44427</v>
      </c>
      <c r="C5" s="47" t="s">
        <v>176</v>
      </c>
      <c r="D5" s="42" t="s">
        <v>32</v>
      </c>
      <c r="E5" s="42" t="str" cm="1">
        <f t="array" ref="E5">_xlfn.IFS(D5="Excesso humidade", "Major", D5="Rouge", "Major",D5="Perigo físico","Major",D5="Empoado","Major",D5="Parasitas","Major", D5="Odor podre","Major", D5="Temperatura elevada","Major",D5="Rastreabilidade","Minor",D5="Peso","Minor",D5="Erro calibragem","Minor",D5="Defeitos embalamento","Minor",D5="Defeitos escala", "Major")</f>
        <v>Major</v>
      </c>
      <c r="F5" s="48" t="str" cm="1">
        <f t="array" ref="F5">_xlfn.IFS(H5=0, "N", H5&gt;0, "S")</f>
        <v>N</v>
      </c>
      <c r="G5" s="50"/>
      <c r="H5" s="50"/>
      <c r="L5" s="11"/>
      <c r="M5" s="11"/>
      <c r="N5" s="11"/>
    </row>
    <row r="6" spans="2:14" x14ac:dyDescent="0.2">
      <c r="B6" s="47">
        <v>44424</v>
      </c>
      <c r="C6" s="53" t="s">
        <v>14</v>
      </c>
      <c r="D6" s="42" t="s">
        <v>32</v>
      </c>
      <c r="E6" s="42" t="str" cm="1">
        <f t="array" ref="E6">_xlfn.IFS(D6="Excesso humidade", "Major", D6="Rouge", "Major",D6="Perigo físico","Major",D6="Empoado","Major",D6="Parasitas","Major", D6="Odor podre","Major", D6="Temperatura elevada","Major",D6="Rastreabilidade","Minor",D6="Peso","Minor",D6="Erro calibragem","Minor",D6="Defeitos embalamento","Minor",D6="Defeitos escala", "Major")</f>
        <v>Major</v>
      </c>
      <c r="F6" s="48" t="str" cm="1">
        <f t="array" ref="F6">_xlfn.IFS(H6=0, "N", H6&gt;0, "S")</f>
        <v>N</v>
      </c>
      <c r="G6" s="50"/>
      <c r="H6" s="50"/>
      <c r="L6" s="11"/>
      <c r="M6" s="11"/>
      <c r="N6" s="11"/>
    </row>
    <row r="7" spans="2:14" x14ac:dyDescent="0.2">
      <c r="B7" s="47">
        <v>44424</v>
      </c>
      <c r="C7" s="53" t="s">
        <v>166</v>
      </c>
      <c r="D7" s="42" t="s">
        <v>32</v>
      </c>
      <c r="E7" s="42" t="str" cm="1">
        <f t="array" ref="E7">_xlfn.IFS(D7="Excesso humidade", "Major", D7="Rouge", "Major",D7="Perigo físico","Major",D7="Empoado","Major",D7="Parasitas","Major", D7="Odor podre","Major", D7="Temperatura elevada","Major",D7="Rastreabilidade","Minor",D7="Peso","Minor",D7="Erro calibragem","Minor",D7="Defeitos embalamento","Minor",D7="Defeitos escala", "Major")</f>
        <v>Major</v>
      </c>
      <c r="F7" s="48" t="str" cm="1">
        <f t="array" ref="F7">_xlfn.IFS(H7=0, "N", H7&gt;0, "S")</f>
        <v>N</v>
      </c>
      <c r="G7" s="50"/>
      <c r="H7" s="50"/>
      <c r="L7" s="11"/>
      <c r="M7" s="11"/>
      <c r="N7" s="11"/>
    </row>
    <row r="8" spans="2:14" x14ac:dyDescent="0.2">
      <c r="B8" s="47">
        <v>44421</v>
      </c>
      <c r="C8" s="53" t="s">
        <v>14</v>
      </c>
      <c r="D8" s="42" t="s">
        <v>32</v>
      </c>
      <c r="E8" s="42" t="str" cm="1">
        <f t="array" ref="E8">_xlfn.IFS(D8="Excesso humidade", "Major", D8="Rouge", "Major",D8="Perigo físico","Major",D8="Empoado","Major",D8="Parasitas","Major", D8="Odor podre","Major", D8="Temperatura elevada","Major",D8="Rastreabilidade","Minor",D8="Peso","Minor",D8="Erro calibragem","Minor",D8="Defeitos embalamento","Minor",D8="Defeitos escala", "Major")</f>
        <v>Major</v>
      </c>
      <c r="F8" s="48" t="str" cm="1">
        <f t="array" ref="F8">_xlfn.IFS(H8=0, "N", H8&gt;0, "S")</f>
        <v>N</v>
      </c>
      <c r="G8" s="50"/>
      <c r="H8" s="50"/>
      <c r="L8" s="11"/>
      <c r="M8" s="11"/>
      <c r="N8" s="11"/>
    </row>
    <row r="9" spans="2:14" x14ac:dyDescent="0.2">
      <c r="B9" s="47">
        <v>44421</v>
      </c>
      <c r="C9" s="53" t="s">
        <v>180</v>
      </c>
      <c r="D9" s="42" t="s">
        <v>32</v>
      </c>
      <c r="E9" s="42" t="str" cm="1">
        <f t="array" ref="E9">_xlfn.IFS(D9="Excesso humidade", "Major", D9="Rouge", "Major",D9="Perigo físico","Major",D9="Empoado","Major",D9="Parasitas","Major", D9="Odor podre","Major", D9="Temperatura elevada","Major",D9="Rastreabilidade","Minor",D9="Peso","Minor",D9="Erro calibragem","Minor",D9="Defeitos embalamento","Minor",D9="Defeitos escala", "Major")</f>
        <v>Major</v>
      </c>
      <c r="F9" s="48" t="str" cm="1">
        <f t="array" ref="F9">_xlfn.IFS(H9=0, "N", H9&gt;0, "S")</f>
        <v>N</v>
      </c>
      <c r="G9" s="50"/>
      <c r="H9" s="50"/>
      <c r="L9" s="11"/>
      <c r="M9" s="11"/>
      <c r="N9" s="11"/>
    </row>
    <row r="10" spans="2:14" x14ac:dyDescent="0.2">
      <c r="B10" s="47">
        <v>44302</v>
      </c>
      <c r="C10" s="53" t="s">
        <v>165</v>
      </c>
      <c r="D10" s="42" t="s">
        <v>33</v>
      </c>
      <c r="E10" s="42" t="str" cm="1">
        <f t="array" ref="E10">_xlfn.IFS(D10="Excesso humidade", "Major", D10="Rouge", "Major",D10="Perigo físico","Major",D10="Empoado","Major",D10="Parasitas","Major", D10="Odor podre","Major", D10="Temperatura elevada","Major",D10="Rastreabilidade","Minor",D10="Peso","Minor",D10="Erro calibragem","Minor",D10="Defeitos embalamento","Minor",D10="Defeitos escala", "Major")</f>
        <v>Minor</v>
      </c>
      <c r="F10" s="48" t="str" cm="1">
        <f t="array" ref="F10">_xlfn.IFS(H10=0, "N", H10&gt;0, "S")</f>
        <v>N</v>
      </c>
      <c r="G10" s="50"/>
      <c r="H10" s="50"/>
      <c r="L10" s="11"/>
      <c r="M10" s="11"/>
      <c r="N10" s="11"/>
    </row>
    <row r="11" spans="2:14" x14ac:dyDescent="0.2">
      <c r="B11" s="47">
        <v>44211</v>
      </c>
      <c r="C11" s="53" t="s">
        <v>165</v>
      </c>
      <c r="D11" s="42" t="s">
        <v>33</v>
      </c>
      <c r="E11" s="42" t="str" cm="1">
        <f t="array" ref="E11">_xlfn.IFS(D11="Excesso humidade", "Major", D11="Rouge", "Major",D11="Perigo físico","Major",D11="Empoado","Major",D11="Parasitas","Major", D11="Odor podre","Major", D11="Temperatura elevada","Major",D11="Rastreabilidade","Minor",D11="Peso","Minor",D11="Erro calibragem","Minor",D11="Defeitos embalamento","Minor",D11="Defeitos escala", "Major")</f>
        <v>Minor</v>
      </c>
      <c r="F11" s="48" t="str" cm="1">
        <f t="array" ref="F11">_xlfn.IFS(H11=0, "N", H11&gt;0, "S")</f>
        <v>N</v>
      </c>
      <c r="G11" s="50"/>
      <c r="H11" s="50"/>
      <c r="L11" s="11"/>
      <c r="M11" s="11"/>
      <c r="N11" s="11"/>
    </row>
    <row r="12" spans="2:14" x14ac:dyDescent="0.2">
      <c r="B12" s="47">
        <v>44161</v>
      </c>
      <c r="C12" s="53" t="s">
        <v>166</v>
      </c>
      <c r="D12" s="42" t="s">
        <v>33</v>
      </c>
      <c r="E12" s="42" t="str" cm="1">
        <f t="array" ref="E12">_xlfn.IFS(D12="Excesso humidade", "Major", D12="Rouge", "Major",D12="Perigo físico","Major",D12="Empoado","Major",D12="Parasitas","Major", D12="Odor podre","Major", D12="Temperatura elevada","Major",D12="Rastreabilidade","Minor",D12="Peso","Minor",D12="Erro calibragem","Minor",D12="Defeitos embalamento","Minor",D12="Defeitos escala", "Major")</f>
        <v>Minor</v>
      </c>
      <c r="F12" s="48" t="str" cm="1">
        <f t="array" ref="F12">_xlfn.IFS(H12=0, "N", H12&gt;0, "S")</f>
        <v>N</v>
      </c>
      <c r="G12" s="50"/>
      <c r="H12" s="50"/>
      <c r="L12" s="11"/>
      <c r="M12" s="11"/>
      <c r="N12" s="11"/>
    </row>
    <row r="13" spans="2:14" x14ac:dyDescent="0.2">
      <c r="B13" s="47">
        <v>44160</v>
      </c>
      <c r="C13" s="53" t="s">
        <v>175</v>
      </c>
      <c r="D13" s="42" t="s">
        <v>33</v>
      </c>
      <c r="E13" s="42" t="str" cm="1">
        <f t="array" ref="E13">_xlfn.IFS(D13="Excesso humidade", "Major", D13="Rouge", "Major",D13="Perigo físico","Major",D13="Empoado","Major",D13="Parasitas","Major", D13="Odor podre","Major", D13="Temperatura elevada","Major",D13="Rastreabilidade","Minor",D13="Peso","Minor",D13="Erro calibragem","Minor",D13="Defeitos embalamento","Minor",D13="Defeitos escala", "Major")</f>
        <v>Minor</v>
      </c>
      <c r="F13" s="48" t="str" cm="1">
        <f t="array" ref="F13">_xlfn.IFS(H13=0, "N", H13&gt;0, "S")</f>
        <v>N</v>
      </c>
      <c r="G13" s="50"/>
      <c r="H13" s="50"/>
      <c r="L13" s="11"/>
      <c r="M13" s="11"/>
      <c r="N13" s="11"/>
    </row>
    <row r="14" spans="2:14" x14ac:dyDescent="0.2">
      <c r="B14" s="47">
        <v>44153</v>
      </c>
      <c r="C14" s="53" t="s">
        <v>190</v>
      </c>
      <c r="D14" s="42" t="s">
        <v>33</v>
      </c>
      <c r="E14" s="42" t="str" cm="1">
        <f t="array" ref="E14">_xlfn.IFS(D14="Excesso humidade", "Major", D14="Rouge", "Major",D14="Perigo físico","Major",D14="Empoado","Major",D14="Parasitas","Major", D14="Odor podre","Major", D14="Temperatura elevada","Major",D14="Rastreabilidade","Minor",D14="Peso","Minor",D14="Erro calibragem","Minor",D14="Defeitos embalamento","Minor",D14="Defeitos escala", "Major")</f>
        <v>Minor</v>
      </c>
      <c r="F14" s="48" t="str" cm="1">
        <f t="array" ref="F14">_xlfn.IFS(H14=0, "N", H14&gt;0, "S")</f>
        <v>N</v>
      </c>
      <c r="G14" s="50"/>
      <c r="H14" s="50"/>
      <c r="L14" s="11"/>
      <c r="M14" s="11"/>
      <c r="N14" s="11"/>
    </row>
    <row r="15" spans="2:14" x14ac:dyDescent="0.2">
      <c r="B15" s="47">
        <v>44153</v>
      </c>
      <c r="C15" s="53" t="s">
        <v>175</v>
      </c>
      <c r="D15" s="42" t="s">
        <v>33</v>
      </c>
      <c r="E15" s="42" t="str" cm="1">
        <f t="array" ref="E15">_xlfn.IFS(D15="Excesso humidade", "Major", D15="Rouge", "Major",D15="Perigo físico","Major",D15="Empoado","Major",D15="Parasitas","Major", D15="Odor podre","Major", D15="Temperatura elevada","Major",D15="Rastreabilidade","Minor",D15="Peso","Minor",D15="Erro calibragem","Minor",D15="Defeitos embalamento","Minor",D15="Defeitos escala", "Major")</f>
        <v>Minor</v>
      </c>
      <c r="F15" s="48" t="str" cm="1">
        <f t="array" ref="F15">_xlfn.IFS(H15=0, "N", H15&gt;0, "S")</f>
        <v>N</v>
      </c>
      <c r="G15" s="50"/>
      <c r="H15" s="50"/>
      <c r="L15" s="11"/>
      <c r="M15" s="11"/>
      <c r="N15" s="11"/>
    </row>
    <row r="16" spans="2:14" x14ac:dyDescent="0.2">
      <c r="B16" s="47">
        <v>44148</v>
      </c>
      <c r="C16" s="53" t="s">
        <v>14</v>
      </c>
      <c r="D16" s="42" t="s">
        <v>43</v>
      </c>
      <c r="E16" s="42" t="str" cm="1">
        <f t="array" ref="E16">_xlfn.IFS(D16="Excesso humidade", "Major", D16="Rouge", "Major",D16="Perigo físico","Major",D16="Empoado","Major",D16="Parasitas","Major", D16="Odor podre","Major", D16="Temperatura elevada","Major",D16="Rastreabilidade","Minor",D16="Peso","Minor",D16="Erro calibragem","Minor",D16="Defeitos embalamento","Minor",D16="Defeitos escala", "Major")</f>
        <v>Minor</v>
      </c>
      <c r="F16" s="48" t="str" cm="1">
        <f t="array" ref="F16">_xlfn.IFS(H16=0, "N", H16&gt;0, "S")</f>
        <v>N</v>
      </c>
      <c r="G16" s="50"/>
      <c r="H16" s="50"/>
      <c r="L16" s="11"/>
      <c r="M16" s="11"/>
      <c r="N16" s="11"/>
    </row>
    <row r="17" spans="2:14" x14ac:dyDescent="0.2">
      <c r="B17" s="47">
        <v>44146</v>
      </c>
      <c r="C17" s="53" t="s">
        <v>175</v>
      </c>
      <c r="D17" s="42" t="s">
        <v>33</v>
      </c>
      <c r="E17" s="42" t="str" cm="1">
        <f t="array" ref="E17">_xlfn.IFS(D17="Excesso humidade", "Major", D17="Rouge", "Major",D17="Perigo físico","Major",D17="Empoado","Major",D17="Parasitas","Major", D17="Odor podre","Major", D17="Temperatura elevada","Major",D17="Rastreabilidade","Minor",D17="Peso","Minor",D17="Erro calibragem","Minor",D17="Defeitos embalamento","Minor",D17="Defeitos escala", "Major")</f>
        <v>Minor</v>
      </c>
      <c r="F17" s="48" t="str" cm="1">
        <f t="array" ref="F17">_xlfn.IFS(H17=0, "N", H17&gt;0, "S")</f>
        <v>N</v>
      </c>
      <c r="G17" s="50"/>
      <c r="H17" s="50"/>
      <c r="L17" s="11"/>
      <c r="M17" s="11"/>
      <c r="N17" s="11"/>
    </row>
    <row r="18" spans="2:14" x14ac:dyDescent="0.2">
      <c r="B18" s="47">
        <v>44141</v>
      </c>
      <c r="C18" s="53" t="s">
        <v>165</v>
      </c>
      <c r="D18" s="42" t="s">
        <v>33</v>
      </c>
      <c r="E18" s="42" t="str" cm="1">
        <f t="array" ref="E18">_xlfn.IFS(D18="Excesso humidade", "Major", D18="Rouge", "Major",D18="Perigo físico","Major",D18="Empoado","Major",D18="Parasitas","Major", D18="Odor podre","Major", D18="Temperatura elevada","Major",D18="Rastreabilidade","Minor",D18="Peso","Minor",D18="Erro calibragem","Minor",D18="Defeitos embalamento","Minor",D18="Defeitos escala", "Major")</f>
        <v>Minor</v>
      </c>
      <c r="F18" s="48" t="str" cm="1">
        <f t="array" ref="F18">_xlfn.IFS(H18=0, "N", H18&gt;0, "S")</f>
        <v>N</v>
      </c>
      <c r="G18" s="50"/>
      <c r="H18" s="50"/>
      <c r="L18" s="11"/>
      <c r="M18" s="11"/>
      <c r="N18" s="11"/>
    </row>
    <row r="19" spans="2:14" x14ac:dyDescent="0.2">
      <c r="B19" s="47">
        <v>44125</v>
      </c>
      <c r="C19" s="53" t="s">
        <v>194</v>
      </c>
      <c r="D19" s="42" t="s">
        <v>33</v>
      </c>
      <c r="E19" s="42" t="str" cm="1">
        <f t="array" ref="E19">_xlfn.IFS(D19="Excesso humidade", "Major", D19="Rouge", "Major",D19="Perigo físico","Major",D19="Empoado","Major",D19="Parasitas","Major", D19="Odor podre","Major", D19="Temperatura elevada","Major",D19="Rastreabilidade","Minor",D19="Peso","Minor",D19="Erro calibragem","Minor",D19="Defeitos embalamento","Minor",D19="Defeitos escala", "Major")</f>
        <v>Minor</v>
      </c>
      <c r="F19" s="48" t="str" cm="1">
        <f t="array" ref="F19">_xlfn.IFS(H19=0, "N", H19&gt;0, "S")</f>
        <v>N</v>
      </c>
      <c r="G19" s="50"/>
      <c r="H19" s="50"/>
      <c r="L19" s="11"/>
      <c r="M19" s="11"/>
      <c r="N19" s="11"/>
    </row>
    <row r="20" spans="2:14" x14ac:dyDescent="0.2">
      <c r="B20" s="47">
        <v>44095</v>
      </c>
      <c r="C20" s="53" t="s">
        <v>166</v>
      </c>
      <c r="D20" s="42" t="s">
        <v>43</v>
      </c>
      <c r="E20" s="42" t="str" cm="1">
        <f t="array" ref="E20">_xlfn.IFS(D20="Excesso humidade", "Major", D20="Rouge", "Major",D20="Perigo físico","Major",D20="Empoado","Major",D20="Parasitas","Major", D20="Odor podre","Major", D20="Temperatura elevada","Major",D20="Rastreabilidade","Minor",D20="Peso","Minor",D20="Erro calibragem","Minor",D20="Defeitos embalamento","Minor",D20="Defeitos escala", "Major")</f>
        <v>Minor</v>
      </c>
      <c r="F20" s="48" t="str" cm="1">
        <f t="array" ref="F20">_xlfn.IFS(H20=0, "N", H20&gt;0, "S")</f>
        <v>N</v>
      </c>
      <c r="G20" s="50"/>
      <c r="H20" s="50"/>
      <c r="L20" s="11"/>
      <c r="M20" s="11"/>
      <c r="N20" s="11"/>
    </row>
    <row r="21" spans="2:14" x14ac:dyDescent="0.2">
      <c r="B21" s="47">
        <v>44027</v>
      </c>
      <c r="C21" s="53" t="s">
        <v>168</v>
      </c>
      <c r="D21" s="42" t="s">
        <v>43</v>
      </c>
      <c r="E21" s="42" t="str" cm="1">
        <f t="array" ref="E21">_xlfn.IFS(D21="Excesso humidade", "Major", D21="Rouge", "Major",D21="Perigo físico","Major",D21="Empoado","Major",D21="Parasitas","Major", D21="Odor podre","Major", D21="Temperatura elevada","Major",D21="Rastreabilidade","Minor",D21="Peso","Minor",D21="Erro calibragem","Minor",D21="Defeitos embalamento","Minor",D21="Defeitos escala", "Major")</f>
        <v>Minor</v>
      </c>
      <c r="F21" s="48" t="str" cm="1">
        <f t="array" ref="F21">_xlfn.IFS(H21=0, "N", H21&gt;0, "S")</f>
        <v>N</v>
      </c>
      <c r="G21" s="50"/>
      <c r="H21" s="50"/>
      <c r="L21" s="11"/>
      <c r="M21" s="11"/>
      <c r="N21" s="11"/>
    </row>
    <row r="22" spans="2:14" x14ac:dyDescent="0.2">
      <c r="B22" s="47">
        <v>43994</v>
      </c>
      <c r="C22" s="53" t="s">
        <v>168</v>
      </c>
      <c r="D22" s="42" t="s">
        <v>33</v>
      </c>
      <c r="E22" s="42" t="str" cm="1">
        <f t="array" ref="E22">_xlfn.IFS(D22="Excesso humidade", "Major", D22="Rouge", "Major",D22="Perigo físico","Major",D22="Empoado","Major",D22="Parasitas","Major", D22="Odor podre","Major", D22="Temperatura elevada","Major",D22="Rastreabilidade","Minor",D22="Peso","Minor",D22="Erro calibragem","Minor",D22="Defeitos embalamento","Minor",D22="Defeitos escala", "Major")</f>
        <v>Minor</v>
      </c>
      <c r="F22" s="48" t="str" cm="1">
        <f t="array" ref="F22">_xlfn.IFS(H22=0, "N", H22&gt;0, "S")</f>
        <v>N</v>
      </c>
      <c r="G22" s="50"/>
      <c r="H22" s="50"/>
      <c r="L22" s="11"/>
      <c r="M22" s="11"/>
      <c r="N22" s="11"/>
    </row>
    <row r="23" spans="2:14" x14ac:dyDescent="0.2">
      <c r="B23" s="47">
        <v>43983</v>
      </c>
      <c r="C23" s="53" t="s">
        <v>165</v>
      </c>
      <c r="D23" s="42" t="s">
        <v>33</v>
      </c>
      <c r="E23" s="42" t="str" cm="1">
        <f t="array" ref="E23">_xlfn.IFS(D23="Excesso humidade", "Major", D23="Rouge", "Major",D23="Perigo físico","Major",D23="Empoado","Major",D23="Parasitas","Major", D23="Odor podre","Major", D23="Temperatura elevada","Major",D23="Rastreabilidade","Minor",D23="Peso","Minor",D23="Erro calibragem","Minor",D23="Defeitos embalamento","Minor",D23="Defeitos escala", "Major")</f>
        <v>Minor</v>
      </c>
      <c r="F23" s="48" t="str" cm="1">
        <f t="array" ref="F23">_xlfn.IFS(H23=0, "N", H23&gt;0, "S")</f>
        <v>N</v>
      </c>
      <c r="G23" s="50"/>
      <c r="H23" s="50"/>
      <c r="L23" s="11"/>
      <c r="M23" s="11"/>
      <c r="N23" s="11"/>
    </row>
    <row r="24" spans="2:14" x14ac:dyDescent="0.2">
      <c r="B24" s="47">
        <v>43980</v>
      </c>
      <c r="C24" s="53" t="s">
        <v>166</v>
      </c>
      <c r="D24" s="42" t="s">
        <v>43</v>
      </c>
      <c r="E24" s="42" t="str" cm="1">
        <f t="array" ref="E24">_xlfn.IFS(D24="Excesso humidade", "Major", D24="Rouge", "Major",D24="Perigo físico","Major",D24="Empoado","Major",D24="Parasitas","Major", D24="Odor podre","Major", D24="Temperatura elevada","Major",D24="Rastreabilidade","Minor",D24="Peso","Minor",D24="Erro calibragem","Minor",D24="Defeitos embalamento","Minor",D24="Defeitos escala", "Major")</f>
        <v>Minor</v>
      </c>
      <c r="F24" s="48" t="str" cm="1">
        <f t="array" ref="F24">_xlfn.IFS(H24=0, "N", H24&gt;0, "S")</f>
        <v>N</v>
      </c>
      <c r="G24" s="50"/>
      <c r="H24" s="50"/>
      <c r="L24" s="11"/>
      <c r="M24" s="11"/>
      <c r="N24" s="11"/>
    </row>
    <row r="25" spans="2:14" x14ac:dyDescent="0.2">
      <c r="B25" s="47">
        <v>43966</v>
      </c>
      <c r="C25" s="53" t="s">
        <v>180</v>
      </c>
      <c r="D25" s="42" t="s">
        <v>43</v>
      </c>
      <c r="E25" s="42" t="str" cm="1">
        <f t="array" ref="E25">_xlfn.IFS(D25="Excesso humidade", "Major", D25="Rouge", "Major",D25="Perigo físico","Major",D25="Empoado","Major",D25="Parasitas","Major", D25="Odor podre","Major", D25="Temperatura elevada","Major",D25="Rastreabilidade","Minor",D25="Peso","Minor",D25="Erro calibragem","Minor",D25="Defeitos embalamento","Minor",D25="Defeitos escala", "Major")</f>
        <v>Minor</v>
      </c>
      <c r="F25" s="48" t="str" cm="1">
        <f t="array" ref="F25">_xlfn.IFS(H25=0, "N", H25&gt;0, "S")</f>
        <v>N</v>
      </c>
      <c r="G25" s="50"/>
      <c r="H25" s="50"/>
      <c r="L25" s="11"/>
      <c r="M25" s="11"/>
      <c r="N25" s="11"/>
    </row>
    <row r="26" spans="2:14" x14ac:dyDescent="0.2">
      <c r="B26" s="47">
        <v>43964</v>
      </c>
      <c r="C26" s="53" t="s">
        <v>21</v>
      </c>
      <c r="D26" s="42" t="s">
        <v>43</v>
      </c>
      <c r="E26" s="42" t="str" cm="1">
        <f t="array" ref="E26">_xlfn.IFS(D26="Excesso humidade", "Major", D26="Rouge", "Major",D26="Perigo físico","Major",D26="Empoado","Major",D26="Parasitas","Major", D26="Odor podre","Major", D26="Temperatura elevada","Major",D26="Rastreabilidade","Minor",D26="Peso","Minor",D26="Erro calibragem","Minor",D26="Defeitos embalamento","Minor",D26="Defeitos escala", "Major")</f>
        <v>Minor</v>
      </c>
      <c r="F26" s="48" t="str" cm="1">
        <f t="array" ref="F26">_xlfn.IFS(H26=0, "N", H26&gt;0, "S")</f>
        <v>N</v>
      </c>
      <c r="G26" s="50"/>
      <c r="H26" s="50"/>
      <c r="L26" s="11"/>
      <c r="M26" s="11"/>
      <c r="N26" s="11"/>
    </row>
    <row r="27" spans="2:14" x14ac:dyDescent="0.2">
      <c r="B27" s="47">
        <v>43962</v>
      </c>
      <c r="C27" s="53" t="s">
        <v>166</v>
      </c>
      <c r="D27" s="42" t="s">
        <v>43</v>
      </c>
      <c r="E27" s="42" t="str" cm="1">
        <f t="array" ref="E27">_xlfn.IFS(D27="Excesso humidade", "Major", D27="Rouge", "Major",D27="Perigo físico","Major",D27="Empoado","Major",D27="Parasitas","Major", D27="Odor podre","Major", D27="Temperatura elevada","Major",D27="Rastreabilidade","Minor",D27="Peso","Minor",D27="Erro calibragem","Minor",D27="Defeitos embalamento","Minor",D27="Defeitos escala", "Major")</f>
        <v>Minor</v>
      </c>
      <c r="F27" s="48" t="str" cm="1">
        <f t="array" ref="F27">_xlfn.IFS(H27=0, "N", H27&gt;0, "S")</f>
        <v>N</v>
      </c>
      <c r="G27" s="50"/>
      <c r="H27" s="50"/>
      <c r="L27" s="11"/>
      <c r="M27" s="11"/>
      <c r="N27" s="11"/>
    </row>
    <row r="28" spans="2:14" x14ac:dyDescent="0.2">
      <c r="B28" s="47">
        <v>43962</v>
      </c>
      <c r="C28" s="53" t="s">
        <v>193</v>
      </c>
      <c r="D28" s="42" t="s">
        <v>43</v>
      </c>
      <c r="E28" s="42" t="str" cm="1">
        <f t="array" ref="E28">_xlfn.IFS(D28="Excesso humidade", "Major", D28="Rouge", "Major",D28="Perigo físico","Major",D28="Empoado","Major",D28="Parasitas","Major", D28="Odor podre","Major", D28="Temperatura elevada","Major",D28="Rastreabilidade","Minor",D28="Peso","Minor",D28="Erro calibragem","Minor",D28="Defeitos embalamento","Minor",D28="Defeitos escala", "Major")</f>
        <v>Minor</v>
      </c>
      <c r="F28" s="48" t="str" cm="1">
        <f t="array" ref="F28">_xlfn.IFS(H28=0, "N", H28&gt;0, "S")</f>
        <v>N</v>
      </c>
      <c r="G28" s="50"/>
      <c r="H28" s="50"/>
      <c r="L28" s="11"/>
      <c r="M28" s="11"/>
      <c r="N28" s="11"/>
    </row>
    <row r="29" spans="2:14" x14ac:dyDescent="0.2">
      <c r="B29" s="47">
        <v>43956</v>
      </c>
      <c r="C29" s="53" t="s">
        <v>168</v>
      </c>
      <c r="D29" s="42" t="s">
        <v>43</v>
      </c>
      <c r="E29" s="42" t="str" cm="1">
        <f t="array" ref="E29">_xlfn.IFS(D29="Excesso humidade", "Major", D29="Rouge", "Major",D29="Perigo físico","Major",D29="Empoado","Major",D29="Parasitas","Major", D29="Odor podre","Major", D29="Temperatura elevada","Major",D29="Rastreabilidade","Minor",D29="Peso","Minor",D29="Erro calibragem","Minor",D29="Defeitos embalamento","Minor",D29="Defeitos escala", "Major")</f>
        <v>Minor</v>
      </c>
      <c r="F29" s="48" t="str" cm="1">
        <f t="array" ref="F29">_xlfn.IFS(H29=0, "N", H29&gt;0, "S")</f>
        <v>N</v>
      </c>
      <c r="G29" s="50"/>
      <c r="H29" s="50"/>
      <c r="L29" s="11"/>
      <c r="M29" s="11"/>
      <c r="N29" s="11"/>
    </row>
    <row r="30" spans="2:14" x14ac:dyDescent="0.2">
      <c r="B30" s="47">
        <v>43956</v>
      </c>
      <c r="C30" s="53" t="s">
        <v>186</v>
      </c>
      <c r="D30" s="42" t="s">
        <v>43</v>
      </c>
      <c r="E30" s="42" t="str" cm="1">
        <f t="array" ref="E30">_xlfn.IFS(D30="Excesso humidade", "Major", D30="Rouge", "Major",D30="Perigo físico","Major",D30="Empoado","Major",D30="Parasitas","Major", D30="Odor podre","Major", D30="Temperatura elevada","Major",D30="Rastreabilidade","Minor",D30="Peso","Minor",D30="Erro calibragem","Minor",D30="Defeitos embalamento","Minor",D30="Defeitos escala", "Major")</f>
        <v>Minor</v>
      </c>
      <c r="F30" s="48" t="str" cm="1">
        <f t="array" ref="F30">_xlfn.IFS(H30=0, "N", H30&gt;0, "S")</f>
        <v>N</v>
      </c>
      <c r="G30" s="50"/>
      <c r="H30" s="50"/>
      <c r="L30" s="11"/>
      <c r="M30" s="11"/>
      <c r="N30" s="11"/>
    </row>
    <row r="31" spans="2:14" x14ac:dyDescent="0.2">
      <c r="B31" s="47">
        <v>43928</v>
      </c>
      <c r="C31" s="53" t="s">
        <v>14</v>
      </c>
      <c r="D31" s="42" t="s">
        <v>49</v>
      </c>
      <c r="E31" s="42" t="str" cm="1">
        <f t="array" ref="E31">_xlfn.IFS(D31="Excesso humidade", "Major", D31="Rouge", "Major",D31="Perigo físico","Major",D31="Empoado","Major",D31="Parasitas","Major", D31="Odor podre","Major", D31="Temperatura elevada","Major",D31="Rastreabilidade","Minor",D31="Peso","Minor",D31="Erro calibragem","Minor",D31="Defeitos embalamento","Minor",D31="Defeitos escala", "Major")</f>
        <v>Major</v>
      </c>
      <c r="F31" s="48" t="str" cm="1">
        <f t="array" ref="F31">_xlfn.IFS(H31=0, "N", H31&gt;0, "S")</f>
        <v>N</v>
      </c>
      <c r="G31" s="50"/>
      <c r="H31" s="50"/>
      <c r="L31" s="11"/>
      <c r="M31" s="11"/>
      <c r="N31" s="11"/>
    </row>
    <row r="32" spans="2:14" x14ac:dyDescent="0.2">
      <c r="B32" s="47">
        <v>43908</v>
      </c>
      <c r="C32" s="53" t="s">
        <v>168</v>
      </c>
      <c r="D32" s="42" t="s">
        <v>43</v>
      </c>
      <c r="E32" s="42" t="str" cm="1">
        <f t="array" ref="E32">_xlfn.IFS(D32="Excesso humidade", "Major", D32="Rouge", "Major",D32="Perigo físico","Major",D32="Empoado","Major",D32="Parasitas","Major", D32="Odor podre","Major", D32="Temperatura elevada","Major",D32="Rastreabilidade","Minor",D32="Peso","Minor",D32="Erro calibragem","Minor",D32="Defeitos embalamento","Minor",D32="Defeitos escala", "Major")</f>
        <v>Minor</v>
      </c>
      <c r="F32" s="48" t="str" cm="1">
        <f t="array" ref="F32">_xlfn.IFS(H32=0, "N", H32&gt;0, "S")</f>
        <v>N</v>
      </c>
      <c r="G32" s="50"/>
      <c r="H32" s="50"/>
      <c r="L32" s="11"/>
      <c r="M32" s="11"/>
      <c r="N32" s="11"/>
    </row>
    <row r="33" spans="2:14" x14ac:dyDescent="0.2">
      <c r="B33" s="47">
        <v>43907</v>
      </c>
      <c r="C33" s="53" t="s">
        <v>182</v>
      </c>
      <c r="D33" s="42" t="s">
        <v>43</v>
      </c>
      <c r="E33" s="42" t="str" cm="1">
        <f t="array" ref="E33">_xlfn.IFS(D33="Excesso humidade", "Major", D33="Rouge", "Major",D33="Perigo físico","Major",D33="Empoado","Major",D33="Parasitas","Major", D33="Odor podre","Major", D33="Temperatura elevada","Major",D33="Rastreabilidade","Minor",D33="Peso","Minor",D33="Erro calibragem","Minor",D33="Defeitos embalamento","Minor",D33="Defeitos escala", "Major")</f>
        <v>Minor</v>
      </c>
      <c r="F33" s="48" t="str" cm="1">
        <f t="array" ref="F33">_xlfn.IFS(H33=0, "N", H33&gt;0, "S")</f>
        <v>N</v>
      </c>
      <c r="G33" s="50"/>
      <c r="H33" s="50"/>
      <c r="L33" s="11"/>
      <c r="M33" s="11"/>
      <c r="N33" s="11"/>
    </row>
    <row r="34" spans="2:14" x14ac:dyDescent="0.2">
      <c r="B34" s="47">
        <v>43906</v>
      </c>
      <c r="C34" s="53" t="s">
        <v>166</v>
      </c>
      <c r="D34" s="42" t="s">
        <v>43</v>
      </c>
      <c r="E34" s="42" t="str" cm="1">
        <f t="array" ref="E34">_xlfn.IFS(D34="Excesso humidade", "Major", D34="Rouge", "Major",D34="Perigo físico","Major",D34="Empoado","Major",D34="Parasitas","Major", D34="Odor podre","Major", D34="Temperatura elevada","Major",D34="Rastreabilidade","Minor",D34="Peso","Minor",D34="Erro calibragem","Minor",D34="Defeitos embalamento","Minor",D34="Defeitos escala", "Major")</f>
        <v>Minor</v>
      </c>
      <c r="F34" s="48" t="str" cm="1">
        <f t="array" ref="F34">_xlfn.IFS(H34=0, "N", H34&gt;0, "S")</f>
        <v>N</v>
      </c>
      <c r="G34" s="50"/>
      <c r="H34" s="50"/>
      <c r="L34" s="11"/>
      <c r="M34" s="11"/>
      <c r="N34" s="11"/>
    </row>
    <row r="35" spans="2:14" x14ac:dyDescent="0.2">
      <c r="B35" s="47">
        <v>43903</v>
      </c>
      <c r="C35" s="53" t="s">
        <v>180</v>
      </c>
      <c r="D35" s="42" t="s">
        <v>43</v>
      </c>
      <c r="E35" s="42" t="str" cm="1">
        <f t="array" ref="E35">_xlfn.IFS(D35="Excesso humidade", "Major", D35="Rouge", "Major",D35="Perigo físico","Major",D35="Empoado","Major",D35="Parasitas","Major", D35="Odor podre","Major", D35="Temperatura elevada","Major",D35="Rastreabilidade","Minor",D35="Peso","Minor",D35="Erro calibragem","Minor",D35="Defeitos embalamento","Minor",D35="Defeitos escala", "Major")</f>
        <v>Minor</v>
      </c>
      <c r="F35" s="48" t="str" cm="1">
        <f t="array" ref="F35">_xlfn.IFS(H35=0, "N", H35&gt;0, "S")</f>
        <v>N</v>
      </c>
      <c r="G35" s="50"/>
      <c r="H35" s="50"/>
      <c r="L35" s="11"/>
      <c r="M35" s="11"/>
      <c r="N35" s="11"/>
    </row>
    <row r="36" spans="2:14" x14ac:dyDescent="0.2">
      <c r="B36" s="47">
        <v>43900</v>
      </c>
      <c r="C36" s="53" t="s">
        <v>14</v>
      </c>
      <c r="D36" s="42" t="s">
        <v>43</v>
      </c>
      <c r="E36" s="42" t="str" cm="1">
        <f t="array" ref="E36">_xlfn.IFS(D36="Excesso humidade", "Major", D36="Rouge", "Major",D36="Perigo físico","Major",D36="Empoado","Major",D36="Parasitas","Major", D36="Odor podre","Major", D36="Temperatura elevada","Major",D36="Rastreabilidade","Minor",D36="Peso","Minor",D36="Erro calibragem","Minor",D36="Defeitos embalamento","Minor",D36="Defeitos escala", "Major")</f>
        <v>Minor</v>
      </c>
      <c r="F36" s="48" t="str" cm="1">
        <f t="array" ref="F36">_xlfn.IFS(H36=0, "N", H36&gt;0, "S")</f>
        <v>N</v>
      </c>
      <c r="G36" s="50"/>
      <c r="H36" s="50"/>
      <c r="L36" s="11"/>
      <c r="M36" s="11"/>
      <c r="N36" s="11"/>
    </row>
    <row r="37" spans="2:14" x14ac:dyDescent="0.2">
      <c r="B37" s="47">
        <v>43894</v>
      </c>
      <c r="C37" s="53" t="s">
        <v>166</v>
      </c>
      <c r="D37" s="42" t="s">
        <v>43</v>
      </c>
      <c r="E37" s="42" t="str" cm="1">
        <f t="array" ref="E37">_xlfn.IFS(D37="Excesso humidade", "Major", D37="Rouge", "Major",D37="Perigo físico","Major",D37="Empoado","Major",D37="Parasitas","Major", D37="Odor podre","Major", D37="Temperatura elevada","Major",D37="Rastreabilidade","Minor",D37="Peso","Minor",D37="Erro calibragem","Minor",D37="Defeitos embalamento","Minor",D37="Defeitos escala", "Major")</f>
        <v>Minor</v>
      </c>
      <c r="F37" s="48" t="str" cm="1">
        <f t="array" ref="F37">_xlfn.IFS(H37=0, "N", H37&gt;0, "S")</f>
        <v>N</v>
      </c>
      <c r="G37" s="50"/>
      <c r="H37" s="50"/>
      <c r="L37" s="11"/>
      <c r="M37" s="11"/>
      <c r="N37" s="11"/>
    </row>
    <row r="38" spans="2:14" x14ac:dyDescent="0.2">
      <c r="B38" s="47">
        <v>43893</v>
      </c>
      <c r="C38" s="53" t="s">
        <v>185</v>
      </c>
      <c r="D38" s="42" t="s">
        <v>43</v>
      </c>
      <c r="E38" s="42" t="str" cm="1">
        <f t="array" ref="E38">_xlfn.IFS(D38="Excesso humidade", "Major", D38="Rouge", "Major",D38="Perigo físico","Major",D38="Empoado","Major",D38="Parasitas","Major", D38="Odor podre","Major", D38="Temperatura elevada","Major",D38="Rastreabilidade","Minor",D38="Peso","Minor",D38="Erro calibragem","Minor",D38="Defeitos embalamento","Minor",D38="Defeitos escala", "Major")</f>
        <v>Minor</v>
      </c>
      <c r="F38" s="48" t="str" cm="1">
        <f t="array" ref="F38">_xlfn.IFS(H38=0, "N", H38&gt;0, "S")</f>
        <v>N</v>
      </c>
      <c r="G38" s="50"/>
      <c r="H38" s="50"/>
      <c r="L38" s="11"/>
      <c r="M38" s="11"/>
      <c r="N38" s="11"/>
    </row>
    <row r="39" spans="2:14" x14ac:dyDescent="0.2">
      <c r="B39" s="47">
        <v>43893</v>
      </c>
      <c r="C39" s="53" t="s">
        <v>180</v>
      </c>
      <c r="D39" s="42" t="s">
        <v>43</v>
      </c>
      <c r="E39" s="42" t="str" cm="1">
        <f t="array" ref="E39">_xlfn.IFS(D39="Excesso humidade", "Major", D39="Rouge", "Major",D39="Perigo físico","Major",D39="Empoado","Major",D39="Parasitas","Major", D39="Odor podre","Major", D39="Temperatura elevada","Major",D39="Rastreabilidade","Minor",D39="Peso","Minor",D39="Erro calibragem","Minor",D39="Defeitos embalamento","Minor",D39="Defeitos escala", "Major")</f>
        <v>Minor</v>
      </c>
      <c r="F39" s="48" t="str" cm="1">
        <f t="array" ref="F39">_xlfn.IFS(H39=0, "N", H39&gt;0, "S")</f>
        <v>N</v>
      </c>
      <c r="G39" s="50"/>
      <c r="H39" s="50"/>
      <c r="L39" s="11"/>
      <c r="M39" s="11"/>
      <c r="N39" s="11"/>
    </row>
    <row r="40" spans="2:14" x14ac:dyDescent="0.2">
      <c r="B40" s="47">
        <v>43892</v>
      </c>
      <c r="C40" s="53" t="s">
        <v>186</v>
      </c>
      <c r="D40" s="42" t="s">
        <v>43</v>
      </c>
      <c r="E40" s="42" t="str" cm="1">
        <f t="array" ref="E40">_xlfn.IFS(D40="Excesso humidade", "Major", D40="Rouge", "Major",D40="Perigo físico","Major",D40="Empoado","Major",D40="Parasitas","Major", D40="Odor podre","Major", D40="Temperatura elevada","Major",D40="Rastreabilidade","Minor",D40="Peso","Minor",D40="Erro calibragem","Minor",D40="Defeitos embalamento","Minor",D40="Defeitos escala", "Major")</f>
        <v>Minor</v>
      </c>
      <c r="F40" s="48" t="str" cm="1">
        <f t="array" ref="F40">_xlfn.IFS(H40=0, "N", H40&gt;0, "S")</f>
        <v>N</v>
      </c>
      <c r="G40" s="50"/>
      <c r="H40" s="50"/>
      <c r="L40" s="11"/>
      <c r="M40" s="11"/>
      <c r="N40" s="11"/>
    </row>
    <row r="41" spans="2:14" x14ac:dyDescent="0.2">
      <c r="B41" s="47">
        <v>43892</v>
      </c>
      <c r="C41" s="53" t="s">
        <v>21</v>
      </c>
      <c r="D41" s="42" t="s">
        <v>32</v>
      </c>
      <c r="E41" s="42" t="str" cm="1">
        <f t="array" ref="E41">_xlfn.IFS(D41="Excesso humidade", "Major", D41="Rouge", "Major",D41="Perigo físico","Major",D41="Empoado","Major",D41="Parasitas","Major", D41="Odor podre","Major", D41="Temperatura elevada","Major",D41="Rastreabilidade","Minor",D41="Peso","Minor",D41="Erro calibragem","Minor",D41="Defeitos embalamento","Minor",D41="Defeitos escala", "Major")</f>
        <v>Major</v>
      </c>
      <c r="F41" s="48" t="str" cm="1">
        <f t="array" ref="F41">_xlfn.IFS(H41=0, "N", H41&gt;0, "S")</f>
        <v>N</v>
      </c>
      <c r="G41" s="50"/>
      <c r="H41" s="50"/>
      <c r="L41" s="11"/>
      <c r="M41" s="11"/>
      <c r="N41" s="11"/>
    </row>
    <row r="42" spans="2:14" x14ac:dyDescent="0.2">
      <c r="B42" s="47">
        <v>43889</v>
      </c>
      <c r="C42" s="53" t="s">
        <v>168</v>
      </c>
      <c r="D42" s="42" t="s">
        <v>43</v>
      </c>
      <c r="E42" s="42" t="str" cm="1">
        <f t="array" ref="E42">_xlfn.IFS(D42="Excesso humidade", "Major", D42="Rouge", "Major",D42="Perigo físico","Major",D42="Empoado","Major",D42="Parasitas","Major", D42="Odor podre","Major", D42="Temperatura elevada","Major",D42="Rastreabilidade","Minor",D42="Peso","Minor",D42="Erro calibragem","Minor",D42="Defeitos embalamento","Minor",D42="Defeitos escala", "Major")</f>
        <v>Minor</v>
      </c>
      <c r="F42" s="48" t="str" cm="1">
        <f t="array" ref="F42">_xlfn.IFS(H42=0, "N", H42&gt;0, "S")</f>
        <v>N</v>
      </c>
      <c r="G42" s="50"/>
      <c r="H42" s="50"/>
      <c r="L42" s="11"/>
      <c r="M42" s="11"/>
      <c r="N42" s="11"/>
    </row>
    <row r="43" spans="2:14" x14ac:dyDescent="0.2">
      <c r="B43" s="47">
        <v>43887</v>
      </c>
      <c r="C43" s="53" t="s">
        <v>166</v>
      </c>
      <c r="D43" s="42" t="s">
        <v>43</v>
      </c>
      <c r="E43" s="42" t="str" cm="1">
        <f t="array" ref="E43">_xlfn.IFS(D43="Excesso humidade", "Major", D43="Rouge", "Major",D43="Perigo físico","Major",D43="Empoado","Major",D43="Parasitas","Major", D43="Odor podre","Major", D43="Temperatura elevada","Major",D43="Rastreabilidade","Minor",D43="Peso","Minor",D43="Erro calibragem","Minor",D43="Defeitos embalamento","Minor",D43="Defeitos escala", "Major")</f>
        <v>Minor</v>
      </c>
      <c r="F43" s="48" t="str" cm="1">
        <f t="array" ref="F43">_xlfn.IFS(H43=0, "N", H43&gt;0, "S")</f>
        <v>N</v>
      </c>
      <c r="G43" s="50"/>
      <c r="H43" s="50"/>
      <c r="L43" s="11"/>
      <c r="M43" s="11"/>
      <c r="N43" s="11"/>
    </row>
    <row r="44" spans="2:14" x14ac:dyDescent="0.2">
      <c r="B44" s="47">
        <v>43887</v>
      </c>
      <c r="C44" s="53" t="s">
        <v>14</v>
      </c>
      <c r="D44" s="42" t="s">
        <v>43</v>
      </c>
      <c r="E44" s="42" t="str" cm="1">
        <f t="array" ref="E44">_xlfn.IFS(D44="Excesso humidade", "Major", D44="Rouge", "Major",D44="Perigo físico","Major",D44="Empoado","Major",D44="Parasitas","Major", D44="Odor podre","Major", D44="Temperatura elevada","Major",D44="Rastreabilidade","Minor",D44="Peso","Minor",D44="Erro calibragem","Minor",D44="Defeitos embalamento","Minor",D44="Defeitos escala", "Major")</f>
        <v>Minor</v>
      </c>
      <c r="F44" s="48" t="str" cm="1">
        <f t="array" ref="F44">_xlfn.IFS(H44=0, "N", H44&gt;0, "S")</f>
        <v>N</v>
      </c>
      <c r="G44" s="50"/>
      <c r="H44" s="50"/>
      <c r="L44" s="11"/>
      <c r="M44" s="11"/>
      <c r="N44" s="11"/>
    </row>
    <row r="45" spans="2:14" x14ac:dyDescent="0.2">
      <c r="B45" s="47">
        <v>43885</v>
      </c>
      <c r="C45" s="53" t="s">
        <v>193</v>
      </c>
      <c r="D45" s="42" t="s">
        <v>43</v>
      </c>
      <c r="E45" s="42" t="str" cm="1">
        <f t="array" ref="E45">_xlfn.IFS(D45="Excesso humidade", "Major", D45="Rouge", "Major",D45="Perigo físico","Major",D45="Empoado","Major",D45="Parasitas","Major", D45="Odor podre","Major", D45="Temperatura elevada","Major",D45="Rastreabilidade","Minor",D45="Peso","Minor",D45="Erro calibragem","Minor",D45="Defeitos embalamento","Minor",D45="Defeitos escala", "Major")</f>
        <v>Minor</v>
      </c>
      <c r="F45" s="48" t="str" cm="1">
        <f t="array" ref="F45">_xlfn.IFS(H45=0, "N", H45&gt;0, "S")</f>
        <v>N</v>
      </c>
      <c r="G45" s="50"/>
      <c r="H45" s="50"/>
      <c r="L45" s="11"/>
      <c r="M45" s="11"/>
      <c r="N45" s="11"/>
    </row>
    <row r="46" spans="2:14" x14ac:dyDescent="0.2">
      <c r="B46" s="47">
        <v>43882</v>
      </c>
      <c r="C46" s="53" t="s">
        <v>180</v>
      </c>
      <c r="D46" s="42" t="s">
        <v>43</v>
      </c>
      <c r="E46" s="42" t="str" cm="1">
        <f t="array" ref="E46">_xlfn.IFS(D46="Excesso humidade", "Major", D46="Rouge", "Major",D46="Perigo físico","Major",D46="Empoado","Major",D46="Parasitas","Major", D46="Odor podre","Major", D46="Temperatura elevada","Major",D46="Rastreabilidade","Minor",D46="Peso","Minor",D46="Erro calibragem","Minor",D46="Defeitos embalamento","Minor",D46="Defeitos escala", "Major")</f>
        <v>Minor</v>
      </c>
      <c r="F46" s="48" t="str" cm="1">
        <f t="array" ref="F46">_xlfn.IFS(H46=0, "N", H46&gt;0, "S")</f>
        <v>N</v>
      </c>
      <c r="G46" s="50"/>
      <c r="H46" s="50"/>
      <c r="L46" s="11"/>
      <c r="M46" s="11"/>
      <c r="N46" s="11"/>
    </row>
    <row r="47" spans="2:14" x14ac:dyDescent="0.2">
      <c r="B47" s="47">
        <v>43882</v>
      </c>
      <c r="C47" s="53" t="s">
        <v>181</v>
      </c>
      <c r="D47" s="42" t="s">
        <v>43</v>
      </c>
      <c r="E47" s="42" t="str" cm="1">
        <f t="array" ref="E47">_xlfn.IFS(D47="Excesso humidade", "Major", D47="Rouge", "Major",D47="Perigo físico","Major",D47="Empoado","Major",D47="Parasitas","Major", D47="Odor podre","Major", D47="Temperatura elevada","Major",D47="Rastreabilidade","Minor",D47="Peso","Minor",D47="Erro calibragem","Minor",D47="Defeitos embalamento","Minor",D47="Defeitos escala", "Major")</f>
        <v>Minor</v>
      </c>
      <c r="F47" s="48" t="str" cm="1">
        <f t="array" ref="F47">_xlfn.IFS(H47=0, "N", H47&gt;0, "S")</f>
        <v>N</v>
      </c>
      <c r="G47" s="50"/>
      <c r="H47" s="50"/>
      <c r="L47" s="11"/>
      <c r="M47" s="11"/>
      <c r="N47" s="11"/>
    </row>
    <row r="48" spans="2:14" x14ac:dyDescent="0.2">
      <c r="B48" s="47">
        <v>43880</v>
      </c>
      <c r="C48" s="53" t="s">
        <v>21</v>
      </c>
      <c r="D48" s="42" t="s">
        <v>43</v>
      </c>
      <c r="E48" s="42" t="str" cm="1">
        <f t="array" ref="E48">_xlfn.IFS(D48="Excesso humidade", "Major", D48="Rouge", "Major",D48="Perigo físico","Major",D48="Empoado","Major",D48="Parasitas","Major", D48="Odor podre","Major", D48="Temperatura elevada","Major",D48="Rastreabilidade","Minor",D48="Peso","Minor",D48="Erro calibragem","Minor",D48="Defeitos embalamento","Minor",D48="Defeitos escala", "Major")</f>
        <v>Minor</v>
      </c>
      <c r="F48" s="48" t="str" cm="1">
        <f t="array" ref="F48">_xlfn.IFS(H48=0, "N", H48&gt;0, "S")</f>
        <v>N</v>
      </c>
      <c r="G48" s="50"/>
      <c r="H48" s="50"/>
      <c r="L48" s="11"/>
      <c r="M48" s="11"/>
      <c r="N48" s="11"/>
    </row>
    <row r="49" spans="2:14" x14ac:dyDescent="0.2">
      <c r="B49" s="47">
        <v>43880</v>
      </c>
      <c r="C49" s="53" t="s">
        <v>181</v>
      </c>
      <c r="D49" s="42" t="s">
        <v>43</v>
      </c>
      <c r="E49" s="42" t="str" cm="1">
        <f t="array" ref="E49">_xlfn.IFS(D49="Excesso humidade", "Major", D49="Rouge", "Major",D49="Perigo físico","Major",D49="Empoado","Major",D49="Parasitas","Major", D49="Odor podre","Major", D49="Temperatura elevada","Major",D49="Rastreabilidade","Minor",D49="Peso","Minor",D49="Erro calibragem","Minor",D49="Defeitos embalamento","Minor",D49="Defeitos escala", "Major")</f>
        <v>Minor</v>
      </c>
      <c r="F49" s="48" t="str" cm="1">
        <f t="array" ref="F49">_xlfn.IFS(H49=0, "N", H49&gt;0, "S")</f>
        <v>N</v>
      </c>
      <c r="G49" s="50"/>
      <c r="H49" s="50"/>
      <c r="L49" s="11"/>
      <c r="M49" s="11"/>
      <c r="N49" s="11"/>
    </row>
    <row r="50" spans="2:14" x14ac:dyDescent="0.2">
      <c r="B50" s="47">
        <v>43879</v>
      </c>
      <c r="C50" s="53" t="s">
        <v>186</v>
      </c>
      <c r="D50" s="42" t="s">
        <v>33</v>
      </c>
      <c r="E50" s="42" t="str" cm="1">
        <f t="array" ref="E50">_xlfn.IFS(D50="Excesso humidade", "Major", D50="Rouge", "Major",D50="Perigo físico","Major",D50="Empoado","Major",D50="Parasitas","Major", D50="Odor podre","Major", D50="Temperatura elevada","Major",D50="Rastreabilidade","Minor",D50="Peso","Minor",D50="Erro calibragem","Minor",D50="Defeitos embalamento","Minor",D50="Defeitos escala", "Major")</f>
        <v>Minor</v>
      </c>
      <c r="F50" s="48" t="str" cm="1">
        <f t="array" ref="F50">_xlfn.IFS(H50=0, "N", H50&gt;0, "S")</f>
        <v>N</v>
      </c>
      <c r="G50" s="50"/>
      <c r="H50" s="50"/>
      <c r="L50" s="11"/>
      <c r="M50" s="11"/>
      <c r="N50" s="11"/>
    </row>
    <row r="51" spans="2:14" x14ac:dyDescent="0.2">
      <c r="B51" s="47">
        <v>43872</v>
      </c>
      <c r="C51" s="53" t="s">
        <v>14</v>
      </c>
      <c r="D51" s="42" t="s">
        <v>43</v>
      </c>
      <c r="E51" s="42" t="str" cm="1">
        <f t="array" ref="E51">_xlfn.IFS(D51="Excesso humidade", "Major", D51="Rouge", "Major",D51="Perigo físico","Major",D51="Empoado","Major",D51="Parasitas","Major", D51="Odor podre","Major", D51="Temperatura elevada","Major",D51="Rastreabilidade","Minor",D51="Peso","Minor",D51="Erro calibragem","Minor",D51="Defeitos embalamento","Minor",D51="Defeitos escala", "Major")</f>
        <v>Minor</v>
      </c>
      <c r="F51" s="48" t="str" cm="1">
        <f t="array" ref="F51">_xlfn.IFS(H51=0, "N", H51&gt;0, "S")</f>
        <v>N</v>
      </c>
      <c r="G51" s="50"/>
      <c r="H51" s="50"/>
      <c r="L51" s="11"/>
      <c r="M51" s="11"/>
      <c r="N51" s="11"/>
    </row>
    <row r="52" spans="2:14" x14ac:dyDescent="0.2">
      <c r="B52" s="47">
        <v>43871</v>
      </c>
      <c r="C52" s="53" t="s">
        <v>180</v>
      </c>
      <c r="D52" s="42" t="s">
        <v>43</v>
      </c>
      <c r="E52" s="42" t="str" cm="1">
        <f t="array" ref="E52">_xlfn.IFS(D52="Excesso humidade", "Major", D52="Rouge", "Major",D52="Perigo físico","Major",D52="Empoado","Major",D52="Parasitas","Major", D52="Odor podre","Major", D52="Temperatura elevada","Major",D52="Rastreabilidade","Minor",D52="Peso","Minor",D52="Erro calibragem","Minor",D52="Defeitos embalamento","Minor",D52="Defeitos escala", "Major")</f>
        <v>Minor</v>
      </c>
      <c r="F52" s="48" t="str" cm="1">
        <f t="array" ref="F52">_xlfn.IFS(H52=0, "N", H52&gt;0, "S")</f>
        <v>N</v>
      </c>
      <c r="G52" s="50"/>
      <c r="H52" s="50"/>
      <c r="L52" s="11"/>
      <c r="M52" s="11"/>
      <c r="N52" s="11"/>
    </row>
    <row r="53" spans="2:14" x14ac:dyDescent="0.2">
      <c r="B53" s="47">
        <v>43868</v>
      </c>
      <c r="C53" s="53" t="s">
        <v>181</v>
      </c>
      <c r="D53" s="42" t="s">
        <v>43</v>
      </c>
      <c r="E53" s="42" t="str" cm="1">
        <f t="array" ref="E53">_xlfn.IFS(D53="Excesso humidade", "Major", D53="Rouge", "Major",D53="Perigo físico","Major",D53="Empoado","Major",D53="Parasitas","Major", D53="Odor podre","Major", D53="Temperatura elevada","Major",D53="Rastreabilidade","Minor",D53="Peso","Minor",D53="Erro calibragem","Minor",D53="Defeitos embalamento","Minor",D53="Defeitos escala", "Major")</f>
        <v>Minor</v>
      </c>
      <c r="F53" s="48" t="str" cm="1">
        <f t="array" ref="F53">_xlfn.IFS(H53=0, "N", H53&gt;0, "S")</f>
        <v>N</v>
      </c>
      <c r="G53" s="50"/>
      <c r="H53" s="50"/>
      <c r="L53" s="11"/>
      <c r="M53" s="11"/>
      <c r="N53" s="11"/>
    </row>
    <row r="54" spans="2:14" x14ac:dyDescent="0.2">
      <c r="B54" s="47">
        <v>43868</v>
      </c>
      <c r="C54" s="53" t="s">
        <v>166</v>
      </c>
      <c r="D54" s="42" t="s">
        <v>43</v>
      </c>
      <c r="E54" s="42" t="str" cm="1">
        <f t="array" ref="E54">_xlfn.IFS(D54="Excesso humidade", "Major", D54="Rouge", "Major",D54="Perigo físico","Major",D54="Empoado","Major",D54="Parasitas","Major", D54="Odor podre","Major", D54="Temperatura elevada","Major",D54="Rastreabilidade","Minor",D54="Peso","Minor",D54="Erro calibragem","Minor",D54="Defeitos embalamento","Minor",D54="Defeitos escala", "Major")</f>
        <v>Minor</v>
      </c>
      <c r="F54" s="48" t="str" cm="1">
        <f t="array" ref="F54">_xlfn.IFS(H54=0, "N", H54&gt;0, "S")</f>
        <v>N</v>
      </c>
      <c r="G54" s="50"/>
      <c r="H54" s="50"/>
      <c r="J54" s="11"/>
      <c r="K54" s="11"/>
      <c r="L54" s="11"/>
      <c r="M54" s="11"/>
      <c r="N54" s="11"/>
    </row>
    <row r="55" spans="2:14" x14ac:dyDescent="0.2">
      <c r="B55" s="47">
        <v>43868</v>
      </c>
      <c r="C55" s="53" t="s">
        <v>193</v>
      </c>
      <c r="D55" s="42" t="s">
        <v>43</v>
      </c>
      <c r="E55" s="42" t="str" cm="1">
        <f t="array" ref="E55">_xlfn.IFS(D55="Excesso humidade", "Major", D55="Rouge", "Major",D55="Perigo físico","Major",D55="Empoado","Major",D55="Parasitas","Major", D55="Odor podre","Major", D55="Temperatura elevada","Major",D55="Rastreabilidade","Minor",D55="Peso","Minor",D55="Erro calibragem","Minor",D55="Defeitos embalamento","Minor",D55="Defeitos escala", "Major")</f>
        <v>Minor</v>
      </c>
      <c r="F55" s="48" t="str" cm="1">
        <f t="array" ref="F55">_xlfn.IFS(H55=0, "N", H55&gt;0, "S")</f>
        <v>N</v>
      </c>
      <c r="G55" s="50"/>
      <c r="H55" s="50"/>
      <c r="L55" s="11"/>
      <c r="M55" s="11"/>
      <c r="N55" s="11"/>
    </row>
    <row r="56" spans="2:14" x14ac:dyDescent="0.2">
      <c r="B56" s="47">
        <v>43865</v>
      </c>
      <c r="C56" s="53" t="s">
        <v>14</v>
      </c>
      <c r="D56" s="42" t="s">
        <v>43</v>
      </c>
      <c r="E56" s="42" t="str" cm="1">
        <f t="array" ref="E56">_xlfn.IFS(D56="Excesso humidade", "Major", D56="Rouge", "Major",D56="Perigo físico","Major",D56="Empoado","Major",D56="Parasitas","Major", D56="Odor podre","Major", D56="Temperatura elevada","Major",D56="Rastreabilidade","Minor",D56="Peso","Minor",D56="Erro calibragem","Minor",D56="Defeitos embalamento","Minor",D56="Defeitos escala", "Major")</f>
        <v>Minor</v>
      </c>
      <c r="F56" s="48" t="str" cm="1">
        <f t="array" ref="F56">_xlfn.IFS(H56=0, "N", H56&gt;0, "S")</f>
        <v>N</v>
      </c>
      <c r="G56" s="50"/>
      <c r="H56" s="50"/>
      <c r="L56" s="11"/>
      <c r="M56" s="11"/>
      <c r="N56" s="11"/>
    </row>
    <row r="57" spans="2:14" x14ac:dyDescent="0.2">
      <c r="B57" s="47">
        <v>43864</v>
      </c>
      <c r="C57" s="53" t="s">
        <v>14</v>
      </c>
      <c r="D57" s="42" t="s">
        <v>43</v>
      </c>
      <c r="E57" s="42" t="str" cm="1">
        <f t="array" ref="E57">_xlfn.IFS(D57="Excesso humidade", "Major", D57="Rouge", "Major",D57="Perigo físico","Major",D57="Empoado","Major",D57="Parasitas","Major", D57="Odor podre","Major", D57="Temperatura elevada","Major",D57="Rastreabilidade","Minor",D57="Peso","Minor",D57="Erro calibragem","Minor",D57="Defeitos embalamento","Minor",D57="Defeitos escala", "Major")</f>
        <v>Minor</v>
      </c>
      <c r="F57" s="48" t="str" cm="1">
        <f t="array" ref="F57">_xlfn.IFS(H57=0, "N", H57&gt;0, "S")</f>
        <v>N</v>
      </c>
      <c r="G57" s="50"/>
      <c r="H57" s="50"/>
      <c r="L57" s="11"/>
      <c r="M57" s="11"/>
      <c r="N57" s="11"/>
    </row>
    <row r="58" spans="2:14" x14ac:dyDescent="0.2">
      <c r="B58" s="47">
        <v>43861</v>
      </c>
      <c r="C58" s="53" t="s">
        <v>14</v>
      </c>
      <c r="D58" s="42" t="s">
        <v>43</v>
      </c>
      <c r="E58" s="42" t="str" cm="1">
        <f t="array" ref="E58">_xlfn.IFS(D58="Excesso humidade", "Major", D58="Rouge", "Major",D58="Perigo físico","Major",D58="Empoado","Major",D58="Parasitas","Major", D58="Odor podre","Major", D58="Temperatura elevada","Major",D58="Rastreabilidade","Minor",D58="Peso","Minor",D58="Erro calibragem","Minor",D58="Defeitos embalamento","Minor",D58="Defeitos escala", "Major")</f>
        <v>Minor</v>
      </c>
      <c r="F58" s="48" t="str" cm="1">
        <f t="array" ref="F58">_xlfn.IFS(H58=0, "N", H58&gt;0, "S")</f>
        <v>N</v>
      </c>
      <c r="G58" s="50"/>
      <c r="H58" s="50"/>
      <c r="L58" s="11"/>
      <c r="M58" s="11"/>
      <c r="N58" s="11"/>
    </row>
    <row r="59" spans="2:14" x14ac:dyDescent="0.2">
      <c r="B59" s="47">
        <v>43860</v>
      </c>
      <c r="C59" s="53" t="s">
        <v>21</v>
      </c>
      <c r="D59" s="42" t="s">
        <v>43</v>
      </c>
      <c r="E59" s="42" t="str" cm="1">
        <f t="array" ref="E59">_xlfn.IFS(D59="Excesso humidade", "Major", D59="Rouge", "Major",D59="Perigo físico","Major",D59="Empoado","Major",D59="Parasitas","Major", D59="Odor podre","Major", D59="Temperatura elevada","Major",D59="Rastreabilidade","Minor",D59="Peso","Minor",D59="Erro calibragem","Minor",D59="Defeitos embalamento","Minor",D59="Defeitos escala", "Major")</f>
        <v>Minor</v>
      </c>
      <c r="F59" s="48" t="str" cm="1">
        <f t="array" ref="F59">_xlfn.IFS(H59=0, "N", H59&gt;0, "S")</f>
        <v>N</v>
      </c>
      <c r="G59" s="50"/>
      <c r="H59" s="50"/>
      <c r="L59" s="11"/>
      <c r="M59" s="11"/>
      <c r="N59" s="11"/>
    </row>
    <row r="60" spans="2:14" x14ac:dyDescent="0.2">
      <c r="B60" s="47">
        <v>43859</v>
      </c>
      <c r="C60" s="53" t="s">
        <v>180</v>
      </c>
      <c r="D60" s="42" t="s">
        <v>43</v>
      </c>
      <c r="E60" s="42" t="str" cm="1">
        <f t="array" ref="E60">_xlfn.IFS(D60="Excesso humidade", "Major", D60="Rouge", "Major",D60="Perigo físico","Major",D60="Empoado","Major",D60="Parasitas","Major", D60="Odor podre","Major", D60="Temperatura elevada","Major",D60="Rastreabilidade","Minor",D60="Peso","Minor",D60="Erro calibragem","Minor",D60="Defeitos embalamento","Minor",D60="Defeitos escala", "Major")</f>
        <v>Minor</v>
      </c>
      <c r="F60" s="48" t="str" cm="1">
        <f t="array" ref="F60">_xlfn.IFS(H60=0, "N", H60&gt;0, "S")</f>
        <v>N</v>
      </c>
      <c r="G60" s="50"/>
      <c r="H60" s="50"/>
      <c r="L60" s="11"/>
      <c r="M60" s="11"/>
      <c r="N60" s="11"/>
    </row>
    <row r="61" spans="2:14" x14ac:dyDescent="0.2">
      <c r="B61" s="47">
        <v>43857</v>
      </c>
      <c r="C61" s="53" t="s">
        <v>166</v>
      </c>
      <c r="D61" s="42" t="s">
        <v>32</v>
      </c>
      <c r="E61" s="42" t="str" cm="1">
        <f t="array" ref="E61">_xlfn.IFS(D61="Excesso humidade", "Major", D61="Rouge", "Major",D61="Perigo físico","Major",D61="Empoado","Major",D61="Parasitas","Major", D61="Odor podre","Major", D61="Temperatura elevada","Major",D61="Rastreabilidade","Minor",D61="Peso","Minor",D61="Erro calibragem","Minor",D61="Defeitos embalamento","Minor",D61="Defeitos escala", "Major")</f>
        <v>Major</v>
      </c>
      <c r="F61" s="48" t="str" cm="1">
        <f t="array" ref="F61">_xlfn.IFS(H61=0, "N", H61&gt;0, "S")</f>
        <v>N</v>
      </c>
      <c r="G61" s="50"/>
      <c r="H61" s="50"/>
      <c r="L61" s="11"/>
      <c r="M61" s="11"/>
      <c r="N61" s="11"/>
    </row>
    <row r="62" spans="2:14" x14ac:dyDescent="0.2">
      <c r="B62" s="47">
        <v>43854</v>
      </c>
      <c r="C62" s="53" t="s">
        <v>166</v>
      </c>
      <c r="D62" s="42" t="s">
        <v>32</v>
      </c>
      <c r="E62" s="42" t="str" cm="1">
        <f t="array" ref="E62">_xlfn.IFS(D62="Excesso humidade", "Major", D62="Rouge", "Major",D62="Perigo físico","Major",D62="Empoado","Major",D62="Parasitas","Major", D62="Odor podre","Major", D62="Temperatura elevada","Major",D62="Rastreabilidade","Minor",D62="Peso","Minor",D62="Erro calibragem","Minor",D62="Defeitos embalamento","Minor",D62="Defeitos escala", "Major")</f>
        <v>Major</v>
      </c>
      <c r="F62" s="48" t="str" cm="1">
        <f t="array" ref="F62">_xlfn.IFS(H62=0, "N", H62&gt;0, "S")</f>
        <v>N</v>
      </c>
      <c r="G62" s="50"/>
      <c r="H62" s="50"/>
      <c r="L62" s="11"/>
      <c r="M62" s="11"/>
      <c r="N62" s="11"/>
    </row>
    <row r="63" spans="2:14" x14ac:dyDescent="0.2">
      <c r="B63" s="47">
        <v>43854</v>
      </c>
      <c r="C63" s="53" t="s">
        <v>21</v>
      </c>
      <c r="D63" s="42" t="s">
        <v>43</v>
      </c>
      <c r="E63" s="42" t="str" cm="1">
        <f t="array" ref="E63">_xlfn.IFS(D63="Excesso humidade", "Major", D63="Rouge", "Major",D63="Perigo físico","Major",D63="Empoado","Major",D63="Parasitas","Major", D63="Odor podre","Major", D63="Temperatura elevada","Major",D63="Rastreabilidade","Minor",D63="Peso","Minor",D63="Erro calibragem","Minor",D63="Defeitos embalamento","Minor",D63="Defeitos escala", "Major")</f>
        <v>Minor</v>
      </c>
      <c r="F63" s="48" t="str" cm="1">
        <f t="array" ref="F63">_xlfn.IFS(H63=0, "N", H63&gt;0, "S")</f>
        <v>N</v>
      </c>
      <c r="G63" s="50"/>
      <c r="H63" s="50"/>
      <c r="L63" s="11"/>
      <c r="M63" s="11"/>
      <c r="N63" s="11"/>
    </row>
    <row r="64" spans="2:14" x14ac:dyDescent="0.2">
      <c r="B64" s="47">
        <v>43854</v>
      </c>
      <c r="C64" s="53" t="s">
        <v>180</v>
      </c>
      <c r="D64" s="42" t="s">
        <v>43</v>
      </c>
      <c r="E64" s="42" t="str" cm="1">
        <f t="array" ref="E64">_xlfn.IFS(D64="Excesso humidade", "Major", D64="Rouge", "Major",D64="Perigo físico","Major",D64="Empoado","Major",D64="Parasitas","Major", D64="Odor podre","Major", D64="Temperatura elevada","Major",D64="Rastreabilidade","Minor",D64="Peso","Minor",D64="Erro calibragem","Minor",D64="Defeitos embalamento","Minor",D64="Defeitos escala", "Major")</f>
        <v>Minor</v>
      </c>
      <c r="F64" s="48" t="str" cm="1">
        <f t="array" ref="F64">_xlfn.IFS(H64=0, "N", H64&gt;0, "S")</f>
        <v>N</v>
      </c>
      <c r="G64" s="50"/>
      <c r="H64" s="50"/>
      <c r="L64" s="11"/>
      <c r="M64" s="11"/>
      <c r="N64" s="11"/>
    </row>
    <row r="65" spans="2:14" x14ac:dyDescent="0.2">
      <c r="B65" s="47">
        <v>43850</v>
      </c>
      <c r="C65" s="53" t="s">
        <v>21</v>
      </c>
      <c r="D65" s="42" t="s">
        <v>43</v>
      </c>
      <c r="E65" s="42" t="str" cm="1">
        <f t="array" ref="E65">_xlfn.IFS(D65="Excesso humidade", "Major", D65="Rouge", "Major",D65="Perigo físico","Major",D65="Empoado","Major",D65="Parasitas","Major", D65="Odor podre","Major", D65="Temperatura elevada","Major",D65="Rastreabilidade","Minor",D65="Peso","Minor",D65="Erro calibragem","Minor",D65="Defeitos embalamento","Minor",D65="Defeitos escala", "Major")</f>
        <v>Minor</v>
      </c>
      <c r="F65" s="48" t="str" cm="1">
        <f t="array" ref="F65">_xlfn.IFS(H65=0, "N", H65&gt;0, "S")</f>
        <v>N</v>
      </c>
      <c r="G65" s="50"/>
      <c r="H65" s="50"/>
      <c r="L65" s="11"/>
      <c r="M65" s="11"/>
      <c r="N65" s="11"/>
    </row>
    <row r="66" spans="2:14" x14ac:dyDescent="0.2">
      <c r="B66" s="47">
        <v>43850</v>
      </c>
      <c r="C66" s="53" t="s">
        <v>14</v>
      </c>
      <c r="D66" s="42" t="s">
        <v>43</v>
      </c>
      <c r="E66" s="42" t="str" cm="1">
        <f t="array" ref="E66">_xlfn.IFS(D66="Excesso humidade", "Major", D66="Rouge", "Major",D66="Perigo físico","Major",D66="Empoado","Major",D66="Parasitas","Major", D66="Odor podre","Major", D66="Temperatura elevada","Major",D66="Rastreabilidade","Minor",D66="Peso","Minor",D66="Erro calibragem","Minor",D66="Defeitos embalamento","Minor",D66="Defeitos escala", "Major")</f>
        <v>Minor</v>
      </c>
      <c r="F66" s="48" t="str" cm="1">
        <f t="array" ref="F66">_xlfn.IFS(H66=0, "N", H66&gt;0, "S")</f>
        <v>N</v>
      </c>
      <c r="G66" s="50"/>
      <c r="H66" s="50"/>
      <c r="L66" s="11"/>
      <c r="M66" s="11"/>
      <c r="N66" s="11"/>
    </row>
    <row r="67" spans="2:14" x14ac:dyDescent="0.2">
      <c r="B67" s="47">
        <v>43846</v>
      </c>
      <c r="C67" s="53" t="s">
        <v>14</v>
      </c>
      <c r="D67" s="42" t="s">
        <v>43</v>
      </c>
      <c r="E67" s="42" t="str" cm="1">
        <f t="array" ref="E67">_xlfn.IFS(D67="Excesso humidade", "Major", D67="Rouge", "Major",D67="Perigo físico","Major",D67="Empoado","Major",D67="Parasitas","Major", D67="Odor podre","Major", D67="Temperatura elevada","Major",D67="Rastreabilidade","Minor",D67="Peso","Minor",D67="Erro calibragem","Minor",D67="Defeitos embalamento","Minor",D67="Defeitos escala", "Major")</f>
        <v>Minor</v>
      </c>
      <c r="F67" s="48" t="str" cm="1">
        <f t="array" ref="F67">_xlfn.IFS(H67=0, "N", H67&gt;0, "S")</f>
        <v>N</v>
      </c>
      <c r="G67" s="50"/>
      <c r="H67" s="50"/>
      <c r="L67" s="11"/>
      <c r="M67" s="11"/>
      <c r="N67" s="11"/>
    </row>
    <row r="68" spans="2:14" x14ac:dyDescent="0.2">
      <c r="B68" s="47">
        <v>43845</v>
      </c>
      <c r="C68" s="53" t="s">
        <v>166</v>
      </c>
      <c r="D68" s="42" t="s">
        <v>32</v>
      </c>
      <c r="E68" s="42" t="str" cm="1">
        <f t="array" ref="E68">_xlfn.IFS(D68="Excesso humidade", "Major", D68="Rouge", "Major",D68="Perigo físico","Major",D68="Empoado","Major",D68="Parasitas","Major", D68="Odor podre","Major", D68="Temperatura elevada","Major",D68="Rastreabilidade","Minor",D68="Peso","Minor",D68="Erro calibragem","Minor",D68="Defeitos embalamento","Minor",D68="Defeitos escala", "Major")</f>
        <v>Major</v>
      </c>
      <c r="F68" s="48" t="str" cm="1">
        <f t="array" ref="F68">_xlfn.IFS(H68=0, "N", H68&gt;0, "S")</f>
        <v>N</v>
      </c>
      <c r="G68" s="50"/>
      <c r="H68" s="50"/>
      <c r="J68" s="11"/>
      <c r="K68" s="11"/>
      <c r="L68" s="11"/>
      <c r="M68" s="11"/>
      <c r="N68" s="11"/>
    </row>
    <row r="69" spans="2:14" x14ac:dyDescent="0.2">
      <c r="B69" s="47">
        <v>43845</v>
      </c>
      <c r="C69" s="53" t="s">
        <v>191</v>
      </c>
      <c r="D69" s="42" t="s">
        <v>32</v>
      </c>
      <c r="E69" s="42" t="str" cm="1">
        <f t="array" ref="E69">_xlfn.IFS(D69="Excesso humidade", "Major", D69="Rouge", "Major",D69="Perigo físico","Major",D69="Empoado","Major",D69="Parasitas","Major", D69="Odor podre","Major", D69="Temperatura elevada","Major",D69="Rastreabilidade","Minor",D69="Peso","Minor",D69="Erro calibragem","Minor",D69="Defeitos embalamento","Minor",D69="Defeitos escala", "Major")</f>
        <v>Major</v>
      </c>
      <c r="F69" s="48" t="str" cm="1">
        <f t="array" ref="F69">_xlfn.IFS(H69=0, "N", H69&gt;0, "S")</f>
        <v>N</v>
      </c>
      <c r="G69" s="50"/>
      <c r="H69" s="50"/>
      <c r="J69" s="11"/>
      <c r="K69" s="11"/>
      <c r="L69" s="11"/>
      <c r="M69" s="11"/>
      <c r="N69" s="11"/>
    </row>
    <row r="70" spans="2:14" x14ac:dyDescent="0.2">
      <c r="B70" s="47">
        <v>43844</v>
      </c>
      <c r="C70" s="53" t="s">
        <v>166</v>
      </c>
      <c r="D70" s="42" t="s">
        <v>43</v>
      </c>
      <c r="E70" s="42" t="str" cm="1">
        <f t="array" ref="E70">_xlfn.IFS(D70="Excesso humidade", "Major", D70="Rouge", "Major",D70="Perigo físico","Major",D70="Empoado","Major",D70="Parasitas","Major", D70="Odor podre","Major", D70="Temperatura elevada","Major",D70="Rastreabilidade","Minor",D70="Peso","Minor",D70="Erro calibragem","Minor",D70="Defeitos embalamento","Minor",D70="Defeitos escala", "Major")</f>
        <v>Minor</v>
      </c>
      <c r="F70" s="48" t="str" cm="1">
        <f t="array" ref="F70">_xlfn.IFS(H70=0, "N", H70&gt;0, "S")</f>
        <v>N</v>
      </c>
      <c r="G70" s="50"/>
      <c r="H70" s="50"/>
      <c r="J70" s="11"/>
      <c r="K70" s="11"/>
      <c r="L70" s="11"/>
      <c r="M70" s="11"/>
      <c r="N70" s="11"/>
    </row>
    <row r="71" spans="2:14" x14ac:dyDescent="0.2">
      <c r="B71" s="47">
        <v>43839</v>
      </c>
      <c r="C71" s="53" t="s">
        <v>21</v>
      </c>
      <c r="D71" s="42" t="s">
        <v>43</v>
      </c>
      <c r="E71" s="42" t="str" cm="1">
        <f t="array" ref="E71">_xlfn.IFS(D71="Excesso humidade", "Major", D71="Rouge", "Major",D71="Perigo físico","Major",D71="Empoado","Major",D71="Parasitas","Major", D71="Odor podre","Major", D71="Temperatura elevada","Major",D71="Rastreabilidade","Minor",D71="Peso","Minor",D71="Erro calibragem","Minor",D71="Defeitos embalamento","Minor",D71="Defeitos escala", "Major")</f>
        <v>Minor</v>
      </c>
      <c r="F71" s="48" t="str" cm="1">
        <f t="array" ref="F71">_xlfn.IFS(H71=0, "N", H71&gt;0, "S")</f>
        <v>N</v>
      </c>
      <c r="G71" s="50"/>
      <c r="H71" s="50"/>
      <c r="J71" s="11"/>
      <c r="K71" s="11"/>
      <c r="L71" s="11"/>
      <c r="M71" s="11"/>
      <c r="N71" s="11"/>
    </row>
    <row r="72" spans="2:14" x14ac:dyDescent="0.2">
      <c r="B72" s="47">
        <v>43836</v>
      </c>
      <c r="C72" s="53" t="s">
        <v>193</v>
      </c>
      <c r="D72" s="42" t="s">
        <v>43</v>
      </c>
      <c r="E72" s="42" t="str" cm="1">
        <f t="array" ref="E72">_xlfn.IFS(D72="Excesso humidade", "Major", D72="Rouge", "Major",D72="Perigo físico","Major",D72="Empoado","Major",D72="Parasitas","Major", D72="Odor podre","Major", D72="Temperatura elevada","Major",D72="Rastreabilidade","Minor",D72="Peso","Minor",D72="Erro calibragem","Minor",D72="Defeitos embalamento","Minor",D72="Defeitos escala", "Major")</f>
        <v>Minor</v>
      </c>
      <c r="F72" s="48" t="str" cm="1">
        <f t="array" ref="F72">_xlfn.IFS(H72=0, "N", H72&gt;0, "S")</f>
        <v>N</v>
      </c>
      <c r="G72" s="50"/>
      <c r="H72" s="50"/>
      <c r="J72" s="11"/>
      <c r="K72" s="11"/>
      <c r="L72" s="11"/>
      <c r="M72" s="11"/>
      <c r="N72" s="11"/>
    </row>
    <row r="73" spans="2:14" x14ac:dyDescent="0.2">
      <c r="B73" s="47">
        <v>43833</v>
      </c>
      <c r="C73" s="53" t="s">
        <v>196</v>
      </c>
      <c r="D73" s="42" t="s">
        <v>32</v>
      </c>
      <c r="E73" s="42" t="str" cm="1">
        <f t="array" ref="E73">_xlfn.IFS(D73="Excesso humidade", "Major", D73="Rouge", "Major",D73="Perigo físico","Major",D73="Empoado","Major",D73="Parasitas","Major", D73="Odor podre","Major", D73="Temperatura elevada","Major",D73="Rastreabilidade","Minor",D73="Peso","Minor",D73="Erro calibragem","Minor",D73="Defeitos embalamento","Minor",D73="Defeitos escala", "Major")</f>
        <v>Major</v>
      </c>
      <c r="F73" s="48" t="str" cm="1">
        <f t="array" ref="F73">_xlfn.IFS(H73=0, "N", H73&gt;0, "S")</f>
        <v>N</v>
      </c>
      <c r="G73" s="50"/>
      <c r="H73" s="50"/>
      <c r="J73" s="11"/>
      <c r="K73" s="11"/>
      <c r="L73" s="11"/>
      <c r="M73" s="11"/>
      <c r="N73" s="11"/>
    </row>
    <row r="74" spans="2:14" x14ac:dyDescent="0.2">
      <c r="B74" s="47">
        <v>43822</v>
      </c>
      <c r="C74" s="53" t="s">
        <v>14</v>
      </c>
      <c r="D74" s="42" t="s">
        <v>32</v>
      </c>
      <c r="E74" s="42" t="str" cm="1">
        <f t="array" ref="E74">_xlfn.IFS(D74="Excesso humidade", "Major", D74="Rouge", "Major",D74="Perigo físico","Major",D74="Empoado","Major",D74="Parasitas","Major", D74="Odor podre","Major", D74="Temperatura elevada","Major",D74="Rastreabilidade","Minor",D74="Peso","Minor",D74="Erro calibragem","Minor",D74="Defeitos embalamento","Minor",D74="Defeitos escala", "Major")</f>
        <v>Major</v>
      </c>
      <c r="F74" s="48" t="str" cm="1">
        <f t="array" ref="F74">_xlfn.IFS(H74=0, "N", H74&gt;0, "S")</f>
        <v>N</v>
      </c>
      <c r="G74" s="50"/>
      <c r="H74" s="50"/>
      <c r="J74" s="11"/>
      <c r="K74" s="11"/>
      <c r="L74" s="11"/>
      <c r="M74" s="11"/>
      <c r="N74" s="11"/>
    </row>
    <row r="75" spans="2:14" x14ac:dyDescent="0.2">
      <c r="B75" s="47">
        <v>43819</v>
      </c>
      <c r="C75" s="53" t="s">
        <v>193</v>
      </c>
      <c r="D75" s="42" t="s">
        <v>32</v>
      </c>
      <c r="E75" s="42" t="str" cm="1">
        <f t="array" ref="E75">_xlfn.IFS(D75="Excesso humidade", "Major", D75="Rouge", "Major",D75="Perigo físico","Major",D75="Empoado","Major",D75="Parasitas","Major", D75="Odor podre","Major", D75="Temperatura elevada","Major",D75="Rastreabilidade","Minor",D75="Peso","Minor",D75="Erro calibragem","Minor",D75="Defeitos embalamento","Minor",D75="Defeitos escala", "Major")</f>
        <v>Major</v>
      </c>
      <c r="F75" s="48" t="str" cm="1">
        <f t="array" ref="F75">_xlfn.IFS(H75=0, "N", H75&gt;0, "S")</f>
        <v>N</v>
      </c>
      <c r="G75" s="50"/>
      <c r="H75" s="50"/>
      <c r="J75" s="11"/>
      <c r="K75" s="11"/>
      <c r="L75" s="11"/>
      <c r="M75" s="11"/>
      <c r="N75" s="11"/>
    </row>
    <row r="76" spans="2:14" x14ac:dyDescent="0.2">
      <c r="B76" s="47">
        <v>43816</v>
      </c>
      <c r="C76" s="53" t="s">
        <v>191</v>
      </c>
      <c r="D76" s="42" t="s">
        <v>43</v>
      </c>
      <c r="E76" s="42" t="str" cm="1">
        <f t="array" ref="E76">_xlfn.IFS(D76="Excesso humidade", "Major", D76="Rouge", "Major",D76="Perigo físico","Major",D76="Empoado","Major",D76="Parasitas","Major", D76="Odor podre","Major", D76="Temperatura elevada","Major",D76="Rastreabilidade","Minor",D76="Peso","Minor",D76="Erro calibragem","Minor",D76="Defeitos embalamento","Minor",D76="Defeitos escala", "Major")</f>
        <v>Minor</v>
      </c>
      <c r="F76" s="48" t="str" cm="1">
        <f t="array" ref="F76">_xlfn.IFS(H76=0, "N", H76&gt;0, "S")</f>
        <v>N</v>
      </c>
      <c r="G76" s="50"/>
      <c r="H76" s="50"/>
      <c r="J76" s="11"/>
      <c r="K76" s="11"/>
      <c r="L76" s="11"/>
      <c r="M76" s="11"/>
      <c r="N76" s="11"/>
    </row>
    <row r="77" spans="2:14" x14ac:dyDescent="0.2">
      <c r="B77" s="47">
        <v>43816</v>
      </c>
      <c r="C77" s="53" t="s">
        <v>14</v>
      </c>
      <c r="D77" s="42" t="s">
        <v>43</v>
      </c>
      <c r="E77" s="42" t="str" cm="1">
        <f t="array" ref="E77">_xlfn.IFS(D77="Excesso humidade", "Major", D77="Rouge", "Major",D77="Perigo físico","Major",D77="Empoado","Major",D77="Parasitas","Major", D77="Odor podre","Major", D77="Temperatura elevada","Major",D77="Rastreabilidade","Minor",D77="Peso","Minor",D77="Erro calibragem","Minor",D77="Defeitos embalamento","Minor",D77="Defeitos escala", "Major")</f>
        <v>Minor</v>
      </c>
      <c r="F77" s="48" t="str" cm="1">
        <f t="array" ref="F77">_xlfn.IFS(H77=0, "N", H77&gt;0, "S")</f>
        <v>N</v>
      </c>
      <c r="G77" s="50"/>
      <c r="H77" s="50"/>
      <c r="J77" s="11"/>
      <c r="K77" s="11"/>
      <c r="L77" s="11"/>
      <c r="M77" s="11"/>
      <c r="N77" s="11"/>
    </row>
    <row r="78" spans="2:14" x14ac:dyDescent="0.2">
      <c r="B78" s="47">
        <v>43816</v>
      </c>
      <c r="C78" s="53" t="s">
        <v>14</v>
      </c>
      <c r="D78" s="42" t="s">
        <v>43</v>
      </c>
      <c r="E78" s="42" t="str" cm="1">
        <f t="array" ref="E78">_xlfn.IFS(D78="Excesso humidade", "Major", D78="Rouge", "Major",D78="Perigo físico","Major",D78="Empoado","Major",D78="Parasitas","Major", D78="Odor podre","Major", D78="Temperatura elevada","Major",D78="Rastreabilidade","Minor",D78="Peso","Minor",D78="Erro calibragem","Minor",D78="Defeitos embalamento","Minor",D78="Defeitos escala", "Major")</f>
        <v>Minor</v>
      </c>
      <c r="F78" s="48" t="str" cm="1">
        <f t="array" ref="F78">_xlfn.IFS(H78=0, "N", H78&gt;0, "S")</f>
        <v>N</v>
      </c>
      <c r="G78" s="50"/>
      <c r="H78" s="50"/>
      <c r="J78" s="11"/>
      <c r="K78" s="11"/>
      <c r="L78" s="11"/>
      <c r="M78" s="11"/>
      <c r="N78" s="11"/>
    </row>
    <row r="79" spans="2:14" x14ac:dyDescent="0.2">
      <c r="B79" s="47">
        <v>43816</v>
      </c>
      <c r="C79" s="53" t="s">
        <v>168</v>
      </c>
      <c r="D79" s="42" t="s">
        <v>43</v>
      </c>
      <c r="E79" s="42" t="str" cm="1">
        <f t="array" ref="E79">_xlfn.IFS(D79="Excesso humidade", "Major", D79="Rouge", "Major",D79="Perigo físico","Major",D79="Empoado","Major",D79="Parasitas","Major", D79="Odor podre","Major", D79="Temperatura elevada","Major",D79="Rastreabilidade","Minor",D79="Peso","Minor",D79="Erro calibragem","Minor",D79="Defeitos embalamento","Minor",D79="Defeitos escala", "Major")</f>
        <v>Minor</v>
      </c>
      <c r="F79" s="48" t="str" cm="1">
        <f t="array" ref="F79">_xlfn.IFS(H79=0, "N", H79&gt;0, "S")</f>
        <v>N</v>
      </c>
      <c r="G79" s="50"/>
      <c r="H79" s="50"/>
      <c r="J79" s="11"/>
      <c r="K79" s="11"/>
      <c r="L79" s="11"/>
      <c r="M79" s="11"/>
      <c r="N79" s="11"/>
    </row>
    <row r="80" spans="2:14" x14ac:dyDescent="0.2">
      <c r="B80" s="47">
        <v>43815</v>
      </c>
      <c r="C80" s="53" t="s">
        <v>166</v>
      </c>
      <c r="D80" s="42" t="s">
        <v>43</v>
      </c>
      <c r="E80" s="42" t="str" cm="1">
        <f t="array" ref="E80">_xlfn.IFS(D80="Excesso humidade", "Major", D80="Rouge", "Major",D80="Perigo físico","Major",D80="Empoado","Major",D80="Parasitas","Major", D80="Odor podre","Major", D80="Temperatura elevada","Major",D80="Rastreabilidade","Minor",D80="Peso","Minor",D80="Erro calibragem","Minor",D80="Defeitos embalamento","Minor",D80="Defeitos escala", "Major")</f>
        <v>Minor</v>
      </c>
      <c r="F80" s="48" t="str" cm="1">
        <f t="array" ref="F80">_xlfn.IFS(H80=0, "N", H80&gt;0, "S")</f>
        <v>N</v>
      </c>
      <c r="G80" s="50"/>
      <c r="H80" s="50"/>
      <c r="J80" s="11"/>
      <c r="K80" s="11"/>
      <c r="L80" s="11"/>
      <c r="M80" s="11"/>
      <c r="N80" s="11"/>
    </row>
    <row r="81" spans="2:14" x14ac:dyDescent="0.2">
      <c r="B81" s="47">
        <v>43815</v>
      </c>
      <c r="C81" s="53" t="s">
        <v>14</v>
      </c>
      <c r="D81" s="42" t="s">
        <v>43</v>
      </c>
      <c r="E81" s="42" t="str" cm="1">
        <f t="array" ref="E81">_xlfn.IFS(D81="Excesso humidade", "Major", D81="Rouge", "Major",D81="Perigo físico","Major",D81="Empoado","Major",D81="Parasitas","Major", D81="Odor podre","Major", D81="Temperatura elevada","Major",D81="Rastreabilidade","Minor",D81="Peso","Minor",D81="Erro calibragem","Minor",D81="Defeitos embalamento","Minor",D81="Defeitos escala", "Major")</f>
        <v>Minor</v>
      </c>
      <c r="F81" s="48" t="str" cm="1">
        <f t="array" ref="F81">_xlfn.IFS(H81=0, "N", H81&gt;0, "S")</f>
        <v>N</v>
      </c>
      <c r="G81" s="50"/>
      <c r="H81" s="50"/>
      <c r="J81" s="11"/>
      <c r="K81" s="11"/>
      <c r="L81" s="11"/>
      <c r="M81" s="11"/>
      <c r="N81" s="11"/>
    </row>
    <row r="82" spans="2:14" x14ac:dyDescent="0.2">
      <c r="B82" s="47">
        <v>43812</v>
      </c>
      <c r="C82" s="53" t="s">
        <v>14</v>
      </c>
      <c r="D82" s="42" t="s">
        <v>32</v>
      </c>
      <c r="E82" s="42" t="str" cm="1">
        <f t="array" ref="E82">_xlfn.IFS(D82="Excesso humidade", "Major", D82="Rouge", "Major",D82="Perigo físico","Major",D82="Empoado","Major",D82="Parasitas","Major", D82="Odor podre","Major", D82="Temperatura elevada","Major",D82="Rastreabilidade","Minor",D82="Peso","Minor",D82="Erro calibragem","Minor",D82="Defeitos embalamento","Minor",D82="Defeitos escala", "Major")</f>
        <v>Major</v>
      </c>
      <c r="F82" s="48" t="str" cm="1">
        <f t="array" ref="F82">_xlfn.IFS(H82=0, "N", H82&gt;0, "S")</f>
        <v>N</v>
      </c>
      <c r="G82" s="50"/>
      <c r="H82" s="50"/>
      <c r="J82" s="11"/>
      <c r="K82" s="11"/>
      <c r="L82" s="11"/>
      <c r="M82" s="11"/>
      <c r="N82" s="11"/>
    </row>
    <row r="83" spans="2:14" x14ac:dyDescent="0.2">
      <c r="B83" s="47">
        <v>43812</v>
      </c>
      <c r="C83" s="53" t="s">
        <v>178</v>
      </c>
      <c r="D83" s="42" t="s">
        <v>43</v>
      </c>
      <c r="E83" s="42" t="str" cm="1">
        <f t="array" ref="E83">_xlfn.IFS(D83="Excesso humidade", "Major", D83="Rouge", "Major",D83="Perigo físico","Major",D83="Empoado","Major",D83="Parasitas","Major", D83="Odor podre","Major", D83="Temperatura elevada","Major",D83="Rastreabilidade","Minor",D83="Peso","Minor",D83="Erro calibragem","Minor",D83="Defeitos embalamento","Minor",D83="Defeitos escala", "Major")</f>
        <v>Minor</v>
      </c>
      <c r="F83" s="48" t="str" cm="1">
        <f t="array" ref="F83">_xlfn.IFS(H83=0, "N", H83&gt;0, "S")</f>
        <v>N</v>
      </c>
      <c r="G83" s="50"/>
      <c r="H83" s="50"/>
      <c r="J83" s="11"/>
      <c r="K83" s="11"/>
      <c r="L83" s="11"/>
      <c r="M83" s="11"/>
      <c r="N83" s="11"/>
    </row>
    <row r="84" spans="2:14" x14ac:dyDescent="0.2">
      <c r="B84" s="47">
        <v>43812</v>
      </c>
      <c r="C84" s="53" t="s">
        <v>173</v>
      </c>
      <c r="D84" s="49" t="s">
        <v>33</v>
      </c>
      <c r="E84" s="42" t="str" cm="1">
        <f t="array" ref="E84">_xlfn.IFS(D84="Excesso humidade", "Major", D84="Rouge", "Major",D84="Perigo físico","Major",D84="Empoado","Major",D84="Parasitas","Major", D84="Odor podre","Major", D84="Temperatura elevada","Major",D84="Rastreabilidade","Minor",D84="Peso","Minor",D84="Erro calibragem","Minor",D84="Defeitos embalamento","Minor",D84="Defeitos escala", "Major")</f>
        <v>Minor</v>
      </c>
      <c r="F84" s="48" t="str" cm="1">
        <f t="array" ref="F84">_xlfn.IFS(H84=0, "N", H84&gt;0, "S")</f>
        <v>N</v>
      </c>
      <c r="G84" s="50"/>
      <c r="H84" s="50"/>
      <c r="J84" s="11"/>
      <c r="K84" s="11"/>
      <c r="L84" s="11"/>
      <c r="M84" s="11"/>
      <c r="N84" s="11"/>
    </row>
    <row r="85" spans="2:14" x14ac:dyDescent="0.2">
      <c r="B85" s="47">
        <v>43811</v>
      </c>
      <c r="C85" s="53" t="s">
        <v>166</v>
      </c>
      <c r="D85" s="42" t="s">
        <v>32</v>
      </c>
      <c r="E85" s="42" t="str" cm="1">
        <f t="array" ref="E85">_xlfn.IFS(D85="Excesso humidade", "Major", D85="Rouge", "Major",D85="Perigo físico","Major",D85="Empoado","Major",D85="Parasitas","Major", D85="Odor podre","Major", D85="Temperatura elevada","Major",D85="Rastreabilidade","Minor",D85="Peso","Minor",D85="Erro calibragem","Minor",D85="Defeitos embalamento","Minor",D85="Defeitos escala", "Major")</f>
        <v>Major</v>
      </c>
      <c r="F85" s="48" t="str" cm="1">
        <f t="array" ref="F85">_xlfn.IFS(H85=0, "N", H85&gt;0, "S")</f>
        <v>N</v>
      </c>
      <c r="G85" s="50"/>
      <c r="H85" s="50"/>
      <c r="J85" s="11"/>
      <c r="K85" s="11"/>
      <c r="L85" s="11"/>
      <c r="M85" s="11"/>
      <c r="N85" s="11"/>
    </row>
    <row r="86" spans="2:14" x14ac:dyDescent="0.2">
      <c r="B86" s="47">
        <v>43811</v>
      </c>
      <c r="C86" s="53" t="s">
        <v>166</v>
      </c>
      <c r="D86" s="42" t="s">
        <v>43</v>
      </c>
      <c r="E86" s="42" t="str" cm="1">
        <f t="array" ref="E86">_xlfn.IFS(D86="Excesso humidade", "Major", D86="Rouge", "Major",D86="Perigo físico","Major",D86="Empoado","Major",D86="Parasitas","Major", D86="Odor podre","Major", D86="Temperatura elevada","Major",D86="Rastreabilidade","Minor",D86="Peso","Minor",D86="Erro calibragem","Minor",D86="Defeitos embalamento","Minor",D86="Defeitos escala", "Major")</f>
        <v>Minor</v>
      </c>
      <c r="F86" s="48" t="str" cm="1">
        <f t="array" ref="F86">_xlfn.IFS(H86=0, "N", H86&gt;0, "S")</f>
        <v>N</v>
      </c>
      <c r="G86" s="50"/>
      <c r="H86" s="50"/>
      <c r="J86" s="11"/>
      <c r="K86" s="11"/>
      <c r="L86" s="11"/>
      <c r="M86" s="11"/>
      <c r="N86" s="11"/>
    </row>
    <row r="87" spans="2:14" x14ac:dyDescent="0.2">
      <c r="B87" s="47">
        <v>43811</v>
      </c>
      <c r="C87" s="53" t="s">
        <v>193</v>
      </c>
      <c r="D87" s="42" t="s">
        <v>43</v>
      </c>
      <c r="E87" s="42" t="str" cm="1">
        <f t="array" ref="E87">_xlfn.IFS(D87="Excesso humidade", "Major", D87="Rouge", "Major",D87="Perigo físico","Major",D87="Empoado","Major",D87="Parasitas","Major", D87="Odor podre","Major", D87="Temperatura elevada","Major",D87="Rastreabilidade","Minor",D87="Peso","Minor",D87="Erro calibragem","Minor",D87="Defeitos embalamento","Minor",D87="Defeitos escala", "Major")</f>
        <v>Minor</v>
      </c>
      <c r="F87" s="48" t="str" cm="1">
        <f t="array" ref="F87">_xlfn.IFS(H87=0, "N", H87&gt;0, "S")</f>
        <v>N</v>
      </c>
      <c r="G87" s="50"/>
      <c r="H87" s="50"/>
      <c r="J87" s="11"/>
      <c r="K87" s="11"/>
      <c r="L87" s="11"/>
      <c r="M87" s="11"/>
      <c r="N87" s="11"/>
    </row>
    <row r="88" spans="2:14" x14ac:dyDescent="0.2">
      <c r="B88" s="47">
        <v>43810</v>
      </c>
      <c r="C88" s="53" t="s">
        <v>168</v>
      </c>
      <c r="D88" s="42" t="s">
        <v>43</v>
      </c>
      <c r="E88" s="42" t="str" cm="1">
        <f t="array" ref="E88">_xlfn.IFS(D88="Excesso humidade", "Major", D88="Rouge", "Major",D88="Perigo físico","Major",D88="Empoado","Major",D88="Parasitas","Major", D88="Odor podre","Major", D88="Temperatura elevada","Major",D88="Rastreabilidade","Minor",D88="Peso","Minor",D88="Erro calibragem","Minor",D88="Defeitos embalamento","Minor",D88="Defeitos escala", "Major")</f>
        <v>Minor</v>
      </c>
      <c r="F88" s="48" t="str" cm="1">
        <f t="array" ref="F88">_xlfn.IFS(H88=0, "N", H88&gt;0, "S")</f>
        <v>N</v>
      </c>
      <c r="G88" s="50"/>
      <c r="H88" s="50"/>
      <c r="J88" s="11"/>
      <c r="K88" s="11"/>
      <c r="L88" s="11"/>
      <c r="M88" s="11"/>
      <c r="N88" s="11"/>
    </row>
    <row r="89" spans="2:14" x14ac:dyDescent="0.2">
      <c r="B89" s="47">
        <v>43810</v>
      </c>
      <c r="C89" s="53" t="s">
        <v>196</v>
      </c>
      <c r="D89" s="42" t="s">
        <v>43</v>
      </c>
      <c r="E89" s="42" t="str" cm="1">
        <f t="array" ref="E89">_xlfn.IFS(D89="Excesso humidade", "Major", D89="Rouge", "Major",D89="Perigo físico","Major",D89="Empoado","Major",D89="Parasitas","Major", D89="Odor podre","Major", D89="Temperatura elevada","Major",D89="Rastreabilidade","Minor",D89="Peso","Minor",D89="Erro calibragem","Minor",D89="Defeitos embalamento","Minor",D89="Defeitos escala", "Major")</f>
        <v>Minor</v>
      </c>
      <c r="F89" s="48" t="str" cm="1">
        <f t="array" ref="F89">_xlfn.IFS(H89=0, "N", H89&gt;0, "S")</f>
        <v>N</v>
      </c>
      <c r="G89" s="50"/>
      <c r="H89" s="50"/>
      <c r="J89" s="11"/>
      <c r="K89" s="11"/>
      <c r="L89" s="11"/>
      <c r="M89" s="11"/>
      <c r="N89" s="11"/>
    </row>
    <row r="90" spans="2:14" x14ac:dyDescent="0.2">
      <c r="B90" s="47">
        <v>43810</v>
      </c>
      <c r="C90" s="53" t="s">
        <v>193</v>
      </c>
      <c r="D90" s="42" t="s">
        <v>43</v>
      </c>
      <c r="E90" s="42" t="str" cm="1">
        <f t="array" ref="E90">_xlfn.IFS(D90="Excesso humidade", "Major", D90="Rouge", "Major",D90="Perigo físico","Major",D90="Empoado","Major",D90="Parasitas","Major", D90="Odor podre","Major", D90="Temperatura elevada","Major",D90="Rastreabilidade","Minor",D90="Peso","Minor",D90="Erro calibragem","Minor",D90="Defeitos embalamento","Minor",D90="Defeitos escala", "Major")</f>
        <v>Minor</v>
      </c>
      <c r="F90" s="48" t="str" cm="1">
        <f t="array" ref="F90">_xlfn.IFS(H90=0, "N", H90&gt;0, "S")</f>
        <v>N</v>
      </c>
      <c r="G90" s="50"/>
      <c r="H90" s="50"/>
      <c r="J90" s="11"/>
      <c r="K90" s="11"/>
      <c r="L90" s="11"/>
      <c r="M90" s="11"/>
      <c r="N90" s="11"/>
    </row>
    <row r="91" spans="2:14" x14ac:dyDescent="0.2">
      <c r="B91" s="47">
        <v>43810</v>
      </c>
      <c r="C91" s="53" t="s">
        <v>168</v>
      </c>
      <c r="D91" s="42" t="s">
        <v>43</v>
      </c>
      <c r="E91" s="42" t="str" cm="1">
        <f t="array" ref="E91">_xlfn.IFS(D91="Excesso humidade", "Major", D91="Rouge", "Major",D91="Perigo físico","Major",D91="Empoado","Major",D91="Parasitas","Major", D91="Odor podre","Major", D91="Temperatura elevada","Major",D91="Rastreabilidade","Minor",D91="Peso","Minor",D91="Erro calibragem","Minor",D91="Defeitos embalamento","Minor",D91="Defeitos escala", "Major")</f>
        <v>Minor</v>
      </c>
      <c r="F91" s="48" t="str" cm="1">
        <f t="array" ref="F91">_xlfn.IFS(H91=0, "N", H91&gt;0, "S")</f>
        <v>N</v>
      </c>
      <c r="G91" s="50"/>
      <c r="H91" s="50"/>
      <c r="J91" s="11"/>
      <c r="K91" s="11"/>
      <c r="L91" s="11"/>
      <c r="M91" s="11"/>
      <c r="N91" s="11"/>
    </row>
    <row r="92" spans="2:14" x14ac:dyDescent="0.2">
      <c r="B92" s="47">
        <v>43809</v>
      </c>
      <c r="C92" s="53" t="s">
        <v>21</v>
      </c>
      <c r="D92" s="42" t="s">
        <v>43</v>
      </c>
      <c r="E92" s="42" t="str" cm="1">
        <f t="array" ref="E92">_xlfn.IFS(D92="Excesso humidade", "Major", D92="Rouge", "Major",D92="Perigo físico","Major",D92="Empoado","Major",D92="Parasitas","Major", D92="Odor podre","Major", D92="Temperatura elevada","Major",D92="Rastreabilidade","Minor",D92="Peso","Minor",D92="Erro calibragem","Minor",D92="Defeitos embalamento","Minor",D92="Defeitos escala", "Major")</f>
        <v>Minor</v>
      </c>
      <c r="F92" s="48" t="str" cm="1">
        <f t="array" ref="F92">_xlfn.IFS(H92=0, "N", H92&gt;0, "S")</f>
        <v>N</v>
      </c>
      <c r="G92" s="50"/>
      <c r="H92" s="50"/>
      <c r="J92" s="11"/>
      <c r="K92" s="11"/>
      <c r="L92" s="11"/>
      <c r="M92" s="11"/>
      <c r="N92" s="11"/>
    </row>
    <row r="93" spans="2:14" x14ac:dyDescent="0.2">
      <c r="B93" s="47">
        <v>43808</v>
      </c>
      <c r="C93" s="53" t="s">
        <v>196</v>
      </c>
      <c r="D93" s="42" t="s">
        <v>43</v>
      </c>
      <c r="E93" s="42" t="str" cm="1">
        <f t="array" ref="E93">_xlfn.IFS(D93="Excesso humidade", "Major", D93="Rouge", "Major",D93="Perigo físico","Major",D93="Empoado","Major",D93="Parasitas","Major", D93="Odor podre","Major", D93="Temperatura elevada","Major",D93="Rastreabilidade","Minor",D93="Peso","Minor",D93="Erro calibragem","Minor",D93="Defeitos embalamento","Minor",D93="Defeitos escala", "Major")</f>
        <v>Minor</v>
      </c>
      <c r="F93" s="48" t="str" cm="1">
        <f t="array" ref="F93">_xlfn.IFS(H93=0, "N", H93&gt;0, "S")</f>
        <v>N</v>
      </c>
      <c r="G93" s="50"/>
      <c r="H93" s="50"/>
      <c r="J93" s="11"/>
      <c r="K93" s="11"/>
      <c r="L93" s="11"/>
      <c r="M93" s="11"/>
      <c r="N93" s="11"/>
    </row>
    <row r="94" spans="2:14" x14ac:dyDescent="0.2">
      <c r="B94" s="47">
        <v>43805</v>
      </c>
      <c r="C94" s="53" t="s">
        <v>193</v>
      </c>
      <c r="D94" s="42" t="s">
        <v>43</v>
      </c>
      <c r="E94" s="42" t="str" cm="1">
        <f t="array" ref="E94">_xlfn.IFS(D94="Excesso humidade", "Major", D94="Rouge", "Major",D94="Perigo físico","Major",D94="Empoado","Major",D94="Parasitas","Major", D94="Odor podre","Major", D94="Temperatura elevada","Major",D94="Rastreabilidade","Minor",D94="Peso","Minor",D94="Erro calibragem","Minor",D94="Defeitos embalamento","Minor",D94="Defeitos escala", "Major")</f>
        <v>Minor</v>
      </c>
      <c r="F94" s="48" t="str" cm="1">
        <f t="array" ref="F94">_xlfn.IFS(H94=0, "N", H94&gt;0, "S")</f>
        <v>N</v>
      </c>
      <c r="G94" s="50"/>
      <c r="H94" s="50"/>
      <c r="J94" s="11"/>
      <c r="K94" s="11"/>
      <c r="L94" s="11"/>
      <c r="M94" s="11"/>
      <c r="N94" s="11"/>
    </row>
    <row r="95" spans="2:14" x14ac:dyDescent="0.2">
      <c r="B95" s="47">
        <v>43805</v>
      </c>
      <c r="C95" s="53" t="s">
        <v>166</v>
      </c>
      <c r="D95" s="42" t="s">
        <v>43</v>
      </c>
      <c r="E95" s="42" t="str" cm="1">
        <f t="array" ref="E95">_xlfn.IFS(D95="Excesso humidade", "Major", D95="Rouge", "Major",D95="Perigo físico","Major",D95="Empoado","Major",D95="Parasitas","Major", D95="Odor podre","Major", D95="Temperatura elevada","Major",D95="Rastreabilidade","Minor",D95="Peso","Minor",D95="Erro calibragem","Minor",D95="Defeitos embalamento","Minor",D95="Defeitos escala", "Major")</f>
        <v>Minor</v>
      </c>
      <c r="F95" s="48" t="str" cm="1">
        <f t="array" ref="F95">_xlfn.IFS(H95=0, "N", H95&gt;0, "S")</f>
        <v>N</v>
      </c>
      <c r="G95" s="50"/>
      <c r="H95" s="50"/>
      <c r="J95" s="11"/>
      <c r="K95" s="11"/>
      <c r="L95" s="11"/>
      <c r="M95" s="11"/>
      <c r="N95" s="11"/>
    </row>
    <row r="96" spans="2:14" x14ac:dyDescent="0.2">
      <c r="B96" s="47">
        <v>43804</v>
      </c>
      <c r="C96" s="53" t="s">
        <v>14</v>
      </c>
      <c r="D96" s="42" t="s">
        <v>43</v>
      </c>
      <c r="E96" s="42" t="str" cm="1">
        <f t="array" ref="E96">_xlfn.IFS(D96="Excesso humidade", "Major", D96="Rouge", "Major",D96="Perigo físico","Major",D96="Empoado","Major",D96="Parasitas","Major", D96="Odor podre","Major", D96="Temperatura elevada","Major",D96="Rastreabilidade","Minor",D96="Peso","Minor",D96="Erro calibragem","Minor",D96="Defeitos embalamento","Minor",D96="Defeitos escala", "Major")</f>
        <v>Minor</v>
      </c>
      <c r="F96" s="48" t="str" cm="1">
        <f t="array" ref="F96">_xlfn.IFS(H96=0, "N", H96&gt;0, "S")</f>
        <v>N</v>
      </c>
      <c r="G96" s="50"/>
      <c r="H96" s="50"/>
      <c r="J96" s="11"/>
      <c r="K96" s="11"/>
      <c r="L96" s="11"/>
      <c r="M96" s="11"/>
      <c r="N96" s="11"/>
    </row>
    <row r="97" spans="2:14" x14ac:dyDescent="0.2">
      <c r="B97" s="47">
        <v>43804</v>
      </c>
      <c r="C97" s="53" t="s">
        <v>176</v>
      </c>
      <c r="D97" s="42" t="s">
        <v>43</v>
      </c>
      <c r="E97" s="42" t="str" cm="1">
        <f t="array" ref="E97">_xlfn.IFS(D97="Excesso humidade", "Major", D97="Rouge", "Major",D97="Perigo físico","Major",D97="Empoado","Major",D97="Parasitas","Major", D97="Odor podre","Major", D97="Temperatura elevada","Major",D97="Rastreabilidade","Minor",D97="Peso","Minor",D97="Erro calibragem","Minor",D97="Defeitos embalamento","Minor",D97="Defeitos escala", "Major")</f>
        <v>Minor</v>
      </c>
      <c r="F97" s="48" t="str" cm="1">
        <f t="array" ref="F97">_xlfn.IFS(H97=0, "N", H97&gt;0, "S")</f>
        <v>N</v>
      </c>
      <c r="G97" s="50"/>
      <c r="H97" s="50"/>
      <c r="J97" s="11"/>
      <c r="K97" s="11"/>
      <c r="L97" s="11"/>
      <c r="M97" s="11"/>
      <c r="N97" s="11"/>
    </row>
    <row r="98" spans="2:14" x14ac:dyDescent="0.2">
      <c r="B98" s="47">
        <v>43802</v>
      </c>
      <c r="C98" s="53" t="s">
        <v>178</v>
      </c>
      <c r="D98" s="42" t="s">
        <v>43</v>
      </c>
      <c r="E98" s="42" t="str" cm="1">
        <f t="array" ref="E98">_xlfn.IFS(D98="Excesso humidade", "Major", D98="Rouge", "Major",D98="Perigo físico","Major",D98="Empoado","Major",D98="Parasitas","Major", D98="Odor podre","Major", D98="Temperatura elevada","Major",D98="Rastreabilidade","Minor",D98="Peso","Minor",D98="Erro calibragem","Minor",D98="Defeitos embalamento","Minor",D98="Defeitos escala", "Major")</f>
        <v>Minor</v>
      </c>
      <c r="F98" s="48" t="str" cm="1">
        <f t="array" ref="F98">_xlfn.IFS(H98=0, "N", H98&gt;0, "S")</f>
        <v>N</v>
      </c>
      <c r="G98" s="50"/>
      <c r="H98" s="50"/>
      <c r="J98" s="11"/>
      <c r="K98" s="11"/>
      <c r="L98" s="11"/>
      <c r="M98" s="11"/>
      <c r="N98" s="11"/>
    </row>
    <row r="99" spans="2:14" x14ac:dyDescent="0.2">
      <c r="B99" s="47">
        <v>43802</v>
      </c>
      <c r="C99" s="53" t="s">
        <v>14</v>
      </c>
      <c r="D99" s="42" t="s">
        <v>43</v>
      </c>
      <c r="E99" s="42" t="str" cm="1">
        <f t="array" ref="E99">_xlfn.IFS(D99="Excesso humidade", "Major", D99="Rouge", "Major",D99="Perigo físico","Major",D99="Empoado","Major",D99="Parasitas","Major", D99="Odor podre","Major", D99="Temperatura elevada","Major",D99="Rastreabilidade","Minor",D99="Peso","Minor",D99="Erro calibragem","Minor",D99="Defeitos embalamento","Minor",D99="Defeitos escala", "Major")</f>
        <v>Minor</v>
      </c>
      <c r="F99" s="48" t="str" cm="1">
        <f t="array" ref="F99">_xlfn.IFS(H99=0, "N", H99&gt;0, "S")</f>
        <v>N</v>
      </c>
      <c r="G99" s="50"/>
      <c r="H99" s="50"/>
      <c r="J99" s="11"/>
      <c r="K99" s="11"/>
      <c r="L99" s="11"/>
      <c r="M99" s="11"/>
      <c r="N99" s="11"/>
    </row>
    <row r="100" spans="2:14" x14ac:dyDescent="0.2">
      <c r="B100" s="47">
        <v>43801</v>
      </c>
      <c r="C100" s="53" t="s">
        <v>14</v>
      </c>
      <c r="D100" s="42" t="s">
        <v>43</v>
      </c>
      <c r="E100" s="42" t="str" cm="1">
        <f t="array" ref="E100">_xlfn.IFS(D100="Excesso humidade", "Major", D100="Rouge", "Major",D100="Perigo físico","Major",D100="Empoado","Major",D100="Parasitas","Major", D100="Odor podre","Major", D100="Temperatura elevada","Major",D100="Rastreabilidade","Minor",D100="Peso","Minor",D100="Erro calibragem","Minor",D100="Defeitos embalamento","Minor",D100="Defeitos escala", "Major")</f>
        <v>Minor</v>
      </c>
      <c r="F100" s="48" t="str" cm="1">
        <f t="array" ref="F100">_xlfn.IFS(H100=0, "N", H100&gt;0, "S")</f>
        <v>N</v>
      </c>
      <c r="G100" s="50"/>
      <c r="H100" s="50"/>
      <c r="J100" s="11"/>
      <c r="K100" s="11"/>
      <c r="L100" s="11"/>
      <c r="M100" s="11"/>
      <c r="N100" s="11"/>
    </row>
    <row r="101" spans="2:14" x14ac:dyDescent="0.2">
      <c r="B101" s="47">
        <v>43801</v>
      </c>
      <c r="C101" s="53" t="s">
        <v>168</v>
      </c>
      <c r="D101" s="42" t="s">
        <v>43</v>
      </c>
      <c r="E101" s="42" t="str" cm="1">
        <f t="array" ref="E101">_xlfn.IFS(D101="Excesso humidade", "Major", D101="Rouge", "Major",D101="Perigo físico","Major",D101="Empoado","Major",D101="Parasitas","Major", D101="Odor podre","Major", D101="Temperatura elevada","Major",D101="Rastreabilidade","Minor",D101="Peso","Minor",D101="Erro calibragem","Minor",D101="Defeitos embalamento","Minor",D101="Defeitos escala", "Major")</f>
        <v>Minor</v>
      </c>
      <c r="F101" s="48" t="str" cm="1">
        <f t="array" ref="F101">_xlfn.IFS(H101=0, "N", H101&gt;0, "S")</f>
        <v>N</v>
      </c>
      <c r="G101" s="50"/>
      <c r="H101" s="50"/>
      <c r="J101" s="11"/>
      <c r="K101" s="11"/>
      <c r="L101" s="11"/>
      <c r="M101" s="11"/>
      <c r="N101" s="11"/>
    </row>
    <row r="102" spans="2:14" x14ac:dyDescent="0.2">
      <c r="B102" s="47">
        <v>43801</v>
      </c>
      <c r="C102" s="53" t="s">
        <v>166</v>
      </c>
      <c r="D102" s="42" t="s">
        <v>41</v>
      </c>
      <c r="E102" s="42" t="str" cm="1">
        <f t="array" ref="E102">_xlfn.IFS(D102="Excesso humidade", "Major", D102="Rouge", "Major",D102="Perigo físico","Major",D102="Empoado","Major",D102="Parasitas","Major", D102="Odor podre","Major", D102="Temperatura elevada","Major",D102="Rastreabilidade","Minor",D102="Peso","Minor",D102="Erro calibragem","Minor",D102="Defeitos embalamento","Minor",D102="Defeitos escala", "Major")</f>
        <v>Major</v>
      </c>
      <c r="F102" s="48" t="str" cm="1">
        <f t="array" ref="F102">_xlfn.IFS(H102=0, "N", H102&gt;0, "S")</f>
        <v>N</v>
      </c>
      <c r="G102" s="50"/>
      <c r="H102" s="50"/>
      <c r="J102" s="11"/>
      <c r="K102" s="11"/>
      <c r="L102" s="11"/>
      <c r="M102" s="11"/>
      <c r="N102" s="11"/>
    </row>
    <row r="103" spans="2:14" x14ac:dyDescent="0.2">
      <c r="B103" s="47">
        <v>43798</v>
      </c>
      <c r="C103" s="53" t="s">
        <v>168</v>
      </c>
      <c r="D103" s="42" t="s">
        <v>43</v>
      </c>
      <c r="E103" s="42" t="str" cm="1">
        <f t="array" ref="E103">_xlfn.IFS(D103="Excesso humidade", "Major", D103="Rouge", "Major",D103="Perigo físico","Major",D103="Empoado","Major",D103="Parasitas","Major", D103="Odor podre","Major", D103="Temperatura elevada","Major",D103="Rastreabilidade","Minor",D103="Peso","Minor",D103="Erro calibragem","Minor",D103="Defeitos embalamento","Minor",D103="Defeitos escala", "Major")</f>
        <v>Minor</v>
      </c>
      <c r="F103" s="48" t="str" cm="1">
        <f t="array" ref="F103">_xlfn.IFS(H103=0, "N", H103&gt;0, "S")</f>
        <v>N</v>
      </c>
      <c r="G103" s="50"/>
      <c r="H103" s="50"/>
      <c r="J103" s="11"/>
      <c r="K103" s="11"/>
      <c r="L103" s="11"/>
      <c r="M103" s="11"/>
      <c r="N103" s="11"/>
    </row>
    <row r="104" spans="2:14" x14ac:dyDescent="0.2">
      <c r="B104" s="47">
        <v>43798</v>
      </c>
      <c r="C104" s="53" t="s">
        <v>178</v>
      </c>
      <c r="D104" s="42" t="s">
        <v>43</v>
      </c>
      <c r="E104" s="42" t="str" cm="1">
        <f t="array" ref="E104">_xlfn.IFS(D104="Excesso humidade", "Major", D104="Rouge", "Major",D104="Perigo físico","Major",D104="Empoado","Major",D104="Parasitas","Major", D104="Odor podre","Major", D104="Temperatura elevada","Major",D104="Rastreabilidade","Minor",D104="Peso","Minor",D104="Erro calibragem","Minor",D104="Defeitos embalamento","Minor",D104="Defeitos escala", "Major")</f>
        <v>Minor</v>
      </c>
      <c r="F104" s="48" t="str" cm="1">
        <f t="array" ref="F104">_xlfn.IFS(H104=0, "N", H104&gt;0, "S")</f>
        <v>N</v>
      </c>
      <c r="G104" s="50"/>
      <c r="H104" s="50"/>
      <c r="J104" s="11"/>
      <c r="K104" s="11"/>
      <c r="L104" s="11"/>
      <c r="M104" s="11"/>
      <c r="N104" s="11"/>
    </row>
    <row r="105" spans="2:14" x14ac:dyDescent="0.2">
      <c r="B105" s="47">
        <v>43798</v>
      </c>
      <c r="C105" s="53" t="s">
        <v>168</v>
      </c>
      <c r="D105" s="42" t="s">
        <v>43</v>
      </c>
      <c r="E105" s="42" t="str" cm="1">
        <f t="array" ref="E105">_xlfn.IFS(D105="Excesso humidade", "Major", D105="Rouge", "Major",D105="Perigo físico","Major",D105="Empoado","Major",D105="Parasitas","Major", D105="Odor podre","Major", D105="Temperatura elevada","Major",D105="Rastreabilidade","Minor",D105="Peso","Minor",D105="Erro calibragem","Minor",D105="Defeitos embalamento","Minor",D105="Defeitos escala", "Major")</f>
        <v>Minor</v>
      </c>
      <c r="F105" s="48" t="str" cm="1">
        <f t="array" ref="F105">_xlfn.IFS(H105=0, "N", H105&gt;0, "S")</f>
        <v>N</v>
      </c>
      <c r="G105" s="50"/>
      <c r="H105" s="50"/>
      <c r="J105" s="11"/>
      <c r="K105" s="11"/>
      <c r="L105" s="11"/>
      <c r="M105" s="11"/>
      <c r="N105" s="11"/>
    </row>
    <row r="106" spans="2:14" x14ac:dyDescent="0.2">
      <c r="B106" s="47">
        <v>43797</v>
      </c>
      <c r="C106" s="53" t="s">
        <v>176</v>
      </c>
      <c r="D106" s="42" t="s">
        <v>43</v>
      </c>
      <c r="E106" s="42" t="str" cm="1">
        <f t="array" ref="E106">_xlfn.IFS(D106="Excesso humidade", "Major", D106="Rouge", "Major",D106="Perigo físico","Major",D106="Empoado","Major",D106="Parasitas","Major", D106="Odor podre","Major", D106="Temperatura elevada","Major",D106="Rastreabilidade","Minor",D106="Peso","Minor",D106="Erro calibragem","Minor",D106="Defeitos embalamento","Minor",D106="Defeitos escala", "Major")</f>
        <v>Minor</v>
      </c>
      <c r="F106" s="48" t="str" cm="1">
        <f t="array" ref="F106">_xlfn.IFS(H106=0, "N", H106&gt;0, "S")</f>
        <v>N</v>
      </c>
      <c r="G106" s="50"/>
      <c r="H106" s="50"/>
      <c r="J106" s="11"/>
      <c r="K106" s="11"/>
      <c r="L106" s="11"/>
      <c r="M106" s="11"/>
      <c r="N106" s="11"/>
    </row>
    <row r="107" spans="2:14" x14ac:dyDescent="0.2">
      <c r="B107" s="47">
        <v>43796</v>
      </c>
      <c r="C107" s="53" t="s">
        <v>178</v>
      </c>
      <c r="D107" s="42" t="s">
        <v>43</v>
      </c>
      <c r="E107" s="42" t="str" cm="1">
        <f t="array" ref="E107">_xlfn.IFS(D107="Excesso humidade", "Major", D107="Rouge", "Major",D107="Perigo físico","Major",D107="Empoado","Major",D107="Parasitas","Major", D107="Odor podre","Major", D107="Temperatura elevada","Major",D107="Rastreabilidade","Minor",D107="Peso","Minor",D107="Erro calibragem","Minor",D107="Defeitos embalamento","Minor",D107="Defeitos escala", "Major")</f>
        <v>Minor</v>
      </c>
      <c r="F107" s="48" t="str" cm="1">
        <f t="array" ref="F107">_xlfn.IFS(H107=0, "N", H107&gt;0, "S")</f>
        <v>N</v>
      </c>
      <c r="G107" s="50"/>
      <c r="H107" s="50"/>
      <c r="J107" s="11"/>
      <c r="K107" s="11"/>
      <c r="L107" s="11"/>
      <c r="M107" s="11"/>
      <c r="N107" s="11"/>
    </row>
    <row r="108" spans="2:14" x14ac:dyDescent="0.2">
      <c r="B108" s="47">
        <v>43795</v>
      </c>
      <c r="C108" s="53" t="s">
        <v>176</v>
      </c>
      <c r="D108" s="42" t="s">
        <v>43</v>
      </c>
      <c r="E108" s="42" t="str" cm="1">
        <f t="array" ref="E108">_xlfn.IFS(D108="Excesso humidade", "Major", D108="Rouge", "Major",D108="Perigo físico","Major",D108="Empoado","Major",D108="Parasitas","Major", D108="Odor podre","Major", D108="Temperatura elevada","Major",D108="Rastreabilidade","Minor",D108="Peso","Minor",D108="Erro calibragem","Minor",D108="Defeitos embalamento","Minor",D108="Defeitos escala", "Major")</f>
        <v>Minor</v>
      </c>
      <c r="F108" s="48" t="str" cm="1">
        <f t="array" ref="F108">_xlfn.IFS(H108=0, "N", H108&gt;0, "S")</f>
        <v>N</v>
      </c>
      <c r="G108" s="50"/>
      <c r="H108" s="50"/>
      <c r="J108" s="11"/>
      <c r="K108" s="11"/>
      <c r="L108" s="11"/>
      <c r="M108" s="11"/>
      <c r="N108" s="11"/>
    </row>
    <row r="109" spans="2:14" x14ac:dyDescent="0.2">
      <c r="B109" s="47">
        <v>43795</v>
      </c>
      <c r="C109" s="53" t="s">
        <v>181</v>
      </c>
      <c r="D109" s="42" t="s">
        <v>43</v>
      </c>
      <c r="E109" s="42" t="str" cm="1">
        <f t="array" ref="E109">_xlfn.IFS(D109="Excesso humidade", "Major", D109="Rouge", "Major",D109="Perigo físico","Major",D109="Empoado","Major",D109="Parasitas","Major", D109="Odor podre","Major", D109="Temperatura elevada","Major",D109="Rastreabilidade","Minor",D109="Peso","Minor",D109="Erro calibragem","Minor",D109="Defeitos embalamento","Minor",D109="Defeitos escala", "Major")</f>
        <v>Minor</v>
      </c>
      <c r="F109" s="48" t="str" cm="1">
        <f t="array" ref="F109">_xlfn.IFS(H109=0, "N", H109&gt;0, "S")</f>
        <v>N</v>
      </c>
      <c r="G109" s="50"/>
      <c r="H109" s="50"/>
      <c r="J109" s="11"/>
      <c r="K109" s="11"/>
      <c r="L109" s="11"/>
      <c r="M109" s="11"/>
      <c r="N109" s="11"/>
    </row>
    <row r="110" spans="2:14" x14ac:dyDescent="0.2">
      <c r="B110" s="47">
        <v>43794</v>
      </c>
      <c r="C110" s="53" t="s">
        <v>168</v>
      </c>
      <c r="D110" s="42" t="s">
        <v>43</v>
      </c>
      <c r="E110" s="42" t="str" cm="1">
        <f t="array" ref="E110">_xlfn.IFS(D110="Excesso humidade", "Major", D110="Rouge", "Major",D110="Perigo físico","Major",D110="Empoado","Major",D110="Parasitas","Major", D110="Odor podre","Major", D110="Temperatura elevada","Major",D110="Rastreabilidade","Minor",D110="Peso","Minor",D110="Erro calibragem","Minor",D110="Defeitos embalamento","Minor",D110="Defeitos escala", "Major")</f>
        <v>Minor</v>
      </c>
      <c r="F110" s="48" t="str" cm="1">
        <f t="array" ref="F110">_xlfn.IFS(H110=0, "N", H110&gt;0, "S")</f>
        <v>N</v>
      </c>
      <c r="G110" s="50"/>
      <c r="H110" s="50"/>
      <c r="J110" s="11"/>
      <c r="K110" s="11"/>
      <c r="L110" s="11"/>
      <c r="M110" s="11"/>
      <c r="N110" s="11"/>
    </row>
    <row r="111" spans="2:14" x14ac:dyDescent="0.2">
      <c r="B111" s="47">
        <v>43794</v>
      </c>
      <c r="C111" s="53" t="s">
        <v>166</v>
      </c>
      <c r="D111" s="42" t="s">
        <v>43</v>
      </c>
      <c r="E111" s="42" t="str" cm="1">
        <f t="array" ref="E111">_xlfn.IFS(D111="Excesso humidade", "Major", D111="Rouge", "Major",D111="Perigo físico","Major",D111="Empoado","Major",D111="Parasitas","Major", D111="Odor podre","Major", D111="Temperatura elevada","Major",D111="Rastreabilidade","Minor",D111="Peso","Minor",D111="Erro calibragem","Minor",D111="Defeitos embalamento","Minor",D111="Defeitos escala", "Major")</f>
        <v>Minor</v>
      </c>
      <c r="F111" s="48" t="str" cm="1">
        <f t="array" ref="F111">_xlfn.IFS(H111=0, "N", H111&gt;0, "S")</f>
        <v>N</v>
      </c>
      <c r="G111" s="50"/>
      <c r="H111" s="50"/>
      <c r="J111" s="11"/>
      <c r="K111" s="11"/>
      <c r="L111" s="11"/>
      <c r="M111" s="11"/>
      <c r="N111" s="11"/>
    </row>
    <row r="112" spans="2:14" x14ac:dyDescent="0.2">
      <c r="B112" s="47">
        <v>43791</v>
      </c>
      <c r="C112" s="53" t="s">
        <v>178</v>
      </c>
      <c r="D112" s="42" t="s">
        <v>43</v>
      </c>
      <c r="E112" s="42" t="str" cm="1">
        <f t="array" ref="E112">_xlfn.IFS(D112="Excesso humidade", "Major", D112="Rouge", "Major",D112="Perigo físico","Major",D112="Empoado","Major",D112="Parasitas","Major", D112="Odor podre","Major", D112="Temperatura elevada","Major",D112="Rastreabilidade","Minor",D112="Peso","Minor",D112="Erro calibragem","Minor",D112="Defeitos embalamento","Minor",D112="Defeitos escala", "Major")</f>
        <v>Minor</v>
      </c>
      <c r="F112" s="48" t="str" cm="1">
        <f t="array" ref="F112">_xlfn.IFS(H112=0, "N", H112&gt;0, "S")</f>
        <v>N</v>
      </c>
      <c r="G112" s="50"/>
      <c r="H112" s="50"/>
      <c r="J112" s="11"/>
      <c r="K112" s="11"/>
      <c r="L112" s="11"/>
      <c r="M112" s="11"/>
      <c r="N112" s="11"/>
    </row>
    <row r="113" spans="2:14" x14ac:dyDescent="0.2">
      <c r="B113" s="47">
        <v>43791</v>
      </c>
      <c r="C113" s="53" t="s">
        <v>180</v>
      </c>
      <c r="D113" s="42" t="s">
        <v>43</v>
      </c>
      <c r="E113" s="42" t="str" cm="1">
        <f t="array" ref="E113">_xlfn.IFS(D113="Excesso humidade", "Major", D113="Rouge", "Major",D113="Perigo físico","Major",D113="Empoado","Major",D113="Parasitas","Major", D113="Odor podre","Major", D113="Temperatura elevada","Major",D113="Rastreabilidade","Minor",D113="Peso","Minor",D113="Erro calibragem","Minor",D113="Defeitos embalamento","Minor",D113="Defeitos escala", "Major")</f>
        <v>Minor</v>
      </c>
      <c r="F113" s="48" t="str" cm="1">
        <f t="array" ref="F113">_xlfn.IFS(H113=0, "N", H113&gt;0, "S")</f>
        <v>N</v>
      </c>
      <c r="G113" s="50"/>
      <c r="H113" s="50"/>
      <c r="J113" s="11"/>
      <c r="K113" s="11"/>
      <c r="L113" s="11"/>
      <c r="M113" s="11"/>
      <c r="N113" s="11"/>
    </row>
    <row r="114" spans="2:14" x14ac:dyDescent="0.2">
      <c r="B114" s="47">
        <v>43791</v>
      </c>
      <c r="C114" s="53" t="s">
        <v>168</v>
      </c>
      <c r="D114" s="42" t="s">
        <v>43</v>
      </c>
      <c r="E114" s="42" t="str" cm="1">
        <f t="array" ref="E114">_xlfn.IFS(D114="Excesso humidade", "Major", D114="Rouge", "Major",D114="Perigo físico","Major",D114="Empoado","Major",D114="Parasitas","Major", D114="Odor podre","Major", D114="Temperatura elevada","Major",D114="Rastreabilidade","Minor",D114="Peso","Minor",D114="Erro calibragem","Minor",D114="Defeitos embalamento","Minor",D114="Defeitos escala", "Major")</f>
        <v>Minor</v>
      </c>
      <c r="F114" s="48" t="str" cm="1">
        <f t="array" ref="F114">_xlfn.IFS(H114=0, "N", H114&gt;0, "S")</f>
        <v>N</v>
      </c>
      <c r="G114" s="50"/>
      <c r="H114" s="50"/>
      <c r="J114" s="11"/>
      <c r="K114" s="11"/>
      <c r="L114" s="11"/>
      <c r="M114" s="11"/>
      <c r="N114" s="11"/>
    </row>
    <row r="115" spans="2:14" x14ac:dyDescent="0.2">
      <c r="B115" s="47">
        <v>43791</v>
      </c>
      <c r="C115" s="53" t="s">
        <v>166</v>
      </c>
      <c r="D115" s="42" t="s">
        <v>44</v>
      </c>
      <c r="E115" s="42" t="str" cm="1">
        <f t="array" ref="E115">_xlfn.IFS(D115="Excesso humidade", "Major", D115="Rouge", "Major",D115="Perigo físico","Major",D115="Empoado","Major",D115="Parasitas","Major", D115="Odor podre","Major", D115="Temperatura elevada","Major",D115="Rastreabilidade","Minor",D115="Peso","Minor",D115="Erro calibragem","Minor",D115="Defeitos embalamento","Minor",D115="Defeitos escala", "Major")</f>
        <v>Minor</v>
      </c>
      <c r="F115" s="48" t="str" cm="1">
        <f t="array" ref="F115">_xlfn.IFS(H115=0, "N", H115&gt;0, "S")</f>
        <v>N</v>
      </c>
      <c r="G115" s="50"/>
      <c r="H115" s="50"/>
      <c r="J115" s="11"/>
      <c r="K115" s="11"/>
      <c r="L115" s="11"/>
      <c r="M115" s="11"/>
      <c r="N115" s="11"/>
    </row>
    <row r="116" spans="2:14" x14ac:dyDescent="0.2">
      <c r="B116" s="47">
        <v>43788</v>
      </c>
      <c r="C116" s="53" t="s">
        <v>182</v>
      </c>
      <c r="D116" s="42" t="s">
        <v>43</v>
      </c>
      <c r="E116" s="42" t="str" cm="1">
        <f t="array" ref="E116">_xlfn.IFS(D116="Excesso humidade", "Major", D116="Rouge", "Major",D116="Perigo físico","Major",D116="Empoado","Major",D116="Parasitas","Major", D116="Odor podre","Major", D116="Temperatura elevada","Major",D116="Rastreabilidade","Minor",D116="Peso","Minor",D116="Erro calibragem","Minor",D116="Defeitos embalamento","Minor",D116="Defeitos escala", "Major")</f>
        <v>Minor</v>
      </c>
      <c r="F116" s="48" t="str" cm="1">
        <f t="array" ref="F116">_xlfn.IFS(H116=0, "N", H116&gt;0, "S")</f>
        <v>N</v>
      </c>
      <c r="G116" s="50"/>
      <c r="H116" s="50"/>
      <c r="J116" s="11"/>
      <c r="K116" s="11"/>
      <c r="L116" s="11"/>
      <c r="M116" s="11"/>
      <c r="N116" s="11"/>
    </row>
    <row r="117" spans="2:14" x14ac:dyDescent="0.2">
      <c r="B117" s="47">
        <v>43787</v>
      </c>
      <c r="C117" s="53" t="s">
        <v>174</v>
      </c>
      <c r="D117" s="42" t="s">
        <v>33</v>
      </c>
      <c r="E117" s="42" t="str" cm="1">
        <f t="array" ref="E117">_xlfn.IFS(D117="Excesso humidade", "Major", D117="Rouge", "Major",D117="Perigo físico","Major",D117="Empoado","Major",D117="Parasitas","Major", D117="Odor podre","Major", D117="Temperatura elevada","Major",D117="Rastreabilidade","Minor",D117="Peso","Minor",D117="Erro calibragem","Minor",D117="Defeitos embalamento","Minor",D117="Defeitos escala", "Major")</f>
        <v>Minor</v>
      </c>
      <c r="F117" s="48" t="str" cm="1">
        <f t="array" ref="F117">_xlfn.IFS(H117=0, "N", H117&gt;0, "S")</f>
        <v>N</v>
      </c>
      <c r="G117" s="50"/>
      <c r="H117" s="50"/>
      <c r="J117" s="11"/>
      <c r="K117" s="11"/>
      <c r="L117" s="11"/>
      <c r="M117" s="11"/>
      <c r="N117" s="11"/>
    </row>
    <row r="118" spans="2:14" x14ac:dyDescent="0.2">
      <c r="B118" s="47">
        <v>43781</v>
      </c>
      <c r="C118" s="53" t="s">
        <v>168</v>
      </c>
      <c r="D118" s="42" t="s">
        <v>43</v>
      </c>
      <c r="E118" s="42" t="str" cm="1">
        <f t="array" ref="E118">_xlfn.IFS(D118="Excesso humidade", "Major", D118="Rouge", "Major",D118="Perigo físico","Major",D118="Empoado","Major",D118="Parasitas","Major", D118="Odor podre","Major", D118="Temperatura elevada","Major",D118="Rastreabilidade","Minor",D118="Peso","Minor",D118="Erro calibragem","Minor",D118="Defeitos embalamento","Minor",D118="Defeitos escala", "Major")</f>
        <v>Minor</v>
      </c>
      <c r="F118" s="48" t="str" cm="1">
        <f t="array" ref="F118">_xlfn.IFS(H118=0, "N", H118&gt;0, "S")</f>
        <v>N</v>
      </c>
      <c r="G118" s="50"/>
      <c r="H118" s="50"/>
      <c r="J118" s="11"/>
      <c r="K118" s="11"/>
      <c r="L118" s="11"/>
      <c r="M118" s="11"/>
      <c r="N118" s="11"/>
    </row>
    <row r="119" spans="2:14" x14ac:dyDescent="0.2">
      <c r="B119" s="47">
        <v>43781</v>
      </c>
      <c r="C119" s="53" t="s">
        <v>166</v>
      </c>
      <c r="D119" s="42" t="s">
        <v>43</v>
      </c>
      <c r="E119" s="42" t="str" cm="1">
        <f t="array" ref="E119">_xlfn.IFS(D119="Excesso humidade", "Major", D119="Rouge", "Major",D119="Perigo físico","Major",D119="Empoado","Major",D119="Parasitas","Major", D119="Odor podre","Major", D119="Temperatura elevada","Major",D119="Rastreabilidade","Minor",D119="Peso","Minor",D119="Erro calibragem","Minor",D119="Defeitos embalamento","Minor",D119="Defeitos escala", "Major")</f>
        <v>Minor</v>
      </c>
      <c r="F119" s="48" t="str" cm="1">
        <f t="array" ref="F119">_xlfn.IFS(H119=0, "N", H119&gt;0, "S")</f>
        <v>N</v>
      </c>
      <c r="G119" s="50"/>
      <c r="H119" s="50"/>
      <c r="J119" s="11"/>
      <c r="K119" s="11"/>
      <c r="L119" s="11"/>
      <c r="M119" s="11"/>
      <c r="N119" s="11"/>
    </row>
    <row r="120" spans="2:14" x14ac:dyDescent="0.2">
      <c r="B120" s="47">
        <v>43780</v>
      </c>
      <c r="C120" s="53" t="s">
        <v>166</v>
      </c>
      <c r="D120" s="42" t="s">
        <v>43</v>
      </c>
      <c r="E120" s="42" t="str" cm="1">
        <f t="array" ref="E120">_xlfn.IFS(D120="Excesso humidade", "Major", D120="Rouge", "Major",D120="Perigo físico","Major",D120="Empoado","Major",D120="Parasitas","Major", D120="Odor podre","Major", D120="Temperatura elevada","Major",D120="Rastreabilidade","Minor",D120="Peso","Minor",D120="Erro calibragem","Minor",D120="Defeitos embalamento","Minor",D120="Defeitos escala", "Major")</f>
        <v>Minor</v>
      </c>
      <c r="F120" s="48" t="str" cm="1">
        <f t="array" ref="F120">_xlfn.IFS(H120=0, "N", H120&gt;0, "S")</f>
        <v>N</v>
      </c>
      <c r="G120" s="50"/>
      <c r="H120" s="50"/>
      <c r="J120" s="11"/>
      <c r="K120" s="11"/>
      <c r="L120" s="11"/>
      <c r="M120" s="11"/>
      <c r="N120" s="11"/>
    </row>
    <row r="121" spans="2:14" x14ac:dyDescent="0.2">
      <c r="B121" s="47">
        <v>43777</v>
      </c>
      <c r="C121" s="53" t="s">
        <v>190</v>
      </c>
      <c r="D121" s="49" t="s">
        <v>33</v>
      </c>
      <c r="E121" s="42" t="str" cm="1">
        <f t="array" ref="E121">_xlfn.IFS(D121="Excesso humidade", "Major", D121="Rouge", "Major",D121="Perigo físico","Major",D121="Empoado","Major",D121="Parasitas","Major", D121="Odor podre","Major", D121="Temperatura elevada","Major",D121="Rastreabilidade","Minor",D121="Peso","Minor",D121="Erro calibragem","Minor",D121="Defeitos embalamento","Minor",D121="Defeitos escala", "Major")</f>
        <v>Minor</v>
      </c>
      <c r="F121" s="48" t="str" cm="1">
        <f t="array" ref="F121">_xlfn.IFS(H121=0, "N", H121&gt;0, "S")</f>
        <v>N</v>
      </c>
      <c r="G121" s="50"/>
      <c r="H121" s="50"/>
      <c r="J121" s="11"/>
      <c r="K121" s="11"/>
      <c r="L121" s="11"/>
      <c r="M121" s="11"/>
      <c r="N121" s="11"/>
    </row>
    <row r="122" spans="2:14" x14ac:dyDescent="0.2">
      <c r="B122" s="47">
        <v>43777</v>
      </c>
      <c r="C122" s="53" t="s">
        <v>184</v>
      </c>
      <c r="D122" s="49" t="s">
        <v>39</v>
      </c>
      <c r="E122" s="42" t="str" cm="1">
        <f t="array" ref="E122">_xlfn.IFS(D122="Excesso humidade", "Major", D122="Rouge", "Major",D122="Perigo físico","Major",D122="Empoado","Major",D122="Parasitas","Major", D122="Odor podre","Major", D122="Temperatura elevada","Major",D122="Rastreabilidade","Minor",D122="Peso","Minor",D122="Erro calibragem","Minor",D122="Defeitos embalamento","Minor",D122="Defeitos escala", "Major")</f>
        <v>Minor</v>
      </c>
      <c r="F122" s="48" t="str" cm="1">
        <f t="array" ref="F122">_xlfn.IFS(H122=0, "N", H122&gt;0, "S")</f>
        <v>N</v>
      </c>
      <c r="G122" s="50"/>
      <c r="H122" s="50"/>
      <c r="J122" s="11"/>
      <c r="K122" s="11"/>
      <c r="L122" s="11"/>
      <c r="M122" s="11"/>
      <c r="N122" s="11"/>
    </row>
    <row r="123" spans="2:14" x14ac:dyDescent="0.2">
      <c r="B123" s="47">
        <v>43776</v>
      </c>
      <c r="C123" s="53" t="s">
        <v>168</v>
      </c>
      <c r="D123" s="42" t="s">
        <v>43</v>
      </c>
      <c r="E123" s="42" t="str" cm="1">
        <f t="array" ref="E123">_xlfn.IFS(D123="Excesso humidade", "Major", D123="Rouge", "Major",D123="Perigo físico","Major",D123="Empoado","Major",D123="Parasitas","Major", D123="Odor podre","Major", D123="Temperatura elevada","Major",D123="Rastreabilidade","Minor",D123="Peso","Minor",D123="Erro calibragem","Minor",D123="Defeitos embalamento","Minor",D123="Defeitos escala", "Major")</f>
        <v>Minor</v>
      </c>
      <c r="F123" s="48" t="str" cm="1">
        <f t="array" ref="F123">_xlfn.IFS(H123=0, "N", H123&gt;0, "S")</f>
        <v>N</v>
      </c>
      <c r="G123" s="50"/>
      <c r="H123" s="50"/>
      <c r="J123" s="11"/>
      <c r="K123" s="11"/>
      <c r="L123" s="11"/>
      <c r="M123" s="11"/>
      <c r="N123" s="11"/>
    </row>
    <row r="124" spans="2:14" x14ac:dyDescent="0.2">
      <c r="B124" s="47">
        <v>43773</v>
      </c>
      <c r="C124" s="53" t="s">
        <v>166</v>
      </c>
      <c r="D124" s="42" t="s">
        <v>43</v>
      </c>
      <c r="E124" s="42" t="str" cm="1">
        <f t="array" ref="E124">_xlfn.IFS(D124="Excesso humidade", "Major", D124="Rouge", "Major",D124="Perigo físico","Major",D124="Empoado","Major",D124="Parasitas","Major", D124="Odor podre","Major", D124="Temperatura elevada","Major",D124="Rastreabilidade","Minor",D124="Peso","Minor",D124="Erro calibragem","Minor",D124="Defeitos embalamento","Minor",D124="Defeitos escala", "Major")</f>
        <v>Minor</v>
      </c>
      <c r="F124" s="48" t="str" cm="1">
        <f t="array" ref="F124">_xlfn.IFS(H124=0, "N", H124&gt;0, "S")</f>
        <v>N</v>
      </c>
      <c r="G124" s="50"/>
      <c r="H124" s="50"/>
      <c r="J124" s="11"/>
      <c r="K124" s="11"/>
      <c r="L124" s="11"/>
      <c r="M124" s="11"/>
      <c r="N124" s="11"/>
    </row>
    <row r="125" spans="2:14" x14ac:dyDescent="0.2">
      <c r="B125" s="47">
        <v>43767</v>
      </c>
      <c r="C125" s="53" t="s">
        <v>168</v>
      </c>
      <c r="D125" s="42" t="s">
        <v>33</v>
      </c>
      <c r="E125" s="42" t="str" cm="1">
        <f t="array" ref="E125">_xlfn.IFS(D125="Excesso humidade", "Major", D125="Rouge", "Major",D125="Perigo físico","Major",D125="Empoado","Major",D125="Parasitas","Major", D125="Odor podre","Major", D125="Temperatura elevada","Major",D125="Rastreabilidade","Minor",D125="Peso","Minor",D125="Erro calibragem","Minor",D125="Defeitos embalamento","Minor",D125="Defeitos escala", "Major")</f>
        <v>Minor</v>
      </c>
      <c r="F125" s="48" t="str" cm="1">
        <f t="array" ref="F125">_xlfn.IFS(H125=0, "N", H125&gt;0, "S")</f>
        <v>N</v>
      </c>
      <c r="G125" s="50"/>
      <c r="H125" s="50"/>
      <c r="J125" s="11"/>
      <c r="K125" s="11"/>
      <c r="L125" s="11"/>
      <c r="M125" s="11"/>
      <c r="N125" s="11"/>
    </row>
    <row r="126" spans="2:14" x14ac:dyDescent="0.2">
      <c r="B126" s="47">
        <v>43763</v>
      </c>
      <c r="C126" s="53" t="s">
        <v>174</v>
      </c>
      <c r="D126" s="49" t="s">
        <v>39</v>
      </c>
      <c r="E126" s="42" t="str" cm="1">
        <f t="array" ref="E126">_xlfn.IFS(D126="Excesso humidade", "Major", D126="Rouge", "Major",D126="Perigo físico","Major",D126="Empoado","Major",D126="Parasitas","Major", D126="Odor podre","Major", D126="Temperatura elevada","Major",D126="Rastreabilidade","Minor",D126="Peso","Minor",D126="Erro calibragem","Minor",D126="Defeitos embalamento","Minor",D126="Defeitos escala", "Major")</f>
        <v>Minor</v>
      </c>
      <c r="F126" s="48" t="str" cm="1">
        <f t="array" ref="F126">_xlfn.IFS(H126=0, "N", H126&gt;0, "S")</f>
        <v>N</v>
      </c>
      <c r="G126" s="50"/>
      <c r="H126" s="50"/>
      <c r="J126" s="11"/>
      <c r="K126" s="11"/>
      <c r="L126" s="11"/>
      <c r="M126" s="11"/>
      <c r="N126" s="11"/>
    </row>
    <row r="127" spans="2:14" x14ac:dyDescent="0.2">
      <c r="B127" s="47">
        <v>43763</v>
      </c>
      <c r="C127" s="53" t="s">
        <v>180</v>
      </c>
      <c r="D127" s="42" t="s">
        <v>43</v>
      </c>
      <c r="E127" s="42" t="str" cm="1">
        <f t="array" ref="E127">_xlfn.IFS(D127="Excesso humidade", "Major", D127="Rouge", "Major",D127="Perigo físico","Major",D127="Empoado","Major",D127="Parasitas","Major", D127="Odor podre","Major", D127="Temperatura elevada","Major",D127="Rastreabilidade","Minor",D127="Peso","Minor",D127="Erro calibragem","Minor",D127="Defeitos embalamento","Minor",D127="Defeitos escala", "Major")</f>
        <v>Minor</v>
      </c>
      <c r="F127" s="48" t="str" cm="1">
        <f t="array" ref="F127">_xlfn.IFS(H127=0, "N", H127&gt;0, "S")</f>
        <v>N</v>
      </c>
      <c r="G127" s="50"/>
      <c r="H127" s="50"/>
      <c r="J127" s="11"/>
      <c r="K127" s="11"/>
      <c r="L127" s="11"/>
      <c r="M127" s="11"/>
      <c r="N127" s="11"/>
    </row>
    <row r="128" spans="2:14" x14ac:dyDescent="0.2">
      <c r="B128" s="47">
        <v>43763</v>
      </c>
      <c r="C128" s="53" t="s">
        <v>180</v>
      </c>
      <c r="D128" s="42" t="s">
        <v>43</v>
      </c>
      <c r="E128" s="42" t="str" cm="1">
        <f t="array" ref="E128">_xlfn.IFS(D128="Excesso humidade", "Major", D128="Rouge", "Major",D128="Perigo físico","Major",D128="Empoado","Major",D128="Parasitas","Major", D128="Odor podre","Major", D128="Temperatura elevada","Major",D128="Rastreabilidade","Minor",D128="Peso","Minor",D128="Erro calibragem","Minor",D128="Defeitos embalamento","Minor",D128="Defeitos escala", "Major")</f>
        <v>Minor</v>
      </c>
      <c r="F128" s="48" t="str" cm="1">
        <f t="array" ref="F128">_xlfn.IFS(H128=0, "N", H128&gt;0, "S")</f>
        <v>N</v>
      </c>
      <c r="G128" s="50"/>
      <c r="H128" s="50"/>
      <c r="J128" s="11"/>
      <c r="K128" s="11"/>
      <c r="L128" s="11"/>
      <c r="M128" s="11"/>
      <c r="N128" s="11"/>
    </row>
    <row r="129" spans="2:14" x14ac:dyDescent="0.2">
      <c r="B129" s="47">
        <v>43761</v>
      </c>
      <c r="C129" s="53" t="s">
        <v>14</v>
      </c>
      <c r="D129" s="42" t="s">
        <v>43</v>
      </c>
      <c r="E129" s="42" t="str" cm="1">
        <f t="array" ref="E129">_xlfn.IFS(D129="Excesso humidade", "Major", D129="Rouge", "Major",D129="Perigo físico","Major",D129="Empoado","Major",D129="Parasitas","Major", D129="Odor podre","Major", D129="Temperatura elevada","Major",D129="Rastreabilidade","Minor",D129="Peso","Minor",D129="Erro calibragem","Minor",D129="Defeitos embalamento","Minor",D129="Defeitos escala", "Major")</f>
        <v>Minor</v>
      </c>
      <c r="F129" s="48" t="str" cm="1">
        <f t="array" ref="F129">_xlfn.IFS(H129=0, "N", H129&gt;0, "S")</f>
        <v>N</v>
      </c>
      <c r="G129" s="50"/>
      <c r="H129" s="50"/>
      <c r="J129" s="11"/>
      <c r="K129" s="11"/>
      <c r="L129" s="11"/>
      <c r="M129" s="11"/>
      <c r="N129" s="11"/>
    </row>
    <row r="130" spans="2:14" x14ac:dyDescent="0.2">
      <c r="B130" s="47">
        <v>43761</v>
      </c>
      <c r="C130" s="53" t="s">
        <v>21</v>
      </c>
      <c r="D130" s="42" t="s">
        <v>43</v>
      </c>
      <c r="E130" s="42" t="str" cm="1">
        <f t="array" ref="E130">_xlfn.IFS(D130="Excesso humidade", "Major", D130="Rouge", "Major",D130="Perigo físico","Major",D130="Empoado","Major",D130="Parasitas","Major", D130="Odor podre","Major", D130="Temperatura elevada","Major",D130="Rastreabilidade","Minor",D130="Peso","Minor",D130="Erro calibragem","Minor",D130="Defeitos embalamento","Minor",D130="Defeitos escala", "Major")</f>
        <v>Minor</v>
      </c>
      <c r="F130" s="48" t="str" cm="1">
        <f t="array" ref="F130">_xlfn.IFS(H130=0, "N", H130&gt;0, "S")</f>
        <v>N</v>
      </c>
      <c r="G130" s="50"/>
      <c r="H130" s="50"/>
      <c r="J130" s="11"/>
      <c r="K130" s="11"/>
      <c r="L130" s="11"/>
      <c r="M130" s="11"/>
      <c r="N130" s="11"/>
    </row>
    <row r="131" spans="2:14" x14ac:dyDescent="0.2">
      <c r="B131" s="47">
        <v>43760</v>
      </c>
      <c r="C131" s="53" t="s">
        <v>166</v>
      </c>
      <c r="D131" s="42" t="s">
        <v>43</v>
      </c>
      <c r="E131" s="42" t="str" cm="1">
        <f t="array" ref="E131">_xlfn.IFS(D131="Excesso humidade", "Major", D131="Rouge", "Major",D131="Perigo físico","Major",D131="Empoado","Major",D131="Parasitas","Major", D131="Odor podre","Major", D131="Temperatura elevada","Major",D131="Rastreabilidade","Minor",D131="Peso","Minor",D131="Erro calibragem","Minor",D131="Defeitos embalamento","Minor",D131="Defeitos escala", "Major")</f>
        <v>Minor</v>
      </c>
      <c r="F131" s="48" t="str" cm="1">
        <f t="array" ref="F131">_xlfn.IFS(H131=0, "N", H131&gt;0, "S")</f>
        <v>N</v>
      </c>
      <c r="G131" s="50"/>
      <c r="H131" s="50"/>
      <c r="J131" s="11"/>
      <c r="K131" s="11"/>
      <c r="L131" s="11"/>
      <c r="M131" s="11"/>
      <c r="N131" s="11"/>
    </row>
    <row r="132" spans="2:14" x14ac:dyDescent="0.2">
      <c r="B132" s="47">
        <v>43756</v>
      </c>
      <c r="C132" s="53" t="s">
        <v>165</v>
      </c>
      <c r="D132" s="42" t="s">
        <v>33</v>
      </c>
      <c r="E132" s="42" t="str" cm="1">
        <f t="array" ref="E132">_xlfn.IFS(D132="Excesso humidade", "Major", D132="Rouge", "Major",D132="Perigo físico","Major",D132="Empoado","Major",D132="Parasitas","Major", D132="Odor podre","Major", D132="Temperatura elevada","Major",D132="Rastreabilidade","Minor",D132="Peso","Minor",D132="Erro calibragem","Minor",D132="Defeitos embalamento","Minor",D132="Defeitos escala", "Major")</f>
        <v>Minor</v>
      </c>
      <c r="F132" s="48" t="str" cm="1">
        <f t="array" ref="F132">_xlfn.IFS(H132=0, "N", H132&gt;0, "S")</f>
        <v>N</v>
      </c>
      <c r="G132" s="50"/>
      <c r="H132" s="50"/>
      <c r="J132" s="11"/>
      <c r="K132" s="11"/>
      <c r="L132" s="11"/>
      <c r="M132" s="11"/>
      <c r="N132" s="11"/>
    </row>
    <row r="133" spans="2:14" x14ac:dyDescent="0.2">
      <c r="B133" s="47">
        <v>43754</v>
      </c>
      <c r="C133" s="53" t="s">
        <v>21</v>
      </c>
      <c r="D133" s="42" t="s">
        <v>43</v>
      </c>
      <c r="E133" s="42" t="str" cm="1">
        <f t="array" ref="E133">_xlfn.IFS(D133="Excesso humidade", "Major", D133="Rouge", "Major",D133="Perigo físico","Major",D133="Empoado","Major",D133="Parasitas","Major", D133="Odor podre","Major", D133="Temperatura elevada","Major",D133="Rastreabilidade","Minor",D133="Peso","Minor",D133="Erro calibragem","Minor",D133="Defeitos embalamento","Minor",D133="Defeitos escala", "Major")</f>
        <v>Minor</v>
      </c>
      <c r="F133" s="48" t="str" cm="1">
        <f t="array" ref="F133">_xlfn.IFS(H133=0, "N", H133&gt;0, "S")</f>
        <v>N</v>
      </c>
      <c r="G133" s="50"/>
      <c r="H133" s="50"/>
      <c r="J133" s="11"/>
      <c r="K133" s="11"/>
      <c r="L133" s="11"/>
      <c r="M133" s="11"/>
      <c r="N133" s="11"/>
    </row>
    <row r="134" spans="2:14" x14ac:dyDescent="0.2">
      <c r="B134" s="47">
        <v>43753</v>
      </c>
      <c r="C134" s="53" t="s">
        <v>166</v>
      </c>
      <c r="D134" s="42" t="s">
        <v>43</v>
      </c>
      <c r="E134" s="42" t="str" cm="1">
        <f t="array" ref="E134">_xlfn.IFS(D134="Excesso humidade", "Major", D134="Rouge", "Major",D134="Perigo físico","Major",D134="Empoado","Major",D134="Parasitas","Major", D134="Odor podre","Major", D134="Temperatura elevada","Major",D134="Rastreabilidade","Minor",D134="Peso","Minor",D134="Erro calibragem","Minor",D134="Defeitos embalamento","Minor",D134="Defeitos escala", "Major")</f>
        <v>Minor</v>
      </c>
      <c r="F134" s="48" t="str" cm="1">
        <f t="array" ref="F134">_xlfn.IFS(H134=0, "N", H134&gt;0, "S")</f>
        <v>N</v>
      </c>
      <c r="G134" s="50"/>
      <c r="H134" s="50"/>
      <c r="J134" s="11"/>
      <c r="K134" s="11"/>
      <c r="L134" s="11"/>
      <c r="M134" s="11"/>
      <c r="N134" s="11"/>
    </row>
    <row r="135" spans="2:14" x14ac:dyDescent="0.2">
      <c r="B135" s="47">
        <v>43753</v>
      </c>
      <c r="C135" s="53" t="s">
        <v>168</v>
      </c>
      <c r="D135" s="42" t="s">
        <v>43</v>
      </c>
      <c r="E135" s="42" t="str" cm="1">
        <f t="array" ref="E135">_xlfn.IFS(D135="Excesso humidade", "Major", D135="Rouge", "Major",D135="Perigo físico","Major",D135="Empoado","Major",D135="Parasitas","Major", D135="Odor podre","Major", D135="Temperatura elevada","Major",D135="Rastreabilidade","Minor",D135="Peso","Minor",D135="Erro calibragem","Minor",D135="Defeitos embalamento","Minor",D135="Defeitos escala", "Major")</f>
        <v>Minor</v>
      </c>
      <c r="F135" s="48" t="str" cm="1">
        <f t="array" ref="F135">_xlfn.IFS(H135=0, "N", H135&gt;0, "S")</f>
        <v>N</v>
      </c>
      <c r="G135" s="50"/>
      <c r="H135" s="50"/>
      <c r="J135" s="11"/>
      <c r="K135" s="11"/>
      <c r="L135" s="11"/>
      <c r="M135" s="11"/>
      <c r="N135" s="11"/>
    </row>
    <row r="136" spans="2:14" x14ac:dyDescent="0.2">
      <c r="B136" s="47">
        <v>43752</v>
      </c>
      <c r="C136" s="53" t="s">
        <v>180</v>
      </c>
      <c r="D136" s="42" t="s">
        <v>32</v>
      </c>
      <c r="E136" s="42" t="str" cm="1">
        <f t="array" ref="E136">_xlfn.IFS(D136="Excesso humidade", "Major", D136="Rouge", "Major",D136="Perigo físico","Major",D136="Empoado","Major",D136="Parasitas","Major", D136="Odor podre","Major", D136="Temperatura elevada","Major",D136="Rastreabilidade","Minor",D136="Peso","Minor",D136="Erro calibragem","Minor",D136="Defeitos embalamento","Minor",D136="Defeitos escala", "Major")</f>
        <v>Major</v>
      </c>
      <c r="F136" s="48" t="str" cm="1">
        <f t="array" ref="F136">_xlfn.IFS(H136=0, "N", H136&gt;0, "S")</f>
        <v>N</v>
      </c>
      <c r="G136" s="50"/>
      <c r="H136" s="50"/>
      <c r="J136" s="11"/>
      <c r="K136" s="11"/>
      <c r="L136" s="11"/>
      <c r="M136" s="11"/>
      <c r="N136" s="11"/>
    </row>
    <row r="137" spans="2:14" x14ac:dyDescent="0.2">
      <c r="B137" s="47">
        <v>43747</v>
      </c>
      <c r="C137" s="53" t="s">
        <v>165</v>
      </c>
      <c r="D137" s="42" t="s">
        <v>34</v>
      </c>
      <c r="E137" s="42" t="str" cm="1">
        <f t="array" ref="E137">_xlfn.IFS(D137="Excesso humidade", "Major", D137="Rouge", "Major",D137="Perigo físico","Major",D137="Empoado","Major",D137="Parasitas","Major", D137="Odor podre","Major", D137="Temperatura elevada","Major",D137="Rastreabilidade","Minor",D137="Peso","Minor",D137="Erro calibragem","Minor",D137="Defeitos embalamento","Minor",D137="Defeitos escala", "Major")</f>
        <v>Major</v>
      </c>
      <c r="F137" s="48" t="str" cm="1">
        <f t="array" ref="F137">_xlfn.IFS(H137=0, "N", H137&gt;0, "S")</f>
        <v>N</v>
      </c>
      <c r="G137" s="50"/>
      <c r="H137" s="50"/>
      <c r="J137" s="11"/>
      <c r="K137" s="11"/>
      <c r="L137" s="11"/>
      <c r="M137" s="11"/>
      <c r="N137" s="11"/>
    </row>
    <row r="138" spans="2:14" x14ac:dyDescent="0.2">
      <c r="B138" s="47">
        <v>43741</v>
      </c>
      <c r="C138" s="53" t="s">
        <v>166</v>
      </c>
      <c r="D138" s="42" t="s">
        <v>43</v>
      </c>
      <c r="E138" s="42" t="str" cm="1">
        <f t="array" ref="E138">_xlfn.IFS(D138="Excesso humidade", "Major", D138="Rouge", "Major",D138="Perigo físico","Major",D138="Empoado","Major",D138="Parasitas","Major", D138="Odor podre","Major", D138="Temperatura elevada","Major",D138="Rastreabilidade","Minor",D138="Peso","Minor",D138="Erro calibragem","Minor",D138="Defeitos embalamento","Minor",D138="Defeitos escala", "Major")</f>
        <v>Minor</v>
      </c>
      <c r="F138" s="48" t="str" cm="1">
        <f t="array" ref="F138">_xlfn.IFS(H138=0, "N", H138&gt;0, "S")</f>
        <v>N</v>
      </c>
      <c r="G138" s="50"/>
      <c r="H138" s="50"/>
      <c r="J138" s="11"/>
      <c r="K138" s="11"/>
      <c r="L138" s="11"/>
      <c r="M138" s="11"/>
      <c r="N138" s="11"/>
    </row>
    <row r="139" spans="2:14" x14ac:dyDescent="0.2">
      <c r="B139" s="47">
        <v>43741</v>
      </c>
      <c r="C139" s="53" t="s">
        <v>21</v>
      </c>
      <c r="D139" s="42" t="s">
        <v>43</v>
      </c>
      <c r="E139" s="42" t="str" cm="1">
        <f t="array" ref="E139">_xlfn.IFS(D139="Excesso humidade", "Major", D139="Rouge", "Major",D139="Perigo físico","Major",D139="Empoado","Major",D139="Parasitas","Major", D139="Odor podre","Major", D139="Temperatura elevada","Major",D139="Rastreabilidade","Minor",D139="Peso","Minor",D139="Erro calibragem","Minor",D139="Defeitos embalamento","Minor",D139="Defeitos escala", "Major")</f>
        <v>Minor</v>
      </c>
      <c r="F139" s="48" t="str" cm="1">
        <f t="array" ref="F139">_xlfn.IFS(H139=0, "N", H139&gt;0, "S")</f>
        <v>N</v>
      </c>
      <c r="G139" s="50"/>
      <c r="H139" s="50"/>
      <c r="J139" s="11"/>
      <c r="K139" s="11"/>
      <c r="L139" s="11"/>
      <c r="M139" s="11"/>
      <c r="N139" s="11"/>
    </row>
    <row r="140" spans="2:14" x14ac:dyDescent="0.2">
      <c r="B140" s="47">
        <v>43740</v>
      </c>
      <c r="C140" s="53" t="s">
        <v>174</v>
      </c>
      <c r="D140" s="42" t="s">
        <v>35</v>
      </c>
      <c r="E140" s="42" t="str" cm="1">
        <f t="array" ref="E140">_xlfn.IFS(D140="Excesso humidade", "Major", D140="Rouge", "Major",D140="Perigo físico","Major",D140="Empoado","Major",D140="Parasitas","Major", D140="Odor podre","Major", D140="Temperatura elevada","Major",D140="Rastreabilidade","Minor",D140="Peso","Minor",D140="Erro calibragem","Minor",D140="Defeitos embalamento","Minor",D140="Defeitos escala", "Major")</f>
        <v>Major</v>
      </c>
      <c r="F140" s="48" t="str" cm="1">
        <f t="array" ref="F140">_xlfn.IFS(H140=0, "N", H140&gt;0, "S")</f>
        <v>N</v>
      </c>
      <c r="G140" s="50"/>
      <c r="H140" s="50"/>
      <c r="J140" s="11"/>
      <c r="K140" s="11"/>
      <c r="L140" s="11"/>
      <c r="M140" s="11"/>
      <c r="N140" s="11"/>
    </row>
    <row r="141" spans="2:14" x14ac:dyDescent="0.2">
      <c r="B141" s="47">
        <v>43740</v>
      </c>
      <c r="C141" s="53" t="s">
        <v>14</v>
      </c>
      <c r="D141" s="42" t="s">
        <v>43</v>
      </c>
      <c r="E141" s="42" t="str" cm="1">
        <f t="array" ref="E141">_xlfn.IFS(D141="Excesso humidade", "Major", D141="Rouge", "Major",D141="Perigo físico","Major",D141="Empoado","Major",D141="Parasitas","Major", D141="Odor podre","Major", D141="Temperatura elevada","Major",D141="Rastreabilidade","Minor",D141="Peso","Minor",D141="Erro calibragem","Minor",D141="Defeitos embalamento","Minor",D141="Defeitos escala", "Major")</f>
        <v>Minor</v>
      </c>
      <c r="F141" s="48" t="str" cm="1">
        <f t="array" ref="F141">_xlfn.IFS(H141=0, "N", H141&gt;0, "S")</f>
        <v>N</v>
      </c>
      <c r="G141" s="50"/>
      <c r="H141" s="50"/>
      <c r="J141" s="11"/>
      <c r="K141" s="11"/>
      <c r="L141" s="11"/>
      <c r="M141" s="11"/>
      <c r="N141" s="11"/>
    </row>
    <row r="142" spans="2:14" x14ac:dyDescent="0.2">
      <c r="B142" s="47">
        <v>43735</v>
      </c>
      <c r="C142" s="53" t="s">
        <v>185</v>
      </c>
      <c r="D142" s="42" t="s">
        <v>43</v>
      </c>
      <c r="E142" s="42" t="str" cm="1">
        <f t="array" ref="E142">_xlfn.IFS(D142="Excesso humidade", "Major", D142="Rouge", "Major",D142="Perigo físico","Major",D142="Empoado","Major",D142="Parasitas","Major", D142="Odor podre","Major", D142="Temperatura elevada","Major",D142="Rastreabilidade","Minor",D142="Peso","Minor",D142="Erro calibragem","Minor",D142="Defeitos embalamento","Minor",D142="Defeitos escala", "Major")</f>
        <v>Minor</v>
      </c>
      <c r="F142" s="48" t="str" cm="1">
        <f t="array" ref="F142">_xlfn.IFS(H142=0, "N", H142&gt;0, "S")</f>
        <v>N</v>
      </c>
      <c r="G142" s="50"/>
      <c r="H142" s="50"/>
      <c r="J142" s="11"/>
      <c r="K142" s="11"/>
      <c r="L142" s="11"/>
      <c r="M142" s="11"/>
      <c r="N142" s="11"/>
    </row>
    <row r="143" spans="2:14" x14ac:dyDescent="0.2">
      <c r="B143" s="47">
        <v>43734</v>
      </c>
      <c r="C143" s="53" t="s">
        <v>195</v>
      </c>
      <c r="D143" s="42" t="s">
        <v>43</v>
      </c>
      <c r="E143" s="42" t="str" cm="1">
        <f t="array" ref="E143">_xlfn.IFS(D143="Excesso humidade", "Major", D143="Rouge", "Major",D143="Perigo físico","Major",D143="Empoado","Major",D143="Parasitas","Major", D143="Odor podre","Major", D143="Temperatura elevada","Major",D143="Rastreabilidade","Minor",D143="Peso","Minor",D143="Erro calibragem","Minor",D143="Defeitos embalamento","Minor",D143="Defeitos escala", "Major")</f>
        <v>Minor</v>
      </c>
      <c r="F143" s="48" t="str" cm="1">
        <f t="array" ref="F143">_xlfn.IFS(H143=0, "N", H143&gt;0, "S")</f>
        <v>N</v>
      </c>
      <c r="G143" s="50"/>
      <c r="H143" s="50"/>
      <c r="J143" s="11"/>
      <c r="K143" s="11"/>
      <c r="L143" s="11"/>
      <c r="M143" s="11"/>
      <c r="N143" s="11"/>
    </row>
    <row r="144" spans="2:14" x14ac:dyDescent="0.2">
      <c r="B144" s="47">
        <v>43734</v>
      </c>
      <c r="C144" s="53" t="s">
        <v>168</v>
      </c>
      <c r="D144" s="42" t="s">
        <v>43</v>
      </c>
      <c r="E144" s="42" t="str" cm="1">
        <f t="array" ref="E144">_xlfn.IFS(D144="Excesso humidade", "Major", D144="Rouge", "Major",D144="Perigo físico","Major",D144="Empoado","Major",D144="Parasitas","Major", D144="Odor podre","Major", D144="Temperatura elevada","Major",D144="Rastreabilidade","Minor",D144="Peso","Minor",D144="Erro calibragem","Minor",D144="Defeitos embalamento","Minor",D144="Defeitos escala", "Major")</f>
        <v>Minor</v>
      </c>
      <c r="F144" s="48" t="str" cm="1">
        <f t="array" ref="F144">_xlfn.IFS(H144=0, "N", H144&gt;0, "S")</f>
        <v>N</v>
      </c>
      <c r="G144" s="50"/>
      <c r="H144" s="50"/>
      <c r="J144" s="11"/>
      <c r="K144" s="11"/>
      <c r="L144" s="11"/>
      <c r="M144" s="11"/>
      <c r="N144" s="11"/>
    </row>
    <row r="145" spans="2:14" x14ac:dyDescent="0.2">
      <c r="B145" s="47">
        <v>43733</v>
      </c>
      <c r="C145" s="53" t="s">
        <v>193</v>
      </c>
      <c r="D145" s="42" t="s">
        <v>32</v>
      </c>
      <c r="E145" s="42" t="str" cm="1">
        <f t="array" ref="E145">_xlfn.IFS(D145="Excesso humidade", "Major", D145="Rouge", "Major",D145="Perigo físico","Major",D145="Empoado","Major",D145="Parasitas","Major", D145="Odor podre","Major", D145="Temperatura elevada","Major",D145="Rastreabilidade","Minor",D145="Peso","Minor",D145="Erro calibragem","Minor",D145="Defeitos embalamento","Minor",D145="Defeitos escala", "Major")</f>
        <v>Major</v>
      </c>
      <c r="F145" s="48" t="str" cm="1">
        <f t="array" ref="F145">_xlfn.IFS(H145=0, "N", H145&gt;0, "S")</f>
        <v>N</v>
      </c>
      <c r="G145" s="50"/>
      <c r="H145" s="50"/>
      <c r="J145" s="11"/>
      <c r="K145" s="11"/>
      <c r="L145" s="11"/>
      <c r="M145" s="11"/>
      <c r="N145" s="11"/>
    </row>
    <row r="146" spans="2:14" x14ac:dyDescent="0.2">
      <c r="B146" s="47">
        <v>43733</v>
      </c>
      <c r="C146" s="53" t="s">
        <v>180</v>
      </c>
      <c r="D146" s="42" t="s">
        <v>43</v>
      </c>
      <c r="E146" s="42" t="str" cm="1">
        <f t="array" ref="E146">_xlfn.IFS(D146="Excesso humidade", "Major", D146="Rouge", "Major",D146="Perigo físico","Major",D146="Empoado","Major",D146="Parasitas","Major", D146="Odor podre","Major", D146="Temperatura elevada","Major",D146="Rastreabilidade","Minor",D146="Peso","Minor",D146="Erro calibragem","Minor",D146="Defeitos embalamento","Minor",D146="Defeitos escala", "Major")</f>
        <v>Minor</v>
      </c>
      <c r="F146" s="48" t="str" cm="1">
        <f t="array" ref="F146">_xlfn.IFS(H146=0, "N", H146&gt;0, "S")</f>
        <v>N</v>
      </c>
      <c r="G146" s="50"/>
      <c r="H146" s="50"/>
      <c r="J146" s="11"/>
      <c r="K146" s="11"/>
      <c r="L146" s="11"/>
      <c r="M146" s="11"/>
      <c r="N146" s="11"/>
    </row>
    <row r="147" spans="2:14" x14ac:dyDescent="0.2">
      <c r="B147" s="47">
        <v>43732</v>
      </c>
      <c r="C147" s="53" t="s">
        <v>14</v>
      </c>
      <c r="D147" s="42" t="s">
        <v>43</v>
      </c>
      <c r="E147" s="42" t="str" cm="1">
        <f t="array" ref="E147">_xlfn.IFS(D147="Excesso humidade", "Major", D147="Rouge", "Major",D147="Perigo físico","Major",D147="Empoado","Major",D147="Parasitas","Major", D147="Odor podre","Major", D147="Temperatura elevada","Major",D147="Rastreabilidade","Minor",D147="Peso","Minor",D147="Erro calibragem","Minor",D147="Defeitos embalamento","Minor",D147="Defeitos escala", "Major")</f>
        <v>Minor</v>
      </c>
      <c r="F147" s="48" t="str" cm="1">
        <f t="array" ref="F147">_xlfn.IFS(H147=0, "N", H147&gt;0, "S")</f>
        <v>N</v>
      </c>
      <c r="G147" s="50"/>
      <c r="H147" s="50"/>
      <c r="J147" s="11"/>
      <c r="K147" s="11"/>
      <c r="L147" s="11"/>
      <c r="M147" s="11"/>
      <c r="N147" s="11"/>
    </row>
    <row r="148" spans="2:14" x14ac:dyDescent="0.2">
      <c r="B148" s="47">
        <v>43732</v>
      </c>
      <c r="C148" s="53" t="s">
        <v>166</v>
      </c>
      <c r="D148" s="42" t="s">
        <v>43</v>
      </c>
      <c r="E148" s="42" t="str" cm="1">
        <f t="array" ref="E148">_xlfn.IFS(D148="Excesso humidade", "Major", D148="Rouge", "Major",D148="Perigo físico","Major",D148="Empoado","Major",D148="Parasitas","Major", D148="Odor podre","Major", D148="Temperatura elevada","Major",D148="Rastreabilidade","Minor",D148="Peso","Minor",D148="Erro calibragem","Minor",D148="Defeitos embalamento","Minor",D148="Defeitos escala", "Major")</f>
        <v>Minor</v>
      </c>
      <c r="F148" s="48" t="str" cm="1">
        <f t="array" ref="F148">_xlfn.IFS(H148=0, "N", H148&gt;0, "S")</f>
        <v>N</v>
      </c>
      <c r="G148" s="50"/>
      <c r="H148" s="50"/>
      <c r="J148" s="11"/>
      <c r="K148" s="11"/>
      <c r="L148" s="11"/>
      <c r="M148" s="11"/>
      <c r="N148" s="11"/>
    </row>
    <row r="149" spans="2:14" x14ac:dyDescent="0.2">
      <c r="B149" s="47">
        <v>43731</v>
      </c>
      <c r="C149" s="53" t="s">
        <v>190</v>
      </c>
      <c r="D149" s="49" t="s">
        <v>39</v>
      </c>
      <c r="E149" s="42" t="str" cm="1">
        <f t="array" ref="E149">_xlfn.IFS(D149="Excesso humidade", "Major", D149="Rouge", "Major",D149="Perigo físico","Major",D149="Empoado","Major",D149="Parasitas","Major", D149="Odor podre","Major", D149="Temperatura elevada","Major",D149="Rastreabilidade","Minor",D149="Peso","Minor",D149="Erro calibragem","Minor",D149="Defeitos embalamento","Minor",D149="Defeitos escala", "Major")</f>
        <v>Minor</v>
      </c>
      <c r="F149" s="48" t="str" cm="1">
        <f t="array" ref="F149">_xlfn.IFS(H149=0, "N", H149&gt;0, "S")</f>
        <v>N</v>
      </c>
      <c r="G149" s="50"/>
      <c r="H149" s="50"/>
      <c r="J149" s="11"/>
      <c r="K149" s="11"/>
      <c r="L149" s="11"/>
      <c r="M149" s="11"/>
      <c r="N149" s="11"/>
    </row>
    <row r="150" spans="2:14" x14ac:dyDescent="0.2">
      <c r="B150" s="47">
        <v>43728</v>
      </c>
      <c r="C150" s="53" t="s">
        <v>14</v>
      </c>
      <c r="D150" s="42" t="s">
        <v>43</v>
      </c>
      <c r="E150" s="42" t="str" cm="1">
        <f t="array" ref="E150">_xlfn.IFS(D150="Excesso humidade", "Major", D150="Rouge", "Major",D150="Perigo físico","Major",D150="Empoado","Major",D150="Parasitas","Major", D150="Odor podre","Major", D150="Temperatura elevada","Major",D150="Rastreabilidade","Minor",D150="Peso","Minor",D150="Erro calibragem","Minor",D150="Defeitos embalamento","Minor",D150="Defeitos escala", "Major")</f>
        <v>Minor</v>
      </c>
      <c r="F150" s="48" t="str" cm="1">
        <f t="array" ref="F150">_xlfn.IFS(H150=0, "N", H150&gt;0, "S")</f>
        <v>N</v>
      </c>
      <c r="G150" s="50"/>
      <c r="H150" s="50"/>
      <c r="J150" s="11"/>
      <c r="K150" s="11"/>
      <c r="L150" s="11"/>
      <c r="M150" s="11"/>
      <c r="N150" s="11"/>
    </row>
    <row r="151" spans="2:14" x14ac:dyDescent="0.2">
      <c r="B151" s="47">
        <v>43727</v>
      </c>
      <c r="C151" s="53" t="s">
        <v>14</v>
      </c>
      <c r="D151" s="42" t="s">
        <v>43</v>
      </c>
      <c r="E151" s="42" t="str" cm="1">
        <f t="array" ref="E151">_xlfn.IFS(D151="Excesso humidade", "Major", D151="Rouge", "Major",D151="Perigo físico","Major",D151="Empoado","Major",D151="Parasitas","Major", D151="Odor podre","Major", D151="Temperatura elevada","Major",D151="Rastreabilidade","Minor",D151="Peso","Minor",D151="Erro calibragem","Minor",D151="Defeitos embalamento","Minor",D151="Defeitos escala", "Major")</f>
        <v>Minor</v>
      </c>
      <c r="F151" s="48" t="str" cm="1">
        <f t="array" ref="F151">_xlfn.IFS(H151=0, "N", H151&gt;0, "S")</f>
        <v>N</v>
      </c>
      <c r="G151" s="50"/>
      <c r="H151" s="50"/>
      <c r="J151" s="11"/>
      <c r="K151" s="11"/>
      <c r="L151" s="11"/>
      <c r="M151" s="11"/>
      <c r="N151" s="11"/>
    </row>
    <row r="152" spans="2:14" x14ac:dyDescent="0.2">
      <c r="B152" s="47">
        <v>43727</v>
      </c>
      <c r="C152" s="53" t="s">
        <v>195</v>
      </c>
      <c r="D152" s="42" t="s">
        <v>43</v>
      </c>
      <c r="E152" s="42" t="str" cm="1">
        <f t="array" ref="E152">_xlfn.IFS(D152="Excesso humidade", "Major", D152="Rouge", "Major",D152="Perigo físico","Major",D152="Empoado","Major",D152="Parasitas","Major", D152="Odor podre","Major", D152="Temperatura elevada","Major",D152="Rastreabilidade","Minor",D152="Peso","Minor",D152="Erro calibragem","Minor",D152="Defeitos embalamento","Minor",D152="Defeitos escala", "Major")</f>
        <v>Minor</v>
      </c>
      <c r="F152" s="48" t="str" cm="1">
        <f t="array" ref="F152">_xlfn.IFS(H152=0, "N", H152&gt;0, "S")</f>
        <v>N</v>
      </c>
      <c r="G152" s="50"/>
      <c r="H152" s="50"/>
      <c r="J152" s="11"/>
      <c r="K152" s="11"/>
      <c r="L152" s="11"/>
      <c r="M152" s="11"/>
      <c r="N152" s="11"/>
    </row>
    <row r="153" spans="2:14" x14ac:dyDescent="0.2">
      <c r="B153" s="47">
        <v>43726</v>
      </c>
      <c r="C153" s="53" t="s">
        <v>168</v>
      </c>
      <c r="D153" s="42" t="s">
        <v>32</v>
      </c>
      <c r="E153" s="42" t="str" cm="1">
        <f t="array" ref="E153">_xlfn.IFS(D153="Excesso humidade", "Major", D153="Rouge", "Major",D153="Perigo físico","Major",D153="Empoado","Major",D153="Parasitas","Major", D153="Odor podre","Major", D153="Temperatura elevada","Major",D153="Rastreabilidade","Minor",D153="Peso","Minor",D153="Erro calibragem","Minor",D153="Defeitos embalamento","Minor",D153="Defeitos escala", "Major")</f>
        <v>Major</v>
      </c>
      <c r="F153" s="48" t="str" cm="1">
        <f t="array" ref="F153">_xlfn.IFS(H153=0, "N", H153&gt;0, "S")</f>
        <v>N</v>
      </c>
      <c r="G153" s="50"/>
      <c r="H153" s="50"/>
      <c r="J153" s="11"/>
      <c r="K153" s="11"/>
      <c r="L153" s="11"/>
      <c r="M153" s="11"/>
      <c r="N153" s="11"/>
    </row>
    <row r="154" spans="2:14" x14ac:dyDescent="0.2">
      <c r="B154" s="47">
        <v>43720</v>
      </c>
      <c r="C154" s="53" t="s">
        <v>166</v>
      </c>
      <c r="D154" s="42" t="s">
        <v>43</v>
      </c>
      <c r="E154" s="42" t="str" cm="1">
        <f t="array" ref="E154">_xlfn.IFS(D154="Excesso humidade", "Major", D154="Rouge", "Major",D154="Perigo físico","Major",D154="Empoado","Major",D154="Parasitas","Major", D154="Odor podre","Major", D154="Temperatura elevada","Major",D154="Rastreabilidade","Minor",D154="Peso","Minor",D154="Erro calibragem","Minor",D154="Defeitos embalamento","Minor",D154="Defeitos escala", "Major")</f>
        <v>Minor</v>
      </c>
      <c r="F154" s="48" t="str" cm="1">
        <f t="array" ref="F154">_xlfn.IFS(H154=0, "N", H154&gt;0, "S")</f>
        <v>N</v>
      </c>
      <c r="G154" s="50"/>
      <c r="H154" s="50"/>
      <c r="J154" s="11"/>
      <c r="K154" s="11"/>
      <c r="L154" s="11"/>
      <c r="M154" s="11"/>
      <c r="N154" s="11"/>
    </row>
    <row r="155" spans="2:14" x14ac:dyDescent="0.2">
      <c r="B155" s="47">
        <v>43719</v>
      </c>
      <c r="C155" s="53" t="s">
        <v>166</v>
      </c>
      <c r="D155" s="42" t="s">
        <v>43</v>
      </c>
      <c r="E155" s="42" t="str" cm="1">
        <f t="array" ref="E155">_xlfn.IFS(D155="Excesso humidade", "Major", D155="Rouge", "Major",D155="Perigo físico","Major",D155="Empoado","Major",D155="Parasitas","Major", D155="Odor podre","Major", D155="Temperatura elevada","Major",D155="Rastreabilidade","Minor",D155="Peso","Minor",D155="Erro calibragem","Minor",D155="Defeitos embalamento","Minor",D155="Defeitos escala", "Major")</f>
        <v>Minor</v>
      </c>
      <c r="F155" s="48" t="str" cm="1">
        <f t="array" ref="F155">_xlfn.IFS(H155=0, "N", H155&gt;0, "S")</f>
        <v>N</v>
      </c>
      <c r="G155" s="50"/>
      <c r="H155" s="50"/>
      <c r="J155" s="11"/>
      <c r="K155" s="11"/>
      <c r="L155" s="11"/>
      <c r="M155" s="11"/>
      <c r="N155" s="11"/>
    </row>
    <row r="156" spans="2:14" x14ac:dyDescent="0.2">
      <c r="B156" s="47">
        <v>43718</v>
      </c>
      <c r="C156" s="53" t="s">
        <v>168</v>
      </c>
      <c r="D156" s="42" t="s">
        <v>43</v>
      </c>
      <c r="E156" s="42" t="str" cm="1">
        <f t="array" ref="E156">_xlfn.IFS(D156="Excesso humidade", "Major", D156="Rouge", "Major",D156="Perigo físico","Major",D156="Empoado","Major",D156="Parasitas","Major", D156="Odor podre","Major", D156="Temperatura elevada","Major",D156="Rastreabilidade","Minor",D156="Peso","Minor",D156="Erro calibragem","Minor",D156="Defeitos embalamento","Minor",D156="Defeitos escala", "Major")</f>
        <v>Minor</v>
      </c>
      <c r="F156" s="48" t="str" cm="1">
        <f t="array" ref="F156">_xlfn.IFS(H156=0, "N", H156&gt;0, "S")</f>
        <v>N</v>
      </c>
      <c r="G156" s="50"/>
      <c r="H156" s="50"/>
      <c r="J156" s="11"/>
      <c r="K156" s="11"/>
      <c r="L156" s="11"/>
      <c r="M156" s="11"/>
      <c r="N156" s="11"/>
    </row>
    <row r="157" spans="2:14" x14ac:dyDescent="0.2">
      <c r="B157" s="47">
        <v>43714</v>
      </c>
      <c r="C157" s="47" t="s">
        <v>164</v>
      </c>
      <c r="D157" s="42" t="s">
        <v>37</v>
      </c>
      <c r="E157" s="42" t="str" cm="1">
        <f t="array" ref="E157">_xlfn.IFS(D157="Excesso humidade", "Major", D157="Rouge", "Major",D157="Perigo físico","Major",D157="Empoado","Major",D157="Parasitas","Major", D157="Odor podre","Major", D157="Temperatura elevada","Major",D157="Rastreabilidade","Minor",D157="Peso","Minor",D157="Erro calibragem","Minor",D157="Defeitos embalamento","Minor",D157="Defeitos escala", "Major")</f>
        <v>Major</v>
      </c>
      <c r="F157" s="48" t="str" cm="1">
        <f t="array" ref="F157">_xlfn.IFS(H157=0, "N", H157&gt;0, "S")</f>
        <v>N</v>
      </c>
      <c r="G157" s="50"/>
      <c r="H157" s="50"/>
      <c r="J157" s="11"/>
      <c r="K157" s="11"/>
      <c r="L157" s="11"/>
      <c r="M157" s="11"/>
      <c r="N157" s="11"/>
    </row>
    <row r="158" spans="2:14" x14ac:dyDescent="0.2">
      <c r="B158" s="47">
        <v>43714</v>
      </c>
      <c r="C158" s="53" t="s">
        <v>166</v>
      </c>
      <c r="D158" s="42" t="s">
        <v>43</v>
      </c>
      <c r="E158" s="42" t="str" cm="1">
        <f t="array" ref="E158">_xlfn.IFS(D158="Excesso humidade", "Major", D158="Rouge", "Major",D158="Perigo físico","Major",D158="Empoado","Major",D158="Parasitas","Major", D158="Odor podre","Major", D158="Temperatura elevada","Major",D158="Rastreabilidade","Minor",D158="Peso","Minor",D158="Erro calibragem","Minor",D158="Defeitos embalamento","Minor",D158="Defeitos escala", "Major")</f>
        <v>Minor</v>
      </c>
      <c r="F158" s="48" t="str" cm="1">
        <f t="array" ref="F158">_xlfn.IFS(H158=0, "N", H158&gt;0, "S")</f>
        <v>N</v>
      </c>
      <c r="G158" s="50"/>
      <c r="H158" s="50"/>
      <c r="J158" s="11"/>
      <c r="K158" s="11"/>
      <c r="L158" s="11"/>
      <c r="M158" s="11"/>
      <c r="N158" s="11"/>
    </row>
    <row r="159" spans="2:14" x14ac:dyDescent="0.2">
      <c r="B159" s="47">
        <v>43712</v>
      </c>
      <c r="C159" s="53" t="s">
        <v>14</v>
      </c>
      <c r="D159" s="42" t="s">
        <v>43</v>
      </c>
      <c r="E159" s="42" t="str" cm="1">
        <f t="array" ref="E159">_xlfn.IFS(D159="Excesso humidade", "Major", D159="Rouge", "Major",D159="Perigo físico","Major",D159="Empoado","Major",D159="Parasitas","Major", D159="Odor podre","Major", D159="Temperatura elevada","Major",D159="Rastreabilidade","Minor",D159="Peso","Minor",D159="Erro calibragem","Minor",D159="Defeitos embalamento","Minor",D159="Defeitos escala", "Major")</f>
        <v>Minor</v>
      </c>
      <c r="F159" s="48" t="str" cm="1">
        <f t="array" ref="F159">_xlfn.IFS(H159=0, "N", H159&gt;0, "S")</f>
        <v>N</v>
      </c>
      <c r="G159" s="50"/>
      <c r="H159" s="50"/>
      <c r="J159" s="11"/>
      <c r="K159" s="11"/>
      <c r="L159" s="11"/>
      <c r="M159" s="11"/>
      <c r="N159" s="11"/>
    </row>
    <row r="160" spans="2:14" x14ac:dyDescent="0.2">
      <c r="B160" s="47">
        <v>43712</v>
      </c>
      <c r="C160" s="53" t="s">
        <v>14</v>
      </c>
      <c r="D160" s="42" t="s">
        <v>43</v>
      </c>
      <c r="E160" s="42" t="str" cm="1">
        <f t="array" ref="E160">_xlfn.IFS(D160="Excesso humidade", "Major", D160="Rouge", "Major",D160="Perigo físico","Major",D160="Empoado","Major",D160="Parasitas","Major", D160="Odor podre","Major", D160="Temperatura elevada","Major",D160="Rastreabilidade","Minor",D160="Peso","Minor",D160="Erro calibragem","Minor",D160="Defeitos embalamento","Minor",D160="Defeitos escala", "Major")</f>
        <v>Minor</v>
      </c>
      <c r="F160" s="48" t="str" cm="1">
        <f t="array" ref="F160">_xlfn.IFS(H160=0, "N", H160&gt;0, "S")</f>
        <v>N</v>
      </c>
      <c r="G160" s="50"/>
      <c r="H160" s="50"/>
      <c r="J160" s="11"/>
      <c r="K160" s="11"/>
      <c r="L160" s="11"/>
      <c r="M160" s="11"/>
      <c r="N160" s="11"/>
    </row>
    <row r="161" spans="2:14" x14ac:dyDescent="0.2">
      <c r="B161" s="47">
        <v>43711</v>
      </c>
      <c r="C161" s="53" t="s">
        <v>14</v>
      </c>
      <c r="D161" s="42" t="s">
        <v>43</v>
      </c>
      <c r="E161" s="42" t="str" cm="1">
        <f t="array" ref="E161">_xlfn.IFS(D161="Excesso humidade", "Major", D161="Rouge", "Major",D161="Perigo físico","Major",D161="Empoado","Major",D161="Parasitas","Major", D161="Odor podre","Major", D161="Temperatura elevada","Major",D161="Rastreabilidade","Minor",D161="Peso","Minor",D161="Erro calibragem","Minor",D161="Defeitos embalamento","Minor",D161="Defeitos escala", "Major")</f>
        <v>Minor</v>
      </c>
      <c r="F161" s="48" t="str" cm="1">
        <f t="array" ref="F161">_xlfn.IFS(H161=0, "N", H161&gt;0, "S")</f>
        <v>N</v>
      </c>
      <c r="G161" s="50"/>
      <c r="H161" s="50"/>
      <c r="J161" s="11"/>
      <c r="K161" s="11"/>
      <c r="L161" s="11"/>
      <c r="M161" s="11"/>
      <c r="N161" s="11"/>
    </row>
    <row r="162" spans="2:14" x14ac:dyDescent="0.2">
      <c r="B162" s="47">
        <v>43707</v>
      </c>
      <c r="C162" s="53" t="s">
        <v>168</v>
      </c>
      <c r="D162" s="42" t="s">
        <v>32</v>
      </c>
      <c r="E162" s="42" t="str" cm="1">
        <f t="array" ref="E162">_xlfn.IFS(D162="Excesso humidade", "Major", D162="Rouge", "Major",D162="Perigo físico","Major",D162="Empoado","Major",D162="Parasitas","Major", D162="Odor podre","Major", D162="Temperatura elevada","Major",D162="Rastreabilidade","Minor",D162="Peso","Minor",D162="Erro calibragem","Minor",D162="Defeitos embalamento","Minor",D162="Defeitos escala", "Major")</f>
        <v>Major</v>
      </c>
      <c r="F162" s="48" t="str" cm="1">
        <f t="array" ref="F162">_xlfn.IFS(H162=0, "N", H162&gt;0, "S")</f>
        <v>N</v>
      </c>
      <c r="G162" s="50"/>
      <c r="H162" s="50"/>
      <c r="J162" s="11"/>
      <c r="K162" s="11"/>
      <c r="L162" s="11"/>
      <c r="M162" s="11"/>
      <c r="N162" s="11"/>
    </row>
    <row r="163" spans="2:14" x14ac:dyDescent="0.2">
      <c r="B163" s="47">
        <v>43704</v>
      </c>
      <c r="C163" s="53" t="s">
        <v>14</v>
      </c>
      <c r="D163" s="42" t="s">
        <v>43</v>
      </c>
      <c r="E163" s="42" t="str" cm="1">
        <f t="array" ref="E163">_xlfn.IFS(D163="Excesso humidade", "Major", D163="Rouge", "Major",D163="Perigo físico","Major",D163="Empoado","Major",D163="Parasitas","Major", D163="Odor podre","Major", D163="Temperatura elevada","Major",D163="Rastreabilidade","Minor",D163="Peso","Minor",D163="Erro calibragem","Minor",D163="Defeitos embalamento","Minor",D163="Defeitos escala", "Major")</f>
        <v>Minor</v>
      </c>
      <c r="F163" s="48" t="str" cm="1">
        <f t="array" ref="F163">_xlfn.IFS(H163=0, "N", H163&gt;0, "S")</f>
        <v>N</v>
      </c>
      <c r="G163" s="50"/>
      <c r="H163" s="50"/>
      <c r="J163" s="11"/>
      <c r="K163" s="11"/>
      <c r="L163" s="11"/>
      <c r="M163" s="11"/>
      <c r="N163" s="11"/>
    </row>
    <row r="164" spans="2:14" x14ac:dyDescent="0.2">
      <c r="B164" s="47">
        <v>43704</v>
      </c>
      <c r="C164" s="53" t="s">
        <v>21</v>
      </c>
      <c r="D164" s="42" t="s">
        <v>43</v>
      </c>
      <c r="E164" s="42" t="str" cm="1">
        <f t="array" ref="E164">_xlfn.IFS(D164="Excesso humidade", "Major", D164="Rouge", "Major",D164="Perigo físico","Major",D164="Empoado","Major",D164="Parasitas","Major", D164="Odor podre","Major", D164="Temperatura elevada","Major",D164="Rastreabilidade","Minor",D164="Peso","Minor",D164="Erro calibragem","Minor",D164="Defeitos embalamento","Minor",D164="Defeitos escala", "Major")</f>
        <v>Minor</v>
      </c>
      <c r="F164" s="48" t="str" cm="1">
        <f t="array" ref="F164">_xlfn.IFS(H164=0, "N", H164&gt;0, "S")</f>
        <v>N</v>
      </c>
      <c r="G164" s="50"/>
      <c r="H164" s="50"/>
      <c r="J164" s="11"/>
      <c r="K164" s="11"/>
      <c r="L164" s="11"/>
      <c r="M164" s="11"/>
      <c r="N164" s="11"/>
    </row>
    <row r="165" spans="2:14" x14ac:dyDescent="0.2">
      <c r="B165" s="47">
        <v>43700</v>
      </c>
      <c r="C165" s="53" t="s">
        <v>168</v>
      </c>
      <c r="D165" s="42" t="s">
        <v>43</v>
      </c>
      <c r="E165" s="42" t="str" cm="1">
        <f t="array" ref="E165">_xlfn.IFS(D165="Excesso humidade", "Major", D165="Rouge", "Major",D165="Perigo físico","Major",D165="Empoado","Major",D165="Parasitas","Major", D165="Odor podre","Major", D165="Temperatura elevada","Major",D165="Rastreabilidade","Minor",D165="Peso","Minor",D165="Erro calibragem","Minor",D165="Defeitos embalamento","Minor",D165="Defeitos escala", "Major")</f>
        <v>Minor</v>
      </c>
      <c r="F165" s="48" t="str" cm="1">
        <f t="array" ref="F165">_xlfn.IFS(H165=0, "N", H165&gt;0, "S")</f>
        <v>N</v>
      </c>
      <c r="G165" s="50"/>
      <c r="H165" s="50"/>
      <c r="J165" s="11"/>
      <c r="K165" s="11"/>
      <c r="L165" s="11"/>
      <c r="M165" s="11"/>
      <c r="N165" s="11"/>
    </row>
    <row r="166" spans="2:14" x14ac:dyDescent="0.2">
      <c r="B166" s="47">
        <v>43699</v>
      </c>
      <c r="C166" s="53" t="s">
        <v>166</v>
      </c>
      <c r="D166" s="42" t="s">
        <v>43</v>
      </c>
      <c r="E166" s="42" t="str" cm="1">
        <f t="array" ref="E166">_xlfn.IFS(D166="Excesso humidade", "Major", D166="Rouge", "Major",D166="Perigo físico","Major",D166="Empoado","Major",D166="Parasitas","Major", D166="Odor podre","Major", D166="Temperatura elevada","Major",D166="Rastreabilidade","Minor",D166="Peso","Minor",D166="Erro calibragem","Minor",D166="Defeitos embalamento","Minor",D166="Defeitos escala", "Major")</f>
        <v>Minor</v>
      </c>
      <c r="F166" s="48" t="str" cm="1">
        <f t="array" ref="F166">_xlfn.IFS(H166=0, "N", H166&gt;0, "S")</f>
        <v>N</v>
      </c>
      <c r="G166" s="50"/>
      <c r="H166" s="50"/>
      <c r="J166" s="11"/>
      <c r="K166" s="11"/>
      <c r="L166" s="11"/>
      <c r="M166" s="11"/>
      <c r="N166" s="11"/>
    </row>
    <row r="167" spans="2:14" x14ac:dyDescent="0.2">
      <c r="B167" s="47">
        <v>43699</v>
      </c>
      <c r="C167" s="53" t="s">
        <v>168</v>
      </c>
      <c r="D167" s="42" t="s">
        <v>43</v>
      </c>
      <c r="E167" s="42" t="str" cm="1">
        <f t="array" ref="E167">_xlfn.IFS(D167="Excesso humidade", "Major", D167="Rouge", "Major",D167="Perigo físico","Major",D167="Empoado","Major",D167="Parasitas","Major", D167="Odor podre","Major", D167="Temperatura elevada","Major",D167="Rastreabilidade","Minor",D167="Peso","Minor",D167="Erro calibragem","Minor",D167="Defeitos embalamento","Minor",D167="Defeitos escala", "Major")</f>
        <v>Minor</v>
      </c>
      <c r="F167" s="48" t="str" cm="1">
        <f t="array" ref="F167">_xlfn.IFS(H167=0, "N", H167&gt;0, "S")</f>
        <v>N</v>
      </c>
      <c r="G167" s="50"/>
      <c r="H167" s="50"/>
      <c r="J167" s="11"/>
      <c r="K167" s="11"/>
      <c r="L167" s="11"/>
      <c r="M167" s="11"/>
      <c r="N167" s="11"/>
    </row>
    <row r="168" spans="2:14" x14ac:dyDescent="0.2">
      <c r="B168" s="47">
        <v>43696</v>
      </c>
      <c r="C168" s="47" t="s">
        <v>166</v>
      </c>
      <c r="D168" s="42" t="s">
        <v>32</v>
      </c>
      <c r="E168" s="42" t="str" cm="1">
        <f t="array" ref="E168">_xlfn.IFS(D168="Excesso humidade", "Major", D168="Rouge", "Major",D168="Perigo físico","Major",D168="Empoado","Major",D168="Parasitas","Major", D168="Odor podre","Major", D168="Temperatura elevada","Major",D168="Rastreabilidade","Minor",D168="Peso","Minor",D168="Erro calibragem","Minor",D168="Defeitos embalamento","Minor",D168="Defeitos escala", "Major")</f>
        <v>Major</v>
      </c>
      <c r="F168" s="48" t="str" cm="1">
        <f t="array" ref="F168">_xlfn.IFS(H168=0, "N", H168&gt;0, "S")</f>
        <v>N</v>
      </c>
      <c r="G168" s="50"/>
      <c r="H168" s="50"/>
      <c r="J168" s="11"/>
      <c r="K168" s="11"/>
      <c r="L168" s="11"/>
      <c r="M168" s="11"/>
      <c r="N168" s="11"/>
    </row>
    <row r="169" spans="2:14" x14ac:dyDescent="0.2">
      <c r="B169" s="47">
        <v>43689</v>
      </c>
      <c r="C169" s="53" t="s">
        <v>168</v>
      </c>
      <c r="D169" s="42" t="s">
        <v>43</v>
      </c>
      <c r="E169" s="42" t="str" cm="1">
        <f t="array" ref="E169">_xlfn.IFS(D169="Excesso humidade", "Major", D169="Rouge", "Major",D169="Perigo físico","Major",D169="Empoado","Major",D169="Parasitas","Major", D169="Odor podre","Major", D169="Temperatura elevada","Major",D169="Rastreabilidade","Minor",D169="Peso","Minor",D169="Erro calibragem","Minor",D169="Defeitos embalamento","Minor",D169="Defeitos escala", "Major")</f>
        <v>Minor</v>
      </c>
      <c r="F169" s="48" t="str" cm="1">
        <f t="array" ref="F169">_xlfn.IFS(H169=0, "N", H169&gt;0, "S")</f>
        <v>N</v>
      </c>
      <c r="G169" s="50"/>
      <c r="H169" s="50"/>
      <c r="J169" s="11"/>
      <c r="K169" s="11"/>
      <c r="L169" s="11"/>
      <c r="M169" s="11"/>
      <c r="N169" s="11"/>
    </row>
    <row r="170" spans="2:14" x14ac:dyDescent="0.2">
      <c r="B170" s="47">
        <v>43683</v>
      </c>
      <c r="C170" s="53" t="s">
        <v>186</v>
      </c>
      <c r="D170" s="42" t="s">
        <v>43</v>
      </c>
      <c r="E170" s="42" t="str" cm="1">
        <f t="array" ref="E170">_xlfn.IFS(D170="Excesso humidade", "Major", D170="Rouge", "Major",D170="Perigo físico","Major",D170="Empoado","Major",D170="Parasitas","Major", D170="Odor podre","Major", D170="Temperatura elevada","Major",D170="Rastreabilidade","Minor",D170="Peso","Minor",D170="Erro calibragem","Minor",D170="Defeitos embalamento","Minor",D170="Defeitos escala", "Major")</f>
        <v>Minor</v>
      </c>
      <c r="F170" s="48" t="str" cm="1">
        <f t="array" ref="F170">_xlfn.IFS(H170=0, "N", H170&gt;0, "S")</f>
        <v>N</v>
      </c>
      <c r="G170" s="50"/>
      <c r="H170" s="50"/>
      <c r="J170" s="11"/>
      <c r="K170" s="11"/>
      <c r="L170" s="11"/>
      <c r="M170" s="11"/>
      <c r="N170" s="11"/>
    </row>
    <row r="171" spans="2:14" x14ac:dyDescent="0.2">
      <c r="B171" s="47">
        <v>43679</v>
      </c>
      <c r="C171" s="53" t="s">
        <v>166</v>
      </c>
      <c r="D171" s="42" t="s">
        <v>43</v>
      </c>
      <c r="E171" s="42" t="str" cm="1">
        <f t="array" ref="E171">_xlfn.IFS(D171="Excesso humidade", "Major", D171="Rouge", "Major",D171="Perigo físico","Major",D171="Empoado","Major",D171="Parasitas","Major", D171="Odor podre","Major", D171="Temperatura elevada","Major",D171="Rastreabilidade","Minor",D171="Peso","Minor",D171="Erro calibragem","Minor",D171="Defeitos embalamento","Minor",D171="Defeitos escala", "Major")</f>
        <v>Minor</v>
      </c>
      <c r="F171" s="48" t="str" cm="1">
        <f t="array" ref="F171">_xlfn.IFS(H171=0, "N", H171&gt;0, "S")</f>
        <v>N</v>
      </c>
      <c r="G171" s="50"/>
      <c r="H171" s="50"/>
      <c r="J171" s="11"/>
      <c r="K171" s="11"/>
      <c r="L171" s="11"/>
      <c r="M171" s="11"/>
      <c r="N171" s="11"/>
    </row>
    <row r="172" spans="2:14" x14ac:dyDescent="0.2">
      <c r="B172" s="47">
        <v>43676</v>
      </c>
      <c r="C172" s="53" t="s">
        <v>181</v>
      </c>
      <c r="D172" s="42" t="s">
        <v>43</v>
      </c>
      <c r="E172" s="42" t="str" cm="1">
        <f t="array" ref="E172">_xlfn.IFS(D172="Excesso humidade", "Major", D172="Rouge", "Major",D172="Perigo físico","Major",D172="Empoado","Major",D172="Parasitas","Major", D172="Odor podre","Major", D172="Temperatura elevada","Major",D172="Rastreabilidade","Minor",D172="Peso","Minor",D172="Erro calibragem","Minor",D172="Defeitos embalamento","Minor",D172="Defeitos escala", "Major")</f>
        <v>Minor</v>
      </c>
      <c r="F172" s="48" t="str" cm="1">
        <f t="array" ref="F172">_xlfn.IFS(H172=0, "N", H172&gt;0, "S")</f>
        <v>N</v>
      </c>
      <c r="G172" s="50"/>
      <c r="H172" s="50"/>
      <c r="J172" s="11"/>
      <c r="K172" s="11"/>
      <c r="L172" s="11"/>
      <c r="M172" s="11"/>
      <c r="N172" s="11"/>
    </row>
    <row r="173" spans="2:14" x14ac:dyDescent="0.2">
      <c r="B173" s="47">
        <v>43675</v>
      </c>
      <c r="C173" s="53" t="s">
        <v>190</v>
      </c>
      <c r="D173" s="42" t="s">
        <v>33</v>
      </c>
      <c r="E173" s="42" t="str" cm="1">
        <f t="array" ref="E173">_xlfn.IFS(D173="Excesso humidade", "Major", D173="Rouge", "Major",D173="Perigo físico","Major",D173="Empoado","Major",D173="Parasitas","Major", D173="Odor podre","Major", D173="Temperatura elevada","Major",D173="Rastreabilidade","Minor",D173="Peso","Minor",D173="Erro calibragem","Minor",D173="Defeitos embalamento","Minor",D173="Defeitos escala", "Major")</f>
        <v>Minor</v>
      </c>
      <c r="F173" s="48" t="str" cm="1">
        <f t="array" ref="F173">_xlfn.IFS(H173=0, "N", H173&gt;0, "S")</f>
        <v>N</v>
      </c>
      <c r="G173" s="50"/>
      <c r="H173" s="50"/>
      <c r="J173" s="11"/>
      <c r="K173" s="11"/>
      <c r="L173" s="11"/>
      <c r="M173" s="11"/>
      <c r="N173" s="11"/>
    </row>
    <row r="174" spans="2:14" x14ac:dyDescent="0.2">
      <c r="B174" s="47">
        <v>43672</v>
      </c>
      <c r="C174" s="53" t="s">
        <v>193</v>
      </c>
      <c r="D174" s="42" t="s">
        <v>32</v>
      </c>
      <c r="E174" s="42" t="str" cm="1">
        <f t="array" ref="E174">_xlfn.IFS(D174="Excesso humidade", "Major", D174="Rouge", "Major",D174="Perigo físico","Major",D174="Empoado","Major",D174="Parasitas","Major", D174="Odor podre","Major", D174="Temperatura elevada","Major",D174="Rastreabilidade","Minor",D174="Peso","Minor",D174="Erro calibragem","Minor",D174="Defeitos embalamento","Minor",D174="Defeitos escala", "Major")</f>
        <v>Major</v>
      </c>
      <c r="F174" s="48" t="str" cm="1">
        <f t="array" ref="F174">_xlfn.IFS(H174=0, "N", H174&gt;0, "S")</f>
        <v>N</v>
      </c>
      <c r="G174" s="50"/>
      <c r="H174" s="50"/>
      <c r="J174" s="11"/>
      <c r="K174" s="11"/>
      <c r="L174" s="11"/>
      <c r="M174" s="11"/>
      <c r="N174" s="11"/>
    </row>
    <row r="175" spans="2:14" x14ac:dyDescent="0.2">
      <c r="B175" s="47">
        <v>43672</v>
      </c>
      <c r="C175" s="53" t="s">
        <v>166</v>
      </c>
      <c r="D175" s="42" t="s">
        <v>43</v>
      </c>
      <c r="E175" s="42" t="str" cm="1">
        <f t="array" ref="E175">_xlfn.IFS(D175="Excesso humidade", "Major", D175="Rouge", "Major",D175="Perigo físico","Major",D175="Empoado","Major",D175="Parasitas","Major", D175="Odor podre","Major", D175="Temperatura elevada","Major",D175="Rastreabilidade","Minor",D175="Peso","Minor",D175="Erro calibragem","Minor",D175="Defeitos embalamento","Minor",D175="Defeitos escala", "Major")</f>
        <v>Minor</v>
      </c>
      <c r="F175" s="48" t="str" cm="1">
        <f t="array" ref="F175">_xlfn.IFS(H175=0, "N", H175&gt;0, "S")</f>
        <v>N</v>
      </c>
      <c r="G175" s="50"/>
      <c r="H175" s="50"/>
      <c r="J175" s="11"/>
      <c r="K175" s="11"/>
      <c r="L175" s="11"/>
      <c r="M175" s="11"/>
      <c r="N175" s="11"/>
    </row>
    <row r="176" spans="2:14" x14ac:dyDescent="0.2">
      <c r="B176" s="47">
        <v>43670</v>
      </c>
      <c r="C176" s="53" t="s">
        <v>168</v>
      </c>
      <c r="D176" s="42" t="s">
        <v>43</v>
      </c>
      <c r="E176" s="42" t="str" cm="1">
        <f t="array" ref="E176">_xlfn.IFS(D176="Excesso humidade", "Major", D176="Rouge", "Major",D176="Perigo físico","Major",D176="Empoado","Major",D176="Parasitas","Major", D176="Odor podre","Major", D176="Temperatura elevada","Major",D176="Rastreabilidade","Minor",D176="Peso","Minor",D176="Erro calibragem","Minor",D176="Defeitos embalamento","Minor",D176="Defeitos escala", "Major")</f>
        <v>Minor</v>
      </c>
      <c r="F176" s="48" t="str" cm="1">
        <f t="array" ref="F176">_xlfn.IFS(H176=0, "N", H176&gt;0, "S")</f>
        <v>N</v>
      </c>
      <c r="G176" s="50"/>
      <c r="H176" s="50"/>
      <c r="J176" s="11"/>
      <c r="K176" s="11"/>
      <c r="L176" s="11"/>
      <c r="M176" s="11"/>
      <c r="N176" s="11"/>
    </row>
    <row r="177" spans="2:14" x14ac:dyDescent="0.2">
      <c r="B177" s="47">
        <v>43669</v>
      </c>
      <c r="C177" s="53" t="s">
        <v>166</v>
      </c>
      <c r="D177" s="42" t="s">
        <v>43</v>
      </c>
      <c r="E177" s="42" t="str" cm="1">
        <f t="array" ref="E177">_xlfn.IFS(D177="Excesso humidade", "Major", D177="Rouge", "Major",D177="Perigo físico","Major",D177="Empoado","Major",D177="Parasitas","Major", D177="Odor podre","Major", D177="Temperatura elevada","Major",D177="Rastreabilidade","Minor",D177="Peso","Minor",D177="Erro calibragem","Minor",D177="Defeitos embalamento","Minor",D177="Defeitos escala", "Major")</f>
        <v>Minor</v>
      </c>
      <c r="F177" s="48" t="str" cm="1">
        <f t="array" ref="F177">_xlfn.IFS(H177=0, "N", H177&gt;0, "S")</f>
        <v>N</v>
      </c>
      <c r="G177" s="50"/>
      <c r="H177" s="50"/>
      <c r="J177" s="11"/>
      <c r="K177" s="11"/>
      <c r="L177" s="11"/>
      <c r="M177" s="11"/>
      <c r="N177" s="11"/>
    </row>
    <row r="178" spans="2:14" x14ac:dyDescent="0.2">
      <c r="B178" s="47">
        <v>43664</v>
      </c>
      <c r="C178" s="53" t="s">
        <v>14</v>
      </c>
      <c r="D178" s="42" t="s">
        <v>32</v>
      </c>
      <c r="E178" s="42" t="str" cm="1">
        <f t="array" ref="E178">_xlfn.IFS(D178="Excesso humidade", "Major", D178="Rouge", "Major",D178="Perigo físico","Major",D178="Empoado","Major",D178="Parasitas","Major", D178="Odor podre","Major", D178="Temperatura elevada","Major",D178="Rastreabilidade","Minor",D178="Peso","Minor",D178="Erro calibragem","Minor",D178="Defeitos embalamento","Minor",D178="Defeitos escala", "Major")</f>
        <v>Major</v>
      </c>
      <c r="F178" s="48" t="str" cm="1">
        <f t="array" ref="F178">_xlfn.IFS(H178=0, "N", H178&gt;0, "S")</f>
        <v>N</v>
      </c>
      <c r="G178" s="50"/>
      <c r="H178" s="50"/>
      <c r="J178" s="11"/>
      <c r="K178" s="11"/>
      <c r="L178" s="11"/>
      <c r="M178" s="11"/>
      <c r="N178" s="11"/>
    </row>
    <row r="179" spans="2:14" x14ac:dyDescent="0.2">
      <c r="B179" s="47">
        <v>43663</v>
      </c>
      <c r="C179" s="53" t="s">
        <v>193</v>
      </c>
      <c r="D179" s="42" t="s">
        <v>43</v>
      </c>
      <c r="E179" s="42" t="str" cm="1">
        <f t="array" ref="E179">_xlfn.IFS(D179="Excesso humidade", "Major", D179="Rouge", "Major",D179="Perigo físico","Major",D179="Empoado","Major",D179="Parasitas","Major", D179="Odor podre","Major", D179="Temperatura elevada","Major",D179="Rastreabilidade","Minor",D179="Peso","Minor",D179="Erro calibragem","Minor",D179="Defeitos embalamento","Minor",D179="Defeitos escala", "Major")</f>
        <v>Minor</v>
      </c>
      <c r="F179" s="48" t="str" cm="1">
        <f t="array" ref="F179">_xlfn.IFS(H179=0, "N", H179&gt;0, "S")</f>
        <v>N</v>
      </c>
      <c r="G179" s="50"/>
      <c r="H179" s="50"/>
      <c r="J179" s="11"/>
      <c r="K179" s="11"/>
      <c r="L179" s="11"/>
      <c r="M179" s="11"/>
      <c r="N179" s="11"/>
    </row>
    <row r="180" spans="2:14" x14ac:dyDescent="0.2">
      <c r="B180" s="47">
        <v>43662</v>
      </c>
      <c r="C180" s="53" t="s">
        <v>181</v>
      </c>
      <c r="D180" s="42" t="s">
        <v>43</v>
      </c>
      <c r="E180" s="42" t="str" cm="1">
        <f t="array" ref="E180">_xlfn.IFS(D180="Excesso humidade", "Major", D180="Rouge", "Major",D180="Perigo físico","Major",D180="Empoado","Major",D180="Parasitas","Major", D180="Odor podre","Major", D180="Temperatura elevada","Major",D180="Rastreabilidade","Minor",D180="Peso","Minor",D180="Erro calibragem","Minor",D180="Defeitos embalamento","Minor",D180="Defeitos escala", "Major")</f>
        <v>Minor</v>
      </c>
      <c r="F180" s="48" t="str" cm="1">
        <f t="array" ref="F180">_xlfn.IFS(H180=0, "N", H180&gt;0, "S")</f>
        <v>N</v>
      </c>
      <c r="G180" s="50"/>
      <c r="H180" s="50"/>
      <c r="J180" s="11"/>
      <c r="K180" s="11"/>
      <c r="L180" s="11"/>
      <c r="M180" s="11"/>
      <c r="N180" s="11"/>
    </row>
    <row r="181" spans="2:14" x14ac:dyDescent="0.2">
      <c r="B181" s="47">
        <v>43662</v>
      </c>
      <c r="C181" s="53" t="s">
        <v>14</v>
      </c>
      <c r="D181" s="42" t="s">
        <v>36</v>
      </c>
      <c r="E181" s="42" t="str" cm="1">
        <f t="array" ref="E181">_xlfn.IFS(D181="Excesso humidade", "Major", D181="Rouge", "Major",D181="Perigo físico","Major",D181="Empoado","Major",D181="Parasitas","Major", D181="Odor podre","Major", D181="Temperatura elevada","Major",D181="Rastreabilidade","Minor",D181="Peso","Minor",D181="Erro calibragem","Minor",D181="Defeitos embalamento","Minor",D181="Defeitos escala", "Major")</f>
        <v>Major</v>
      </c>
      <c r="F181" s="48" t="str" cm="1">
        <f t="array" ref="F181">_xlfn.IFS(H181=0, "N", H181&gt;0, "S")</f>
        <v>N</v>
      </c>
      <c r="G181" s="50"/>
      <c r="H181" s="50"/>
      <c r="J181" s="11"/>
      <c r="K181" s="11"/>
      <c r="L181" s="11"/>
      <c r="M181" s="11"/>
      <c r="N181" s="11"/>
    </row>
    <row r="182" spans="2:14" x14ac:dyDescent="0.2">
      <c r="B182" s="47">
        <v>43658</v>
      </c>
      <c r="C182" s="53" t="s">
        <v>14</v>
      </c>
      <c r="D182" s="42" t="s">
        <v>36</v>
      </c>
      <c r="E182" s="42" t="str" cm="1">
        <f t="array" ref="E182">_xlfn.IFS(D182="Excesso humidade", "Major", D182="Rouge", "Major",D182="Perigo físico","Major",D182="Empoado","Major",D182="Parasitas","Major", D182="Odor podre","Major", D182="Temperatura elevada","Major",D182="Rastreabilidade","Minor",D182="Peso","Minor",D182="Erro calibragem","Minor",D182="Defeitos embalamento","Minor",D182="Defeitos escala", "Major")</f>
        <v>Major</v>
      </c>
      <c r="F182" s="48" t="str" cm="1">
        <f t="array" ref="F182">_xlfn.IFS(H182=0, "N", H182&gt;0, "S")</f>
        <v>N</v>
      </c>
      <c r="G182" s="50"/>
      <c r="H182" s="50"/>
      <c r="J182" s="11"/>
      <c r="K182" s="11"/>
      <c r="L182" s="11"/>
      <c r="M182" s="11"/>
      <c r="N182" s="11"/>
    </row>
    <row r="183" spans="2:14" x14ac:dyDescent="0.2">
      <c r="B183" s="47">
        <v>43657</v>
      </c>
      <c r="C183" s="53" t="s">
        <v>14</v>
      </c>
      <c r="D183" s="42" t="s">
        <v>32</v>
      </c>
      <c r="E183" s="42" t="str" cm="1">
        <f t="array" ref="E183">_xlfn.IFS(D183="Excesso humidade", "Major", D183="Rouge", "Major",D183="Perigo físico","Major",D183="Empoado","Major",D183="Parasitas","Major", D183="Odor podre","Major", D183="Temperatura elevada","Major",D183="Rastreabilidade","Minor",D183="Peso","Minor",D183="Erro calibragem","Minor",D183="Defeitos embalamento","Minor",D183="Defeitos escala", "Major")</f>
        <v>Major</v>
      </c>
      <c r="F183" s="48" t="str" cm="1">
        <f t="array" ref="F183">_xlfn.IFS(H183=0, "N", H183&gt;0, "S")</f>
        <v>N</v>
      </c>
      <c r="G183" s="50"/>
      <c r="H183" s="50"/>
      <c r="J183" s="11"/>
      <c r="K183" s="11"/>
      <c r="L183" s="11"/>
      <c r="M183" s="11"/>
      <c r="N183" s="11"/>
    </row>
    <row r="184" spans="2:14" x14ac:dyDescent="0.2">
      <c r="B184" s="47">
        <v>43656</v>
      </c>
      <c r="C184" s="53" t="s">
        <v>180</v>
      </c>
      <c r="D184" s="42" t="s">
        <v>43</v>
      </c>
      <c r="E184" s="42" t="str" cm="1">
        <f t="array" ref="E184">_xlfn.IFS(D184="Excesso humidade", "Major", D184="Rouge", "Major",D184="Perigo físico","Major",D184="Empoado","Major",D184="Parasitas","Major", D184="Odor podre","Major", D184="Temperatura elevada","Major",D184="Rastreabilidade","Minor",D184="Peso","Minor",D184="Erro calibragem","Minor",D184="Defeitos embalamento","Minor",D184="Defeitos escala", "Major")</f>
        <v>Minor</v>
      </c>
      <c r="F184" s="48" t="str" cm="1">
        <f t="array" ref="F184">_xlfn.IFS(H184=0, "N", H184&gt;0, "S")</f>
        <v>N</v>
      </c>
      <c r="G184" s="50"/>
      <c r="H184" s="50"/>
      <c r="J184" s="11"/>
      <c r="K184" s="11"/>
      <c r="L184" s="11"/>
      <c r="M184" s="11"/>
      <c r="N184" s="11"/>
    </row>
    <row r="185" spans="2:14" x14ac:dyDescent="0.2">
      <c r="B185" s="47">
        <v>43656</v>
      </c>
      <c r="C185" s="53" t="s">
        <v>14</v>
      </c>
      <c r="D185" s="42" t="s">
        <v>32</v>
      </c>
      <c r="E185" s="42" t="str" cm="1">
        <f t="array" ref="E185">_xlfn.IFS(D185="Excesso humidade", "Major", D185="Rouge", "Major",D185="Perigo físico","Major",D185="Empoado","Major",D185="Parasitas","Major", D185="Odor podre","Major", D185="Temperatura elevada","Major",D185="Rastreabilidade","Minor",D185="Peso","Minor",D185="Erro calibragem","Minor",D185="Defeitos embalamento","Minor",D185="Defeitos escala", "Major")</f>
        <v>Major</v>
      </c>
      <c r="F185" s="48" t="str" cm="1">
        <f t="array" ref="F185">_xlfn.IFS(H185=0, "N", H185&gt;0, "S")</f>
        <v>N</v>
      </c>
      <c r="G185" s="50"/>
      <c r="H185" s="50"/>
      <c r="J185" s="11"/>
      <c r="K185" s="11"/>
      <c r="L185" s="11"/>
      <c r="M185" s="11"/>
      <c r="N185" s="11"/>
    </row>
    <row r="186" spans="2:14" x14ac:dyDescent="0.2">
      <c r="B186" s="47">
        <v>43655</v>
      </c>
      <c r="C186" s="53" t="s">
        <v>168</v>
      </c>
      <c r="D186" s="42" t="s">
        <v>43</v>
      </c>
      <c r="E186" s="42" t="str" cm="1">
        <f t="array" ref="E186">_xlfn.IFS(D186="Excesso humidade", "Major", D186="Rouge", "Major",D186="Perigo físico","Major",D186="Empoado","Major",D186="Parasitas","Major", D186="Odor podre","Major", D186="Temperatura elevada","Major",D186="Rastreabilidade","Minor",D186="Peso","Minor",D186="Erro calibragem","Minor",D186="Defeitos embalamento","Minor",D186="Defeitos escala", "Major")</f>
        <v>Minor</v>
      </c>
      <c r="F186" s="48" t="str" cm="1">
        <f t="array" ref="F186">_xlfn.IFS(H186=0, "N", H186&gt;0, "S")</f>
        <v>N</v>
      </c>
      <c r="G186" s="50"/>
      <c r="H186" s="50"/>
      <c r="J186" s="11"/>
      <c r="K186" s="11"/>
      <c r="L186" s="11"/>
      <c r="M186" s="11"/>
      <c r="N186" s="11"/>
    </row>
    <row r="187" spans="2:14" x14ac:dyDescent="0.2">
      <c r="B187" s="47">
        <v>43654</v>
      </c>
      <c r="C187" s="53" t="s">
        <v>168</v>
      </c>
      <c r="D187" s="42" t="s">
        <v>43</v>
      </c>
      <c r="E187" s="42" t="str" cm="1">
        <f t="array" ref="E187">_xlfn.IFS(D187="Excesso humidade", "Major", D187="Rouge", "Major",D187="Perigo físico","Major",D187="Empoado","Major",D187="Parasitas","Major", D187="Odor podre","Major", D187="Temperatura elevada","Major",D187="Rastreabilidade","Minor",D187="Peso","Minor",D187="Erro calibragem","Minor",D187="Defeitos embalamento","Minor",D187="Defeitos escala", "Major")</f>
        <v>Minor</v>
      </c>
      <c r="F187" s="48" t="str" cm="1">
        <f t="array" ref="F187">_xlfn.IFS(H187=0, "N", H187&gt;0, "S")</f>
        <v>N</v>
      </c>
      <c r="G187" s="50"/>
      <c r="H187" s="50"/>
      <c r="J187" s="11"/>
      <c r="K187" s="11"/>
      <c r="L187" s="11"/>
      <c r="M187" s="11"/>
      <c r="N187" s="11"/>
    </row>
    <row r="188" spans="2:14" x14ac:dyDescent="0.2">
      <c r="B188" s="47">
        <v>43654</v>
      </c>
      <c r="C188" s="53" t="s">
        <v>195</v>
      </c>
      <c r="D188" s="42" t="s">
        <v>43</v>
      </c>
      <c r="E188" s="42" t="str" cm="1">
        <f t="array" ref="E188">_xlfn.IFS(D188="Excesso humidade", "Major", D188="Rouge", "Major",D188="Perigo físico","Major",D188="Empoado","Major",D188="Parasitas","Major", D188="Odor podre","Major", D188="Temperatura elevada","Major",D188="Rastreabilidade","Minor",D188="Peso","Minor",D188="Erro calibragem","Minor",D188="Defeitos embalamento","Minor",D188="Defeitos escala", "Major")</f>
        <v>Minor</v>
      </c>
      <c r="F188" s="48" t="str" cm="1">
        <f t="array" ref="F188">_xlfn.IFS(H188=0, "N", H188&gt;0, "S")</f>
        <v>N</v>
      </c>
      <c r="G188" s="50"/>
      <c r="H188" s="50"/>
      <c r="J188" s="11"/>
      <c r="K188" s="11"/>
      <c r="L188" s="11"/>
      <c r="M188" s="11"/>
      <c r="N188" s="11"/>
    </row>
    <row r="189" spans="2:14" x14ac:dyDescent="0.2">
      <c r="B189" s="47">
        <v>43651</v>
      </c>
      <c r="C189" s="47" t="s">
        <v>165</v>
      </c>
      <c r="D189" s="42" t="s">
        <v>37</v>
      </c>
      <c r="E189" s="42" t="str" cm="1">
        <f t="array" ref="E189">_xlfn.IFS(D189="Excesso humidade", "Major", D189="Rouge", "Major",D189="Perigo físico","Major",D189="Empoado","Major",D189="Parasitas","Major", D189="Odor podre","Major", D189="Temperatura elevada","Major",D189="Rastreabilidade","Minor",D189="Peso","Minor",D189="Erro calibragem","Minor",D189="Defeitos embalamento","Minor",D189="Defeitos escala", "Major")</f>
        <v>Major</v>
      </c>
      <c r="F189" s="48" t="str" cm="1">
        <f t="array" ref="F189">_xlfn.IFS(H189=0, "N", H189&gt;0, "S")</f>
        <v>N</v>
      </c>
      <c r="G189" s="50"/>
      <c r="H189" s="50"/>
      <c r="J189" s="11"/>
      <c r="K189" s="11"/>
      <c r="L189" s="11"/>
      <c r="M189" s="11"/>
      <c r="N189" s="11"/>
    </row>
    <row r="190" spans="2:14" x14ac:dyDescent="0.2">
      <c r="B190" s="47">
        <v>43650</v>
      </c>
      <c r="C190" s="53" t="s">
        <v>166</v>
      </c>
      <c r="D190" s="42" t="s">
        <v>36</v>
      </c>
      <c r="E190" s="42" t="str" cm="1">
        <f t="array" ref="E190">_xlfn.IFS(D190="Excesso humidade", "Major", D190="Rouge", "Major",D190="Perigo físico","Major",D190="Empoado","Major",D190="Parasitas","Major", D190="Odor podre","Major", D190="Temperatura elevada","Major",D190="Rastreabilidade","Minor",D190="Peso","Minor",D190="Erro calibragem","Minor",D190="Defeitos embalamento","Minor",D190="Defeitos escala", "Major")</f>
        <v>Major</v>
      </c>
      <c r="F190" s="48" t="str" cm="1">
        <f t="array" ref="F190">_xlfn.IFS(H190=0, "N", H190&gt;0, "S")</f>
        <v>N</v>
      </c>
      <c r="G190" s="50"/>
      <c r="H190" s="50"/>
      <c r="J190" s="11"/>
      <c r="K190" s="11"/>
      <c r="L190" s="11"/>
      <c r="M190" s="11"/>
      <c r="N190" s="11"/>
    </row>
    <row r="191" spans="2:14" x14ac:dyDescent="0.2">
      <c r="B191" s="47">
        <v>43649</v>
      </c>
      <c r="C191" s="53" t="s">
        <v>165</v>
      </c>
      <c r="D191" s="42" t="s">
        <v>33</v>
      </c>
      <c r="E191" s="42" t="str" cm="1">
        <f t="array" ref="E191">_xlfn.IFS(D191="Excesso humidade", "Major", D191="Rouge", "Major",D191="Perigo físico","Major",D191="Empoado","Major",D191="Parasitas","Major", D191="Odor podre","Major", D191="Temperatura elevada","Major",D191="Rastreabilidade","Minor",D191="Peso","Minor",D191="Erro calibragem","Minor",D191="Defeitos embalamento","Minor",D191="Defeitos escala", "Major")</f>
        <v>Minor</v>
      </c>
      <c r="F191" s="48" t="str" cm="1">
        <f t="array" ref="F191">_xlfn.IFS(H191=0, "N", H191&gt;0, "S")</f>
        <v>N</v>
      </c>
      <c r="G191" s="50"/>
      <c r="H191" s="50"/>
      <c r="J191" s="11"/>
      <c r="K191" s="11"/>
      <c r="L191" s="11"/>
      <c r="M191" s="11"/>
      <c r="N191" s="11"/>
    </row>
    <row r="192" spans="2:14" x14ac:dyDescent="0.2">
      <c r="B192" s="47">
        <v>43647</v>
      </c>
      <c r="C192" s="53" t="s">
        <v>165</v>
      </c>
      <c r="D192" s="42" t="s">
        <v>33</v>
      </c>
      <c r="E192" s="42" t="str" cm="1">
        <f t="array" ref="E192">_xlfn.IFS(D192="Excesso humidade", "Major", D192="Rouge", "Major",D192="Perigo físico","Major",D192="Empoado","Major",D192="Parasitas","Major", D192="Odor podre","Major", D192="Temperatura elevada","Major",D192="Rastreabilidade","Minor",D192="Peso","Minor",D192="Erro calibragem","Minor",D192="Defeitos embalamento","Minor",D192="Defeitos escala", "Major")</f>
        <v>Minor</v>
      </c>
      <c r="F192" s="48" t="str" cm="1">
        <f t="array" ref="F192">_xlfn.IFS(H192=0, "N", H192&gt;0, "S")</f>
        <v>N</v>
      </c>
      <c r="G192" s="50"/>
      <c r="H192" s="50"/>
      <c r="J192" s="11"/>
      <c r="K192" s="11"/>
      <c r="L192" s="11"/>
      <c r="M192" s="11"/>
      <c r="N192" s="11"/>
    </row>
    <row r="193" spans="2:14" x14ac:dyDescent="0.2">
      <c r="B193" s="47">
        <v>43643</v>
      </c>
      <c r="C193" s="53" t="s">
        <v>168</v>
      </c>
      <c r="D193" s="42" t="s">
        <v>43</v>
      </c>
      <c r="E193" s="42" t="str" cm="1">
        <f t="array" ref="E193">_xlfn.IFS(D193="Excesso humidade", "Major", D193="Rouge", "Major",D193="Perigo físico","Major",D193="Empoado","Major",D193="Parasitas","Major", D193="Odor podre","Major", D193="Temperatura elevada","Major",D193="Rastreabilidade","Minor",D193="Peso","Minor",D193="Erro calibragem","Minor",D193="Defeitos embalamento","Minor",D193="Defeitos escala", "Major")</f>
        <v>Minor</v>
      </c>
      <c r="F193" s="48" t="str" cm="1">
        <f t="array" ref="F193">_xlfn.IFS(H193=0, "N", H193&gt;0, "S")</f>
        <v>N</v>
      </c>
      <c r="G193" s="50"/>
      <c r="H193" s="50"/>
      <c r="J193" s="11"/>
      <c r="K193" s="11"/>
      <c r="L193" s="11"/>
      <c r="M193" s="11"/>
      <c r="N193" s="11"/>
    </row>
    <row r="194" spans="2:14" x14ac:dyDescent="0.2">
      <c r="B194" s="47">
        <v>43642</v>
      </c>
      <c r="C194" s="53" t="s">
        <v>21</v>
      </c>
      <c r="D194" s="42" t="s">
        <v>43</v>
      </c>
      <c r="E194" s="42" t="str" cm="1">
        <f t="array" ref="E194">_xlfn.IFS(D194="Excesso humidade", "Major", D194="Rouge", "Major",D194="Perigo físico","Major",D194="Empoado","Major",D194="Parasitas","Major", D194="Odor podre","Major", D194="Temperatura elevada","Major",D194="Rastreabilidade","Minor",D194="Peso","Minor",D194="Erro calibragem","Minor",D194="Defeitos embalamento","Minor",D194="Defeitos escala", "Major")</f>
        <v>Minor</v>
      </c>
      <c r="F194" s="48" t="str" cm="1">
        <f t="array" ref="F194">_xlfn.IFS(H194=0, "N", H194&gt;0, "S")</f>
        <v>N</v>
      </c>
      <c r="G194" s="50"/>
      <c r="H194" s="50"/>
      <c r="J194" s="11"/>
      <c r="K194" s="11"/>
      <c r="L194" s="11"/>
      <c r="M194" s="11"/>
      <c r="N194" s="11"/>
    </row>
    <row r="195" spans="2:14" x14ac:dyDescent="0.2">
      <c r="B195" s="47">
        <v>43640</v>
      </c>
      <c r="C195" s="53" t="s">
        <v>168</v>
      </c>
      <c r="D195" s="42" t="s">
        <v>43</v>
      </c>
      <c r="E195" s="42" t="str" cm="1">
        <f t="array" ref="E195">_xlfn.IFS(D195="Excesso humidade", "Major", D195="Rouge", "Major",D195="Perigo físico","Major",D195="Empoado","Major",D195="Parasitas","Major", D195="Odor podre","Major", D195="Temperatura elevada","Major",D195="Rastreabilidade","Minor",D195="Peso","Minor",D195="Erro calibragem","Minor",D195="Defeitos embalamento","Minor",D195="Defeitos escala", "Major")</f>
        <v>Minor</v>
      </c>
      <c r="F195" s="48" t="str" cm="1">
        <f t="array" ref="F195">_xlfn.IFS(H195=0, "N", H195&gt;0, "S")</f>
        <v>N</v>
      </c>
      <c r="G195" s="50"/>
      <c r="H195" s="50"/>
      <c r="J195" s="11"/>
      <c r="K195" s="11"/>
      <c r="L195" s="11"/>
      <c r="M195" s="11"/>
      <c r="N195" s="11"/>
    </row>
    <row r="196" spans="2:14" x14ac:dyDescent="0.2">
      <c r="B196" s="47">
        <v>43635</v>
      </c>
      <c r="C196" s="53" t="s">
        <v>166</v>
      </c>
      <c r="D196" s="42" t="s">
        <v>36</v>
      </c>
      <c r="E196" s="42" t="str" cm="1">
        <f t="array" ref="E196">_xlfn.IFS(D196="Excesso humidade", "Major", D196="Rouge", "Major",D196="Perigo físico","Major",D196="Empoado","Major",D196="Parasitas","Major", D196="Odor podre","Major", D196="Temperatura elevada","Major",D196="Rastreabilidade","Minor",D196="Peso","Minor",D196="Erro calibragem","Minor",D196="Defeitos embalamento","Minor",D196="Defeitos escala", "Major")</f>
        <v>Major</v>
      </c>
      <c r="F196" s="48" t="str" cm="1">
        <f t="array" ref="F196">_xlfn.IFS(H196=0, "N", H196&gt;0, "S")</f>
        <v>N</v>
      </c>
      <c r="G196" s="50"/>
      <c r="H196" s="50"/>
      <c r="J196" s="11"/>
      <c r="K196" s="11"/>
      <c r="L196" s="11"/>
      <c r="M196" s="11"/>
      <c r="N196" s="11"/>
    </row>
    <row r="197" spans="2:14" x14ac:dyDescent="0.2">
      <c r="B197" s="47">
        <v>43634</v>
      </c>
      <c r="C197" s="53" t="s">
        <v>166</v>
      </c>
      <c r="D197" s="42" t="s">
        <v>43</v>
      </c>
      <c r="E197" s="42" t="str" cm="1">
        <f t="array" ref="E197">_xlfn.IFS(D197="Excesso humidade", "Major", D197="Rouge", "Major",D197="Perigo físico","Major",D197="Empoado","Major",D197="Parasitas","Major", D197="Odor podre","Major", D197="Temperatura elevada","Major",D197="Rastreabilidade","Minor",D197="Peso","Minor",D197="Erro calibragem","Minor",D197="Defeitos embalamento","Minor",D197="Defeitos escala", "Major")</f>
        <v>Minor</v>
      </c>
      <c r="F197" s="48" t="str" cm="1">
        <f t="array" ref="F197">_xlfn.IFS(H197=0, "N", H197&gt;0, "S")</f>
        <v>N</v>
      </c>
      <c r="G197" s="50"/>
      <c r="H197" s="50"/>
      <c r="J197" s="11"/>
      <c r="K197" s="11"/>
      <c r="L197" s="11"/>
      <c r="M197" s="11"/>
      <c r="N197" s="11"/>
    </row>
    <row r="198" spans="2:14" x14ac:dyDescent="0.2">
      <c r="B198" s="47">
        <v>43634</v>
      </c>
      <c r="C198" s="53" t="s">
        <v>14</v>
      </c>
      <c r="D198" s="42" t="s">
        <v>32</v>
      </c>
      <c r="E198" s="42" t="str" cm="1">
        <f t="array" ref="E198">_xlfn.IFS(D198="Excesso humidade", "Major", D198="Rouge", "Major",D198="Perigo físico","Major",D198="Empoado","Major",D198="Parasitas","Major", D198="Odor podre","Major", D198="Temperatura elevada","Major",D198="Rastreabilidade","Minor",D198="Peso","Minor",D198="Erro calibragem","Minor",D198="Defeitos embalamento","Minor",D198="Defeitos escala", "Major")</f>
        <v>Major</v>
      </c>
      <c r="F198" s="48" t="str" cm="1">
        <f t="array" ref="F198">_xlfn.IFS(H198=0, "N", H198&gt;0, "S")</f>
        <v>N</v>
      </c>
      <c r="G198" s="50"/>
      <c r="H198" s="50"/>
      <c r="J198" s="11"/>
      <c r="K198" s="11"/>
      <c r="L198" s="11"/>
      <c r="M198" s="11"/>
      <c r="N198" s="11"/>
    </row>
    <row r="199" spans="2:14" x14ac:dyDescent="0.2">
      <c r="B199" s="47">
        <v>43628</v>
      </c>
      <c r="C199" s="53" t="s">
        <v>168</v>
      </c>
      <c r="D199" s="42" t="s">
        <v>43</v>
      </c>
      <c r="E199" s="42" t="str" cm="1">
        <f t="array" ref="E199">_xlfn.IFS(D199="Excesso humidade", "Major", D199="Rouge", "Major",D199="Perigo físico","Major",D199="Empoado","Major",D199="Parasitas","Major", D199="Odor podre","Major", D199="Temperatura elevada","Major",D199="Rastreabilidade","Minor",D199="Peso","Minor",D199="Erro calibragem","Minor",D199="Defeitos embalamento","Minor",D199="Defeitos escala", "Major")</f>
        <v>Minor</v>
      </c>
      <c r="F199" s="48" t="str" cm="1">
        <f t="array" ref="F199">_xlfn.IFS(H199=0, "N", H199&gt;0, "S")</f>
        <v>N</v>
      </c>
      <c r="G199" s="50"/>
      <c r="H199" s="50"/>
      <c r="J199" s="11"/>
      <c r="K199" s="11"/>
      <c r="L199" s="11"/>
      <c r="M199" s="11"/>
      <c r="N199" s="11"/>
    </row>
    <row r="200" spans="2:14" x14ac:dyDescent="0.2">
      <c r="B200" s="47">
        <v>43627</v>
      </c>
      <c r="C200" s="53" t="s">
        <v>14</v>
      </c>
      <c r="D200" s="42" t="s">
        <v>32</v>
      </c>
      <c r="E200" s="42" t="str" cm="1">
        <f t="array" ref="E200">_xlfn.IFS(D200="Excesso humidade", "Major", D200="Rouge", "Major",D200="Perigo físico","Major",D200="Empoado","Major",D200="Parasitas","Major", D200="Odor podre","Major", D200="Temperatura elevada","Major",D200="Rastreabilidade","Minor",D200="Peso","Minor",D200="Erro calibragem","Minor",D200="Defeitos embalamento","Minor",D200="Defeitos escala", "Major")</f>
        <v>Major</v>
      </c>
      <c r="F200" s="48" t="str" cm="1">
        <f t="array" ref="F200">_xlfn.IFS(H200=0, "N", H200&gt;0, "S")</f>
        <v>N</v>
      </c>
      <c r="G200" s="50"/>
      <c r="H200" s="50"/>
      <c r="J200" s="11"/>
      <c r="K200" s="11"/>
      <c r="L200" s="11"/>
      <c r="M200" s="11"/>
      <c r="N200" s="11"/>
    </row>
    <row r="201" spans="2:14" x14ac:dyDescent="0.2">
      <c r="B201" s="47">
        <v>43621</v>
      </c>
      <c r="C201" s="53" t="s">
        <v>179</v>
      </c>
      <c r="D201" s="42" t="s">
        <v>37</v>
      </c>
      <c r="E201" s="42" t="str" cm="1">
        <f t="array" ref="E201">_xlfn.IFS(D201="Excesso humidade", "Major", D201="Rouge", "Major",D201="Perigo físico","Major",D201="Empoado","Major",D201="Parasitas","Major", D201="Odor podre","Major", D201="Temperatura elevada","Major",D201="Rastreabilidade","Minor",D201="Peso","Minor",D201="Erro calibragem","Minor",D201="Defeitos embalamento","Minor",D201="Defeitos escala", "Major")</f>
        <v>Major</v>
      </c>
      <c r="F201" s="48" t="str" cm="1">
        <f t="array" ref="F201">_xlfn.IFS(H201=0, "N", H201&gt;0, "S")</f>
        <v>N</v>
      </c>
      <c r="G201" s="50"/>
      <c r="H201" s="50"/>
      <c r="J201" s="11"/>
      <c r="K201" s="11"/>
      <c r="L201" s="11"/>
      <c r="M201" s="11"/>
      <c r="N201" s="11"/>
    </row>
    <row r="202" spans="2:14" x14ac:dyDescent="0.2">
      <c r="B202" s="47">
        <v>43621</v>
      </c>
      <c r="C202" s="53" t="s">
        <v>190</v>
      </c>
      <c r="D202" s="42" t="s">
        <v>37</v>
      </c>
      <c r="E202" s="42" t="str" cm="1">
        <f t="array" ref="E202">_xlfn.IFS(D202="Excesso humidade", "Major", D202="Rouge", "Major",D202="Perigo físico","Major",D202="Empoado","Major",D202="Parasitas","Major", D202="Odor podre","Major", D202="Temperatura elevada","Major",D202="Rastreabilidade","Minor",D202="Peso","Minor",D202="Erro calibragem","Minor",D202="Defeitos embalamento","Minor",D202="Defeitos escala", "Major")</f>
        <v>Major</v>
      </c>
      <c r="F202" s="48" t="str" cm="1">
        <f t="array" ref="F202">_xlfn.IFS(H202=0, "N", H202&gt;0, "S")</f>
        <v>N</v>
      </c>
      <c r="G202" s="50"/>
      <c r="H202" s="50"/>
      <c r="J202" s="11"/>
      <c r="K202" s="11"/>
      <c r="L202" s="11"/>
      <c r="M202" s="11"/>
      <c r="N202" s="11"/>
    </row>
    <row r="203" spans="2:14" x14ac:dyDescent="0.2">
      <c r="B203" s="47">
        <v>43621</v>
      </c>
      <c r="C203" s="53" t="s">
        <v>164</v>
      </c>
      <c r="D203" s="42" t="s">
        <v>37</v>
      </c>
      <c r="E203" s="42" t="str" cm="1">
        <f t="array" ref="E203">_xlfn.IFS(D203="Excesso humidade", "Major", D203="Rouge", "Major",D203="Perigo físico","Major",D203="Empoado","Major",D203="Parasitas","Major", D203="Odor podre","Major", D203="Temperatura elevada","Major",D203="Rastreabilidade","Minor",D203="Peso","Minor",D203="Erro calibragem","Minor",D203="Defeitos embalamento","Minor",D203="Defeitos escala", "Major")</f>
        <v>Major</v>
      </c>
      <c r="F203" s="48" t="str" cm="1">
        <f t="array" ref="F203">_xlfn.IFS(H203=0, "N", H203&gt;0, "S")</f>
        <v>N</v>
      </c>
      <c r="G203" s="50"/>
      <c r="H203" s="50"/>
      <c r="J203" s="11"/>
      <c r="K203" s="11"/>
      <c r="L203" s="11"/>
      <c r="M203" s="11"/>
      <c r="N203" s="11"/>
    </row>
    <row r="204" spans="2:14" x14ac:dyDescent="0.2">
      <c r="B204" s="47">
        <v>43621</v>
      </c>
      <c r="C204" s="47" t="s">
        <v>165</v>
      </c>
      <c r="D204" s="42" t="s">
        <v>37</v>
      </c>
      <c r="E204" s="42" t="str" cm="1">
        <f t="array" ref="E204">_xlfn.IFS(D204="Excesso humidade", "Major", D204="Rouge", "Major",D204="Perigo físico","Major",D204="Empoado","Major",D204="Parasitas","Major", D204="Odor podre","Major", D204="Temperatura elevada","Major",D204="Rastreabilidade","Minor",D204="Peso","Minor",D204="Erro calibragem","Minor",D204="Defeitos embalamento","Minor",D204="Defeitos escala", "Major")</f>
        <v>Major</v>
      </c>
      <c r="F204" s="48" t="str" cm="1">
        <f t="array" ref="F204">_xlfn.IFS(H204=0, "N", H204&gt;0, "S")</f>
        <v>N</v>
      </c>
      <c r="G204" s="50"/>
      <c r="H204" s="50"/>
      <c r="J204" s="11"/>
      <c r="K204" s="11"/>
      <c r="L204" s="11"/>
      <c r="M204" s="11"/>
      <c r="N204" s="11"/>
    </row>
    <row r="205" spans="2:14" x14ac:dyDescent="0.2">
      <c r="B205" s="47">
        <v>43620</v>
      </c>
      <c r="C205" s="53" t="s">
        <v>14</v>
      </c>
      <c r="D205" s="42" t="s">
        <v>43</v>
      </c>
      <c r="E205" s="42" t="str" cm="1">
        <f t="array" ref="E205">_xlfn.IFS(D205="Excesso humidade", "Major", D205="Rouge", "Major",D205="Perigo físico","Major",D205="Empoado","Major",D205="Parasitas","Major", D205="Odor podre","Major", D205="Temperatura elevada","Major",D205="Rastreabilidade","Minor",D205="Peso","Minor",D205="Erro calibragem","Minor",D205="Defeitos embalamento","Minor",D205="Defeitos escala", "Major")</f>
        <v>Minor</v>
      </c>
      <c r="F205" s="48" t="str" cm="1">
        <f t="array" ref="F205">_xlfn.IFS(H205=0, "N", H205&gt;0, "S")</f>
        <v>N</v>
      </c>
      <c r="G205" s="50"/>
      <c r="H205" s="50"/>
      <c r="J205" s="11"/>
      <c r="K205" s="11"/>
      <c r="L205" s="11"/>
      <c r="M205" s="11"/>
      <c r="N205" s="11"/>
    </row>
    <row r="206" spans="2:14" x14ac:dyDescent="0.2">
      <c r="B206" s="47">
        <v>43619</v>
      </c>
      <c r="C206" s="53" t="s">
        <v>180</v>
      </c>
      <c r="D206" s="42" t="s">
        <v>43</v>
      </c>
      <c r="E206" s="42" t="str" cm="1">
        <f t="array" ref="E206">_xlfn.IFS(D206="Excesso humidade", "Major", D206="Rouge", "Major",D206="Perigo físico","Major",D206="Empoado","Major",D206="Parasitas","Major", D206="Odor podre","Major", D206="Temperatura elevada","Major",D206="Rastreabilidade","Minor",D206="Peso","Minor",D206="Erro calibragem","Minor",D206="Defeitos embalamento","Minor",D206="Defeitos escala", "Major")</f>
        <v>Minor</v>
      </c>
      <c r="F206" s="48" t="str" cm="1">
        <f t="array" ref="F206">_xlfn.IFS(H206=0, "N", H206&gt;0, "S")</f>
        <v>N</v>
      </c>
      <c r="G206" s="50"/>
      <c r="H206" s="50"/>
      <c r="J206" s="11"/>
      <c r="K206" s="11"/>
      <c r="L206" s="11"/>
      <c r="M206" s="11"/>
      <c r="N206" s="11"/>
    </row>
    <row r="207" spans="2:14" x14ac:dyDescent="0.2">
      <c r="B207" s="47">
        <v>43619</v>
      </c>
      <c r="C207" s="53" t="s">
        <v>191</v>
      </c>
      <c r="D207" s="42" t="s">
        <v>43</v>
      </c>
      <c r="E207" s="42" t="str" cm="1">
        <f t="array" ref="E207">_xlfn.IFS(D207="Excesso humidade", "Major", D207="Rouge", "Major",D207="Perigo físico","Major",D207="Empoado","Major",D207="Parasitas","Major", D207="Odor podre","Major", D207="Temperatura elevada","Major",D207="Rastreabilidade","Minor",D207="Peso","Minor",D207="Erro calibragem","Minor",D207="Defeitos embalamento","Minor",D207="Defeitos escala", "Major")</f>
        <v>Minor</v>
      </c>
      <c r="F207" s="48" t="str" cm="1">
        <f t="array" ref="F207">_xlfn.IFS(H207=0, "N", H207&gt;0, "S")</f>
        <v>N</v>
      </c>
      <c r="G207" s="50"/>
      <c r="H207" s="50"/>
      <c r="J207" s="11"/>
      <c r="K207" s="11"/>
      <c r="L207" s="11"/>
      <c r="M207" s="11"/>
      <c r="N207" s="11"/>
    </row>
    <row r="208" spans="2:14" x14ac:dyDescent="0.2">
      <c r="B208" s="47">
        <v>43616</v>
      </c>
      <c r="C208" s="53" t="s">
        <v>168</v>
      </c>
      <c r="D208" s="42" t="s">
        <v>43</v>
      </c>
      <c r="E208" s="42" t="str" cm="1">
        <f t="array" ref="E208">_xlfn.IFS(D208="Excesso humidade", "Major", D208="Rouge", "Major",D208="Perigo físico","Major",D208="Empoado","Major",D208="Parasitas","Major", D208="Odor podre","Major", D208="Temperatura elevada","Major",D208="Rastreabilidade","Minor",D208="Peso","Minor",D208="Erro calibragem","Minor",D208="Defeitos embalamento","Minor",D208="Defeitos escala", "Major")</f>
        <v>Minor</v>
      </c>
      <c r="F208" s="48" t="str" cm="1">
        <f t="array" ref="F208">_xlfn.IFS(H208=0, "N", H208&gt;0, "S")</f>
        <v>N</v>
      </c>
      <c r="G208" s="50"/>
      <c r="H208" s="50"/>
      <c r="J208" s="11"/>
      <c r="K208" s="11"/>
      <c r="L208" s="11"/>
      <c r="M208" s="11"/>
      <c r="N208" s="11"/>
    </row>
    <row r="209" spans="2:14" x14ac:dyDescent="0.2">
      <c r="B209" s="47">
        <v>43614</v>
      </c>
      <c r="C209" s="47" t="s">
        <v>165</v>
      </c>
      <c r="D209" s="42" t="s">
        <v>37</v>
      </c>
      <c r="E209" s="42" t="str" cm="1">
        <f t="array" ref="E209">_xlfn.IFS(D209="Excesso humidade", "Major", D209="Rouge", "Major",D209="Perigo físico","Major",D209="Empoado","Major",D209="Parasitas","Major", D209="Odor podre","Major", D209="Temperatura elevada","Major",D209="Rastreabilidade","Minor",D209="Peso","Minor",D209="Erro calibragem","Minor",D209="Defeitos embalamento","Minor",D209="Defeitos escala", "Major")</f>
        <v>Major</v>
      </c>
      <c r="F209" s="48" t="str" cm="1">
        <f t="array" ref="F209">_xlfn.IFS(H209=0, "N", H209&gt;0, "S")</f>
        <v>N</v>
      </c>
      <c r="G209" s="50"/>
      <c r="H209" s="50"/>
      <c r="J209" s="11"/>
      <c r="K209" s="11"/>
      <c r="L209" s="11"/>
      <c r="M209" s="11"/>
      <c r="N209" s="11"/>
    </row>
    <row r="210" spans="2:14" x14ac:dyDescent="0.2">
      <c r="B210" s="47">
        <v>43613</v>
      </c>
      <c r="C210" s="53" t="s">
        <v>168</v>
      </c>
      <c r="D210" s="42" t="s">
        <v>43</v>
      </c>
      <c r="E210" s="42" t="str" cm="1">
        <f t="array" ref="E210">_xlfn.IFS(D210="Excesso humidade", "Major", D210="Rouge", "Major",D210="Perigo físico","Major",D210="Empoado","Major",D210="Parasitas","Major", D210="Odor podre","Major", D210="Temperatura elevada","Major",D210="Rastreabilidade","Minor",D210="Peso","Minor",D210="Erro calibragem","Minor",D210="Defeitos embalamento","Minor",D210="Defeitos escala", "Major")</f>
        <v>Minor</v>
      </c>
      <c r="F210" s="48" t="str" cm="1">
        <f t="array" ref="F210">_xlfn.IFS(H210=0, "N", H210&gt;0, "S")</f>
        <v>N</v>
      </c>
      <c r="G210" s="50"/>
      <c r="H210" s="50"/>
      <c r="J210" s="11"/>
      <c r="K210" s="11"/>
      <c r="L210" s="11"/>
      <c r="M210" s="11"/>
      <c r="N210" s="11"/>
    </row>
    <row r="211" spans="2:14" x14ac:dyDescent="0.2">
      <c r="B211" s="47">
        <v>43609</v>
      </c>
      <c r="C211" s="53" t="s">
        <v>165</v>
      </c>
      <c r="D211" s="42" t="s">
        <v>37</v>
      </c>
      <c r="E211" s="42" t="str" cm="1">
        <f t="array" ref="E211">_xlfn.IFS(D211="Excesso humidade", "Major", D211="Rouge", "Major",D211="Perigo físico","Major",D211="Empoado","Major",D211="Parasitas","Major", D211="Odor podre","Major", D211="Temperatura elevada","Major",D211="Rastreabilidade","Minor",D211="Peso","Minor",D211="Erro calibragem","Minor",D211="Defeitos embalamento","Minor",D211="Defeitos escala", "Major")</f>
        <v>Major</v>
      </c>
      <c r="F211" s="48" t="str" cm="1">
        <f t="array" ref="F211">_xlfn.IFS(H211=0, "N", H211&gt;0, "S")</f>
        <v>N</v>
      </c>
      <c r="G211" s="50"/>
      <c r="H211" s="50"/>
      <c r="J211" s="11"/>
      <c r="K211" s="11"/>
      <c r="L211" s="11"/>
      <c r="M211" s="11"/>
      <c r="N211" s="11"/>
    </row>
    <row r="212" spans="2:14" x14ac:dyDescent="0.2">
      <c r="B212" s="47">
        <v>43609</v>
      </c>
      <c r="C212" s="47" t="s">
        <v>174</v>
      </c>
      <c r="D212" s="42" t="s">
        <v>37</v>
      </c>
      <c r="E212" s="42" t="str" cm="1">
        <f t="array" ref="E212">_xlfn.IFS(D212="Excesso humidade", "Major", D212="Rouge", "Major",D212="Perigo físico","Major",D212="Empoado","Major",D212="Parasitas","Major", D212="Odor podre","Major", D212="Temperatura elevada","Major",D212="Rastreabilidade","Minor",D212="Peso","Minor",D212="Erro calibragem","Minor",D212="Defeitos embalamento","Minor",D212="Defeitos escala", "Major")</f>
        <v>Major</v>
      </c>
      <c r="F212" s="48" t="str" cm="1">
        <f t="array" ref="F212">_xlfn.IFS(H212=0, "N", H212&gt;0, "S")</f>
        <v>N</v>
      </c>
      <c r="G212" s="50"/>
      <c r="H212" s="50"/>
      <c r="J212" s="11"/>
      <c r="K212" s="11"/>
      <c r="L212" s="11"/>
      <c r="M212" s="11"/>
      <c r="N212" s="11"/>
    </row>
    <row r="213" spans="2:14" x14ac:dyDescent="0.2">
      <c r="B213" s="47">
        <v>43609</v>
      </c>
      <c r="C213" s="53" t="s">
        <v>14</v>
      </c>
      <c r="D213" s="42" t="s">
        <v>43</v>
      </c>
      <c r="E213" s="42" t="str" cm="1">
        <f t="array" ref="E213">_xlfn.IFS(D213="Excesso humidade", "Major", D213="Rouge", "Major",D213="Perigo físico","Major",D213="Empoado","Major",D213="Parasitas","Major", D213="Odor podre","Major", D213="Temperatura elevada","Major",D213="Rastreabilidade","Minor",D213="Peso","Minor",D213="Erro calibragem","Minor",D213="Defeitos embalamento","Minor",D213="Defeitos escala", "Major")</f>
        <v>Minor</v>
      </c>
      <c r="F213" s="48" t="str" cm="1">
        <f t="array" ref="F213">_xlfn.IFS(H213=0, "N", H213&gt;0, "S")</f>
        <v>N</v>
      </c>
      <c r="G213" s="50"/>
      <c r="H213" s="50"/>
      <c r="J213" s="11"/>
      <c r="K213" s="11"/>
      <c r="L213" s="11"/>
      <c r="M213" s="11"/>
      <c r="N213" s="11"/>
    </row>
    <row r="214" spans="2:14" x14ac:dyDescent="0.2">
      <c r="B214" s="47">
        <v>43608</v>
      </c>
      <c r="C214" s="53" t="s">
        <v>21</v>
      </c>
      <c r="D214" s="42" t="s">
        <v>43</v>
      </c>
      <c r="E214" s="42" t="str" cm="1">
        <f t="array" ref="E214">_xlfn.IFS(D214="Excesso humidade", "Major", D214="Rouge", "Major",D214="Perigo físico","Major",D214="Empoado","Major",D214="Parasitas","Major", D214="Odor podre","Major", D214="Temperatura elevada","Major",D214="Rastreabilidade","Minor",D214="Peso","Minor",D214="Erro calibragem","Minor",D214="Defeitos embalamento","Minor",D214="Defeitos escala", "Major")</f>
        <v>Minor</v>
      </c>
      <c r="F214" s="48" t="str" cm="1">
        <f t="array" ref="F214">_xlfn.IFS(H214=0, "N", H214&gt;0, "S")</f>
        <v>N</v>
      </c>
      <c r="G214" s="50"/>
      <c r="H214" s="50"/>
      <c r="J214" s="11"/>
      <c r="K214" s="11"/>
      <c r="L214" s="11"/>
      <c r="M214" s="11"/>
      <c r="N214" s="11"/>
    </row>
    <row r="215" spans="2:14" x14ac:dyDescent="0.2">
      <c r="B215" s="47">
        <v>43608</v>
      </c>
      <c r="C215" s="53" t="s">
        <v>168</v>
      </c>
      <c r="D215" s="42" t="s">
        <v>43</v>
      </c>
      <c r="E215" s="42" t="str" cm="1">
        <f t="array" ref="E215">_xlfn.IFS(D215="Excesso humidade", "Major", D215="Rouge", "Major",D215="Perigo físico","Major",D215="Empoado","Major",D215="Parasitas","Major", D215="Odor podre","Major", D215="Temperatura elevada","Major",D215="Rastreabilidade","Minor",D215="Peso","Minor",D215="Erro calibragem","Minor",D215="Defeitos embalamento","Minor",D215="Defeitos escala", "Major")</f>
        <v>Minor</v>
      </c>
      <c r="F215" s="48" t="str" cm="1">
        <f t="array" ref="F215">_xlfn.IFS(H215=0, "N", H215&gt;0, "S")</f>
        <v>N</v>
      </c>
      <c r="G215" s="50"/>
      <c r="H215" s="50"/>
      <c r="J215" s="11"/>
      <c r="K215" s="11"/>
      <c r="L215" s="11"/>
      <c r="M215" s="11"/>
      <c r="N215" s="11"/>
    </row>
    <row r="216" spans="2:14" x14ac:dyDescent="0.2">
      <c r="B216" s="47">
        <v>43608</v>
      </c>
      <c r="C216" s="53" t="s">
        <v>180</v>
      </c>
      <c r="D216" s="42" t="s">
        <v>43</v>
      </c>
      <c r="E216" s="42" t="str" cm="1">
        <f t="array" ref="E216">_xlfn.IFS(D216="Excesso humidade", "Major", D216="Rouge", "Major",D216="Perigo físico","Major",D216="Empoado","Major",D216="Parasitas","Major", D216="Odor podre","Major", D216="Temperatura elevada","Major",D216="Rastreabilidade","Minor",D216="Peso","Minor",D216="Erro calibragem","Minor",D216="Defeitos embalamento","Minor",D216="Defeitos escala", "Major")</f>
        <v>Minor</v>
      </c>
      <c r="F216" s="48" t="str" cm="1">
        <f t="array" ref="F216">_xlfn.IFS(H216=0, "N", H216&gt;0, "S")</f>
        <v>N</v>
      </c>
      <c r="G216" s="50"/>
      <c r="H216" s="50"/>
      <c r="J216" s="11"/>
      <c r="K216" s="11"/>
      <c r="L216" s="11"/>
      <c r="M216" s="11"/>
      <c r="N216" s="11"/>
    </row>
    <row r="217" spans="2:14" x14ac:dyDescent="0.2">
      <c r="B217" s="47">
        <v>43608</v>
      </c>
      <c r="C217" s="53" t="s">
        <v>166</v>
      </c>
      <c r="D217" s="42" t="s">
        <v>43</v>
      </c>
      <c r="E217" s="42" t="str" cm="1">
        <f t="array" ref="E217">_xlfn.IFS(D217="Excesso humidade", "Major", D217="Rouge", "Major",D217="Perigo físico","Major",D217="Empoado","Major",D217="Parasitas","Major", D217="Odor podre","Major", D217="Temperatura elevada","Major",D217="Rastreabilidade","Minor",D217="Peso","Minor",D217="Erro calibragem","Minor",D217="Defeitos embalamento","Minor",D217="Defeitos escala", "Major")</f>
        <v>Minor</v>
      </c>
      <c r="F217" s="48" t="str" cm="1">
        <f t="array" ref="F217">_xlfn.IFS(H217=0, "N", H217&gt;0, "S")</f>
        <v>N</v>
      </c>
      <c r="G217" s="50"/>
      <c r="H217" s="50"/>
      <c r="J217" s="11"/>
      <c r="K217" s="11"/>
      <c r="L217" s="11"/>
      <c r="M217" s="11"/>
      <c r="N217" s="11"/>
    </row>
    <row r="218" spans="2:14" x14ac:dyDescent="0.2">
      <c r="B218" s="47">
        <v>43607</v>
      </c>
      <c r="C218" s="47" t="s">
        <v>164</v>
      </c>
      <c r="D218" s="42" t="s">
        <v>37</v>
      </c>
      <c r="E218" s="42" t="str" cm="1">
        <f t="array" ref="E218">_xlfn.IFS(D218="Excesso humidade", "Major", D218="Rouge", "Major",D218="Perigo físico","Major",D218="Empoado","Major",D218="Parasitas","Major", D218="Odor podre","Major", D218="Temperatura elevada","Major",D218="Rastreabilidade","Minor",D218="Peso","Minor",D218="Erro calibragem","Minor",D218="Defeitos embalamento","Minor",D218="Defeitos escala", "Major")</f>
        <v>Major</v>
      </c>
      <c r="F218" s="48" t="str" cm="1">
        <f t="array" ref="F218">_xlfn.IFS(H218=0, "N", H218&gt;0, "S")</f>
        <v>N</v>
      </c>
      <c r="G218" s="50"/>
      <c r="H218" s="50"/>
      <c r="J218" s="11"/>
      <c r="K218" s="11"/>
      <c r="L218" s="11"/>
      <c r="M218" s="11"/>
      <c r="N218" s="11"/>
    </row>
    <row r="219" spans="2:14" x14ac:dyDescent="0.2">
      <c r="B219" s="47">
        <v>43607</v>
      </c>
      <c r="C219" s="47" t="s">
        <v>179</v>
      </c>
      <c r="D219" s="42" t="s">
        <v>37</v>
      </c>
      <c r="E219" s="42" t="str" cm="1">
        <f t="array" ref="E219">_xlfn.IFS(D219="Excesso humidade", "Major", D219="Rouge", "Major",D219="Perigo físico","Major",D219="Empoado","Major",D219="Parasitas","Major", D219="Odor podre","Major", D219="Temperatura elevada","Major",D219="Rastreabilidade","Minor",D219="Peso","Minor",D219="Erro calibragem","Minor",D219="Defeitos embalamento","Minor",D219="Defeitos escala", "Major")</f>
        <v>Major</v>
      </c>
      <c r="F219" s="48" t="str" cm="1">
        <f t="array" ref="F219">_xlfn.IFS(H219=0, "N", H219&gt;0, "S")</f>
        <v>N</v>
      </c>
      <c r="G219" s="50"/>
      <c r="H219" s="50"/>
      <c r="J219" s="11"/>
      <c r="K219" s="11"/>
      <c r="L219" s="11"/>
      <c r="M219" s="11"/>
      <c r="N219" s="11"/>
    </row>
    <row r="220" spans="2:14" x14ac:dyDescent="0.2">
      <c r="B220" s="47">
        <v>43607</v>
      </c>
      <c r="C220" s="53" t="s">
        <v>14</v>
      </c>
      <c r="D220" s="42" t="s">
        <v>43</v>
      </c>
      <c r="E220" s="42" t="str" cm="1">
        <f t="array" ref="E220">_xlfn.IFS(D220="Excesso humidade", "Major", D220="Rouge", "Major",D220="Perigo físico","Major",D220="Empoado","Major",D220="Parasitas","Major", D220="Odor podre","Major", D220="Temperatura elevada","Major",D220="Rastreabilidade","Minor",D220="Peso","Minor",D220="Erro calibragem","Minor",D220="Defeitos embalamento","Minor",D220="Defeitos escala", "Major")</f>
        <v>Minor</v>
      </c>
      <c r="F220" s="48" t="str" cm="1">
        <f t="array" ref="F220">_xlfn.IFS(H220=0, "N", H220&gt;0, "S")</f>
        <v>N</v>
      </c>
      <c r="G220" s="50"/>
      <c r="H220" s="50"/>
      <c r="J220" s="11"/>
      <c r="K220" s="11"/>
      <c r="L220" s="11"/>
      <c r="M220" s="11"/>
      <c r="N220" s="11"/>
    </row>
    <row r="221" spans="2:14" x14ac:dyDescent="0.2">
      <c r="B221" s="47">
        <v>43607</v>
      </c>
      <c r="C221" s="53" t="s">
        <v>180</v>
      </c>
      <c r="D221" s="42" t="s">
        <v>43</v>
      </c>
      <c r="E221" s="42" t="str" cm="1">
        <f t="array" ref="E221">_xlfn.IFS(D221="Excesso humidade", "Major", D221="Rouge", "Major",D221="Perigo físico","Major",D221="Empoado","Major",D221="Parasitas","Major", D221="Odor podre","Major", D221="Temperatura elevada","Major",D221="Rastreabilidade","Minor",D221="Peso","Minor",D221="Erro calibragem","Minor",D221="Defeitos embalamento","Minor",D221="Defeitos escala", "Major")</f>
        <v>Minor</v>
      </c>
      <c r="F221" s="48" t="str" cm="1">
        <f t="array" ref="F221">_xlfn.IFS(H221=0, "N", H221&gt;0, "S")</f>
        <v>N</v>
      </c>
      <c r="G221" s="50"/>
      <c r="H221" s="50"/>
      <c r="J221" s="11"/>
      <c r="K221" s="11"/>
      <c r="L221" s="11"/>
      <c r="M221" s="11"/>
      <c r="N221" s="11"/>
    </row>
    <row r="222" spans="2:14" x14ac:dyDescent="0.2">
      <c r="B222" s="47">
        <v>43607</v>
      </c>
      <c r="C222" s="53" t="s">
        <v>168</v>
      </c>
      <c r="D222" s="42" t="s">
        <v>43</v>
      </c>
      <c r="E222" s="42" t="str" cm="1">
        <f t="array" ref="E222">_xlfn.IFS(D222="Excesso humidade", "Major", D222="Rouge", "Major",D222="Perigo físico","Major",D222="Empoado","Major",D222="Parasitas","Major", D222="Odor podre","Major", D222="Temperatura elevada","Major",D222="Rastreabilidade","Minor",D222="Peso","Minor",D222="Erro calibragem","Minor",D222="Defeitos embalamento","Minor",D222="Defeitos escala", "Major")</f>
        <v>Minor</v>
      </c>
      <c r="F222" s="48" t="str" cm="1">
        <f t="array" ref="F222">_xlfn.IFS(H222=0, "N", H222&gt;0, "S")</f>
        <v>N</v>
      </c>
      <c r="G222" s="50"/>
      <c r="H222" s="50"/>
      <c r="J222" s="11"/>
      <c r="K222" s="11"/>
      <c r="L222" s="11"/>
      <c r="M222" s="11"/>
      <c r="N222" s="11"/>
    </row>
    <row r="223" spans="2:14" x14ac:dyDescent="0.2">
      <c r="B223" s="47">
        <v>43606</v>
      </c>
      <c r="C223" s="53" t="s">
        <v>166</v>
      </c>
      <c r="D223" s="42" t="s">
        <v>43</v>
      </c>
      <c r="E223" s="42" t="str" cm="1">
        <f t="array" ref="E223">_xlfn.IFS(D223="Excesso humidade", "Major", D223="Rouge", "Major",D223="Perigo físico","Major",D223="Empoado","Major",D223="Parasitas","Major", D223="Odor podre","Major", D223="Temperatura elevada","Major",D223="Rastreabilidade","Minor",D223="Peso","Minor",D223="Erro calibragem","Minor",D223="Defeitos embalamento","Minor",D223="Defeitos escala", "Major")</f>
        <v>Minor</v>
      </c>
      <c r="F223" s="48" t="str" cm="1">
        <f t="array" ref="F223">_xlfn.IFS(H223=0, "N", H223&gt;0, "S")</f>
        <v>N</v>
      </c>
      <c r="G223" s="50"/>
      <c r="H223" s="50"/>
      <c r="J223" s="11"/>
      <c r="K223" s="11"/>
      <c r="L223" s="11"/>
      <c r="M223" s="11"/>
      <c r="N223" s="11"/>
    </row>
    <row r="224" spans="2:14" x14ac:dyDescent="0.2">
      <c r="B224" s="47">
        <v>43606</v>
      </c>
      <c r="C224" s="53" t="s">
        <v>168</v>
      </c>
      <c r="D224" s="42" t="s">
        <v>43</v>
      </c>
      <c r="E224" s="42" t="str" cm="1">
        <f t="array" ref="E224">_xlfn.IFS(D224="Excesso humidade", "Major", D224="Rouge", "Major",D224="Perigo físico","Major",D224="Empoado","Major",D224="Parasitas","Major", D224="Odor podre","Major", D224="Temperatura elevada","Major",D224="Rastreabilidade","Minor",D224="Peso","Minor",D224="Erro calibragem","Minor",D224="Defeitos embalamento","Minor",D224="Defeitos escala", "Major")</f>
        <v>Minor</v>
      </c>
      <c r="F224" s="48" t="str" cm="1">
        <f t="array" ref="F224">_xlfn.IFS(H224=0, "N", H224&gt;0, "S")</f>
        <v>N</v>
      </c>
      <c r="G224" s="50"/>
      <c r="H224" s="50"/>
      <c r="J224" s="11"/>
      <c r="K224" s="11"/>
      <c r="L224" s="11"/>
      <c r="M224" s="11"/>
      <c r="N224" s="11"/>
    </row>
    <row r="225" spans="2:14" x14ac:dyDescent="0.2">
      <c r="B225" s="47">
        <v>43605</v>
      </c>
      <c r="C225" s="53" t="s">
        <v>166</v>
      </c>
      <c r="D225" s="42" t="s">
        <v>43</v>
      </c>
      <c r="E225" s="42" t="str" cm="1">
        <f t="array" ref="E225">_xlfn.IFS(D225="Excesso humidade", "Major", D225="Rouge", "Major",D225="Perigo físico","Major",D225="Empoado","Major",D225="Parasitas","Major", D225="Odor podre","Major", D225="Temperatura elevada","Major",D225="Rastreabilidade","Minor",D225="Peso","Minor",D225="Erro calibragem","Minor",D225="Defeitos embalamento","Minor",D225="Defeitos escala", "Major")</f>
        <v>Minor</v>
      </c>
      <c r="F225" s="48" t="str" cm="1">
        <f t="array" ref="F225">_xlfn.IFS(H225=0, "N", H225&gt;0, "S")</f>
        <v>N</v>
      </c>
      <c r="G225" s="50"/>
      <c r="H225" s="50"/>
      <c r="J225" s="11"/>
      <c r="K225" s="11"/>
      <c r="L225" s="11"/>
      <c r="M225" s="11"/>
      <c r="N225" s="11"/>
    </row>
    <row r="226" spans="2:14" x14ac:dyDescent="0.2">
      <c r="B226" s="47">
        <v>43605</v>
      </c>
      <c r="C226" s="53" t="s">
        <v>168</v>
      </c>
      <c r="D226" s="42" t="s">
        <v>43</v>
      </c>
      <c r="E226" s="42" t="str" cm="1">
        <f t="array" ref="E226">_xlfn.IFS(D226="Excesso humidade", "Major", D226="Rouge", "Major",D226="Perigo físico","Major",D226="Empoado","Major",D226="Parasitas","Major", D226="Odor podre","Major", D226="Temperatura elevada","Major",D226="Rastreabilidade","Minor",D226="Peso","Minor",D226="Erro calibragem","Minor",D226="Defeitos embalamento","Minor",D226="Defeitos escala", "Major")</f>
        <v>Minor</v>
      </c>
      <c r="F226" s="48" t="str" cm="1">
        <f t="array" ref="F226">_xlfn.IFS(H226=0, "N", H226&gt;0, "S")</f>
        <v>N</v>
      </c>
      <c r="G226" s="50"/>
      <c r="H226" s="50"/>
      <c r="J226" s="11"/>
      <c r="K226" s="11"/>
      <c r="L226" s="11"/>
      <c r="M226" s="11"/>
      <c r="N226" s="11"/>
    </row>
    <row r="227" spans="2:14" x14ac:dyDescent="0.2">
      <c r="B227" s="47">
        <v>43602</v>
      </c>
      <c r="C227" s="53" t="s">
        <v>168</v>
      </c>
      <c r="D227" s="42" t="s">
        <v>43</v>
      </c>
      <c r="E227" s="42" t="str" cm="1">
        <f t="array" ref="E227">_xlfn.IFS(D227="Excesso humidade", "Major", D227="Rouge", "Major",D227="Perigo físico","Major",D227="Empoado","Major",D227="Parasitas","Major", D227="Odor podre","Major", D227="Temperatura elevada","Major",D227="Rastreabilidade","Minor",D227="Peso","Minor",D227="Erro calibragem","Minor",D227="Defeitos embalamento","Minor",D227="Defeitos escala", "Major")</f>
        <v>Minor</v>
      </c>
      <c r="F227" s="48" t="str" cm="1">
        <f t="array" ref="F227">_xlfn.IFS(H227=0, "N", H227&gt;0, "S")</f>
        <v>N</v>
      </c>
      <c r="G227" s="50"/>
      <c r="H227" s="50"/>
      <c r="J227" s="11"/>
      <c r="K227" s="11"/>
      <c r="L227" s="11"/>
      <c r="M227" s="11"/>
      <c r="N227" s="11"/>
    </row>
    <row r="228" spans="2:14" x14ac:dyDescent="0.2">
      <c r="B228" s="47">
        <v>43600</v>
      </c>
      <c r="C228" s="53" t="s">
        <v>168</v>
      </c>
      <c r="D228" s="42" t="s">
        <v>43</v>
      </c>
      <c r="E228" s="42" t="str" cm="1">
        <f t="array" ref="E228">_xlfn.IFS(D228="Excesso humidade", "Major", D228="Rouge", "Major",D228="Perigo físico","Major",D228="Empoado","Major",D228="Parasitas","Major", D228="Odor podre","Major", D228="Temperatura elevada","Major",D228="Rastreabilidade","Minor",D228="Peso","Minor",D228="Erro calibragem","Minor",D228="Defeitos embalamento","Minor",D228="Defeitos escala", "Major")</f>
        <v>Minor</v>
      </c>
      <c r="F228" s="48" t="str" cm="1">
        <f t="array" ref="F228">_xlfn.IFS(H228=0, "N", H228&gt;0, "S")</f>
        <v>N</v>
      </c>
      <c r="G228" s="50"/>
      <c r="H228" s="50"/>
      <c r="J228" s="11"/>
      <c r="K228" s="11"/>
      <c r="L228" s="11"/>
      <c r="M228" s="11"/>
      <c r="N228" s="11"/>
    </row>
    <row r="229" spans="2:14" x14ac:dyDescent="0.2">
      <c r="B229" s="47">
        <v>43600</v>
      </c>
      <c r="C229" s="53" t="s">
        <v>21</v>
      </c>
      <c r="D229" s="42" t="s">
        <v>43</v>
      </c>
      <c r="E229" s="42" t="str" cm="1">
        <f t="array" ref="E229">_xlfn.IFS(D229="Excesso humidade", "Major", D229="Rouge", "Major",D229="Perigo físico","Major",D229="Empoado","Major",D229="Parasitas","Major", D229="Odor podre","Major", D229="Temperatura elevada","Major",D229="Rastreabilidade","Minor",D229="Peso","Minor",D229="Erro calibragem","Minor",D229="Defeitos embalamento","Minor",D229="Defeitos escala", "Major")</f>
        <v>Minor</v>
      </c>
      <c r="F229" s="48" t="str" cm="1">
        <f t="array" ref="F229">_xlfn.IFS(H229=0, "N", H229&gt;0, "S")</f>
        <v>N</v>
      </c>
      <c r="G229" s="50"/>
      <c r="H229" s="50"/>
      <c r="J229" s="11"/>
      <c r="K229" s="11"/>
      <c r="L229" s="11"/>
      <c r="M229" s="11"/>
      <c r="N229" s="11"/>
    </row>
    <row r="230" spans="2:14" x14ac:dyDescent="0.2">
      <c r="B230" s="47">
        <v>43599</v>
      </c>
      <c r="C230" s="53" t="s">
        <v>14</v>
      </c>
      <c r="D230" s="42" t="s">
        <v>32</v>
      </c>
      <c r="E230" s="42" t="str" cm="1">
        <f t="array" ref="E230">_xlfn.IFS(D230="Excesso humidade", "Major", D230="Rouge", "Major",D230="Perigo físico","Major",D230="Empoado","Major",D230="Parasitas","Major", D230="Odor podre","Major", D230="Temperatura elevada","Major",D230="Rastreabilidade","Minor",D230="Peso","Minor",D230="Erro calibragem","Minor",D230="Defeitos embalamento","Minor",D230="Defeitos escala", "Major")</f>
        <v>Major</v>
      </c>
      <c r="F230" s="48" t="str" cm="1">
        <f t="array" ref="F230">_xlfn.IFS(H230=0, "N", H230&gt;0, "S")</f>
        <v>N</v>
      </c>
      <c r="G230" s="50"/>
      <c r="H230" s="50"/>
      <c r="J230" s="11"/>
      <c r="K230" s="11"/>
      <c r="L230" s="11"/>
      <c r="M230" s="11"/>
      <c r="N230" s="11"/>
    </row>
    <row r="231" spans="2:14" x14ac:dyDescent="0.2">
      <c r="B231" s="47">
        <v>43599</v>
      </c>
      <c r="C231" s="53" t="s">
        <v>166</v>
      </c>
      <c r="D231" s="42" t="s">
        <v>43</v>
      </c>
      <c r="E231" s="42" t="str" cm="1">
        <f t="array" ref="E231">_xlfn.IFS(D231="Excesso humidade", "Major", D231="Rouge", "Major",D231="Perigo físico","Major",D231="Empoado","Major",D231="Parasitas","Major", D231="Odor podre","Major", D231="Temperatura elevada","Major",D231="Rastreabilidade","Minor",D231="Peso","Minor",D231="Erro calibragem","Minor",D231="Defeitos embalamento","Minor",D231="Defeitos escala", "Major")</f>
        <v>Minor</v>
      </c>
      <c r="F231" s="48" t="str" cm="1">
        <f t="array" ref="F231">_xlfn.IFS(H231=0, "N", H231&gt;0, "S")</f>
        <v>N</v>
      </c>
      <c r="G231" s="50"/>
      <c r="H231" s="50"/>
      <c r="J231" s="11"/>
      <c r="K231" s="11"/>
      <c r="L231" s="11"/>
      <c r="M231" s="11"/>
      <c r="N231" s="11"/>
    </row>
    <row r="232" spans="2:14" x14ac:dyDescent="0.2">
      <c r="B232" s="47">
        <v>43598</v>
      </c>
      <c r="C232" s="53" t="s">
        <v>196</v>
      </c>
      <c r="D232" s="42" t="s">
        <v>43</v>
      </c>
      <c r="E232" s="42" t="str" cm="1">
        <f t="array" ref="E232">_xlfn.IFS(D232="Excesso humidade", "Major", D232="Rouge", "Major",D232="Perigo físico","Major",D232="Empoado","Major",D232="Parasitas","Major", D232="Odor podre","Major", D232="Temperatura elevada","Major",D232="Rastreabilidade","Minor",D232="Peso","Minor",D232="Erro calibragem","Minor",D232="Defeitos embalamento","Minor",D232="Defeitos escala", "Major")</f>
        <v>Minor</v>
      </c>
      <c r="F232" s="48" t="str" cm="1">
        <f t="array" ref="F232">_xlfn.IFS(H232=0, "N", H232&gt;0, "S")</f>
        <v>N</v>
      </c>
      <c r="G232" s="50"/>
      <c r="H232" s="50"/>
      <c r="J232" s="11"/>
      <c r="K232" s="11"/>
      <c r="L232" s="11"/>
      <c r="M232" s="11"/>
      <c r="N232" s="11"/>
    </row>
    <row r="233" spans="2:14" x14ac:dyDescent="0.2">
      <c r="B233" s="47">
        <v>43595</v>
      </c>
      <c r="C233" s="53" t="s">
        <v>14</v>
      </c>
      <c r="D233" s="42" t="s">
        <v>43</v>
      </c>
      <c r="E233" s="42" t="str" cm="1">
        <f t="array" ref="E233">_xlfn.IFS(D233="Excesso humidade", "Major", D233="Rouge", "Major",D233="Perigo físico","Major",D233="Empoado","Major",D233="Parasitas","Major", D233="Odor podre","Major", D233="Temperatura elevada","Major",D233="Rastreabilidade","Minor",D233="Peso","Minor",D233="Erro calibragem","Minor",D233="Defeitos embalamento","Minor",D233="Defeitos escala", "Major")</f>
        <v>Minor</v>
      </c>
      <c r="F233" s="48" t="str" cm="1">
        <f t="array" ref="F233">_xlfn.IFS(H233=0, "N", H233&gt;0, "S")</f>
        <v>N</v>
      </c>
      <c r="G233" s="50"/>
      <c r="H233" s="50"/>
      <c r="J233" s="11"/>
      <c r="K233" s="11"/>
      <c r="L233" s="11"/>
      <c r="M233" s="11"/>
      <c r="N233" s="11"/>
    </row>
    <row r="234" spans="2:14" x14ac:dyDescent="0.2">
      <c r="B234" s="47">
        <v>43594</v>
      </c>
      <c r="C234" s="53" t="s">
        <v>168</v>
      </c>
      <c r="D234" s="42" t="s">
        <v>43</v>
      </c>
      <c r="E234" s="42" t="str" cm="1">
        <f t="array" ref="E234">_xlfn.IFS(D234="Excesso humidade", "Major", D234="Rouge", "Major",D234="Perigo físico","Major",D234="Empoado","Major",D234="Parasitas","Major", D234="Odor podre","Major", D234="Temperatura elevada","Major",D234="Rastreabilidade","Minor",D234="Peso","Minor",D234="Erro calibragem","Minor",D234="Defeitos embalamento","Minor",D234="Defeitos escala", "Major")</f>
        <v>Minor</v>
      </c>
      <c r="F234" s="48" t="str" cm="1">
        <f t="array" ref="F234">_xlfn.IFS(H234=0, "N", H234&gt;0, "S")</f>
        <v>N</v>
      </c>
      <c r="G234" s="50"/>
      <c r="H234" s="50"/>
      <c r="J234" s="11"/>
      <c r="K234" s="11"/>
      <c r="L234" s="11"/>
      <c r="M234" s="11"/>
      <c r="N234" s="11"/>
    </row>
    <row r="235" spans="2:14" x14ac:dyDescent="0.2">
      <c r="B235" s="47">
        <v>43593</v>
      </c>
      <c r="C235" s="53" t="s">
        <v>181</v>
      </c>
      <c r="D235" s="42" t="s">
        <v>43</v>
      </c>
      <c r="E235" s="42" t="str" cm="1">
        <f t="array" ref="E235">_xlfn.IFS(D235="Excesso humidade", "Major", D235="Rouge", "Major",D235="Perigo físico","Major",D235="Empoado","Major",D235="Parasitas","Major", D235="Odor podre","Major", D235="Temperatura elevada","Major",D235="Rastreabilidade","Minor",D235="Peso","Minor",D235="Erro calibragem","Minor",D235="Defeitos embalamento","Minor",D235="Defeitos escala", "Major")</f>
        <v>Minor</v>
      </c>
      <c r="F235" s="48" t="str" cm="1">
        <f t="array" ref="F235">_xlfn.IFS(H235=0, "N", H235&gt;0, "S")</f>
        <v>N</v>
      </c>
      <c r="G235" s="50"/>
      <c r="H235" s="50"/>
      <c r="J235" s="11"/>
      <c r="K235" s="11"/>
      <c r="L235" s="11"/>
      <c r="M235" s="11"/>
      <c r="N235" s="11"/>
    </row>
    <row r="236" spans="2:14" x14ac:dyDescent="0.2">
      <c r="B236" s="47">
        <v>43585</v>
      </c>
      <c r="C236" s="53" t="s">
        <v>168</v>
      </c>
      <c r="D236" s="42" t="s">
        <v>43</v>
      </c>
      <c r="E236" s="42" t="str" cm="1">
        <f t="array" ref="E236">_xlfn.IFS(D236="Excesso humidade", "Major", D236="Rouge", "Major",D236="Perigo físico","Major",D236="Empoado","Major",D236="Parasitas","Major", D236="Odor podre","Major", D236="Temperatura elevada","Major",D236="Rastreabilidade","Minor",D236="Peso","Minor",D236="Erro calibragem","Minor",D236="Defeitos embalamento","Minor",D236="Defeitos escala", "Major")</f>
        <v>Minor</v>
      </c>
      <c r="F236" s="48" t="str" cm="1">
        <f t="array" ref="F236">_xlfn.IFS(H236=0, "N", H236&gt;0, "S")</f>
        <v>N</v>
      </c>
      <c r="G236" s="50"/>
      <c r="H236" s="50"/>
      <c r="J236" s="11"/>
      <c r="K236" s="11"/>
      <c r="L236" s="11"/>
      <c r="M236" s="11"/>
      <c r="N236" s="11"/>
    </row>
    <row r="237" spans="2:14" x14ac:dyDescent="0.2">
      <c r="B237" s="47">
        <v>43585</v>
      </c>
      <c r="C237" s="53" t="s">
        <v>182</v>
      </c>
      <c r="D237" s="42" t="s">
        <v>43</v>
      </c>
      <c r="E237" s="42" t="str" cm="1">
        <f t="array" ref="E237">_xlfn.IFS(D237="Excesso humidade", "Major", D237="Rouge", "Major",D237="Perigo físico","Major",D237="Empoado","Major",D237="Parasitas","Major", D237="Odor podre","Major", D237="Temperatura elevada","Major",D237="Rastreabilidade","Minor",D237="Peso","Minor",D237="Erro calibragem","Minor",D237="Defeitos embalamento","Minor",D237="Defeitos escala", "Major")</f>
        <v>Minor</v>
      </c>
      <c r="F237" s="48" t="str" cm="1">
        <f t="array" ref="F237">_xlfn.IFS(H237=0, "N", H237&gt;0, "S")</f>
        <v>N</v>
      </c>
      <c r="G237" s="50"/>
      <c r="H237" s="50"/>
      <c r="J237" s="11"/>
      <c r="K237" s="11"/>
      <c r="L237" s="11"/>
      <c r="M237" s="11"/>
      <c r="N237" s="11"/>
    </row>
    <row r="238" spans="2:14" x14ac:dyDescent="0.2">
      <c r="B238" s="47">
        <v>43585</v>
      </c>
      <c r="C238" s="53" t="s">
        <v>14</v>
      </c>
      <c r="D238" s="42" t="s">
        <v>43</v>
      </c>
      <c r="E238" s="42" t="str" cm="1">
        <f t="array" ref="E238">_xlfn.IFS(D238="Excesso humidade", "Major", D238="Rouge", "Major",D238="Perigo físico","Major",D238="Empoado","Major",D238="Parasitas","Major", D238="Odor podre","Major", D238="Temperatura elevada","Major",D238="Rastreabilidade","Minor",D238="Peso","Minor",D238="Erro calibragem","Minor",D238="Defeitos embalamento","Minor",D238="Defeitos escala", "Major")</f>
        <v>Minor</v>
      </c>
      <c r="F238" s="48" t="str" cm="1">
        <f t="array" ref="F238">_xlfn.IFS(H238=0, "N", H238&gt;0, "S")</f>
        <v>N</v>
      </c>
      <c r="G238" s="50"/>
      <c r="H238" s="50"/>
      <c r="J238" s="11"/>
      <c r="K238" s="11"/>
      <c r="L238" s="11"/>
      <c r="M238" s="11"/>
      <c r="N238" s="11"/>
    </row>
    <row r="239" spans="2:14" x14ac:dyDescent="0.2">
      <c r="B239" s="47">
        <v>43579</v>
      </c>
      <c r="C239" s="53" t="s">
        <v>168</v>
      </c>
      <c r="D239" s="42" t="s">
        <v>43</v>
      </c>
      <c r="E239" s="42" t="str" cm="1">
        <f t="array" ref="E239">_xlfn.IFS(D239="Excesso humidade", "Major", D239="Rouge", "Major",D239="Perigo físico","Major",D239="Empoado","Major",D239="Parasitas","Major", D239="Odor podre","Major", D239="Temperatura elevada","Major",D239="Rastreabilidade","Minor",D239="Peso","Minor",D239="Erro calibragem","Minor",D239="Defeitos embalamento","Minor",D239="Defeitos escala", "Major")</f>
        <v>Minor</v>
      </c>
      <c r="F239" s="48" t="str" cm="1">
        <f t="array" ref="F239">_xlfn.IFS(H239=0, "N", H239&gt;0, "S")</f>
        <v>N</v>
      </c>
      <c r="G239" s="50"/>
      <c r="H239" s="50"/>
      <c r="J239" s="11"/>
      <c r="K239" s="11"/>
      <c r="L239" s="11"/>
      <c r="M239" s="11"/>
      <c r="N239" s="11"/>
    </row>
    <row r="240" spans="2:14" x14ac:dyDescent="0.2">
      <c r="B240" s="47">
        <v>43579</v>
      </c>
      <c r="C240" s="53" t="s">
        <v>180</v>
      </c>
      <c r="D240" s="42" t="s">
        <v>43</v>
      </c>
      <c r="E240" s="42" t="str" cm="1">
        <f t="array" ref="E240">_xlfn.IFS(D240="Excesso humidade", "Major", D240="Rouge", "Major",D240="Perigo físico","Major",D240="Empoado","Major",D240="Parasitas","Major", D240="Odor podre","Major", D240="Temperatura elevada","Major",D240="Rastreabilidade","Minor",D240="Peso","Minor",D240="Erro calibragem","Minor",D240="Defeitos embalamento","Minor",D240="Defeitos escala", "Major")</f>
        <v>Minor</v>
      </c>
      <c r="F240" s="48" t="str" cm="1">
        <f t="array" ref="F240">_xlfn.IFS(H240=0, "N", H240&gt;0, "S")</f>
        <v>N</v>
      </c>
      <c r="G240" s="50"/>
      <c r="H240" s="50"/>
      <c r="J240" s="11"/>
      <c r="K240" s="11"/>
      <c r="L240" s="11"/>
      <c r="M240" s="11"/>
      <c r="N240" s="11"/>
    </row>
    <row r="241" spans="2:14" x14ac:dyDescent="0.2">
      <c r="B241" s="47">
        <v>43578</v>
      </c>
      <c r="C241" s="53" t="s">
        <v>168</v>
      </c>
      <c r="D241" s="42" t="s">
        <v>43</v>
      </c>
      <c r="E241" s="42" t="str" cm="1">
        <f t="array" ref="E241">_xlfn.IFS(D241="Excesso humidade", "Major", D241="Rouge", "Major",D241="Perigo físico","Major",D241="Empoado","Major",D241="Parasitas","Major", D241="Odor podre","Major", D241="Temperatura elevada","Major",D241="Rastreabilidade","Minor",D241="Peso","Minor",D241="Erro calibragem","Minor",D241="Defeitos embalamento","Minor",D241="Defeitos escala", "Major")</f>
        <v>Minor</v>
      </c>
      <c r="F241" s="48" t="str" cm="1">
        <f t="array" ref="F241">_xlfn.IFS(H241=0, "N", H241&gt;0, "S")</f>
        <v>N</v>
      </c>
      <c r="G241" s="50"/>
      <c r="H241" s="50"/>
      <c r="J241" s="11"/>
      <c r="K241" s="11"/>
      <c r="L241" s="11"/>
      <c r="M241" s="11"/>
      <c r="N241" s="11"/>
    </row>
    <row r="242" spans="2:14" x14ac:dyDescent="0.2">
      <c r="B242" s="47">
        <v>43578</v>
      </c>
      <c r="C242" s="53" t="s">
        <v>166</v>
      </c>
      <c r="D242" s="42" t="s">
        <v>43</v>
      </c>
      <c r="E242" s="42" t="str" cm="1">
        <f t="array" ref="E242">_xlfn.IFS(D242="Excesso humidade", "Major", D242="Rouge", "Major",D242="Perigo físico","Major",D242="Empoado","Major",D242="Parasitas","Major", D242="Odor podre","Major", D242="Temperatura elevada","Major",D242="Rastreabilidade","Minor",D242="Peso","Minor",D242="Erro calibragem","Minor",D242="Defeitos embalamento","Minor",D242="Defeitos escala", "Major")</f>
        <v>Minor</v>
      </c>
      <c r="F242" s="48" t="str" cm="1">
        <f t="array" ref="F242">_xlfn.IFS(H242=0, "N", H242&gt;0, "S")</f>
        <v>N</v>
      </c>
      <c r="G242" s="50"/>
      <c r="H242" s="50"/>
      <c r="J242" s="11"/>
      <c r="K242" s="11"/>
      <c r="L242" s="11"/>
      <c r="M242" s="11"/>
      <c r="N242" s="11"/>
    </row>
    <row r="243" spans="2:14" x14ac:dyDescent="0.2">
      <c r="B243" s="47">
        <v>43570</v>
      </c>
      <c r="C243" s="53" t="s">
        <v>14</v>
      </c>
      <c r="D243" s="42" t="s">
        <v>43</v>
      </c>
      <c r="E243" s="42" t="str" cm="1">
        <f t="array" ref="E243">_xlfn.IFS(D243="Excesso humidade", "Major", D243="Rouge", "Major",D243="Perigo físico","Major",D243="Empoado","Major",D243="Parasitas","Major", D243="Odor podre","Major", D243="Temperatura elevada","Major",D243="Rastreabilidade","Minor",D243="Peso","Minor",D243="Erro calibragem","Minor",D243="Defeitos embalamento","Minor",D243="Defeitos escala", "Major")</f>
        <v>Minor</v>
      </c>
      <c r="F243" s="48" t="str" cm="1">
        <f t="array" ref="F243">_xlfn.IFS(H243=0, "N", H243&gt;0, "S")</f>
        <v>N</v>
      </c>
      <c r="G243" s="50"/>
      <c r="H243" s="50"/>
      <c r="J243" s="11"/>
      <c r="K243" s="11"/>
      <c r="L243" s="11"/>
      <c r="M243" s="11"/>
      <c r="N243" s="11"/>
    </row>
    <row r="244" spans="2:14" x14ac:dyDescent="0.2">
      <c r="B244" s="47">
        <v>43567</v>
      </c>
      <c r="C244" s="53" t="s">
        <v>14</v>
      </c>
      <c r="D244" s="42" t="s">
        <v>43</v>
      </c>
      <c r="E244" s="42" t="str" cm="1">
        <f t="array" ref="E244">_xlfn.IFS(D244="Excesso humidade", "Major", D244="Rouge", "Major",D244="Perigo físico","Major",D244="Empoado","Major",D244="Parasitas","Major", D244="Odor podre","Major", D244="Temperatura elevada","Major",D244="Rastreabilidade","Minor",D244="Peso","Minor",D244="Erro calibragem","Minor",D244="Defeitos embalamento","Minor",D244="Defeitos escala", "Major")</f>
        <v>Minor</v>
      </c>
      <c r="F244" s="48" t="str" cm="1">
        <f t="array" ref="F244">_xlfn.IFS(H244=0, "N", H244&gt;0, "S")</f>
        <v>N</v>
      </c>
      <c r="G244" s="50"/>
      <c r="H244" s="50"/>
      <c r="J244" s="11"/>
      <c r="K244" s="11"/>
      <c r="L244" s="11"/>
      <c r="M244" s="11"/>
      <c r="N244" s="11"/>
    </row>
    <row r="245" spans="2:14" x14ac:dyDescent="0.2">
      <c r="B245" s="47">
        <v>43567</v>
      </c>
      <c r="C245" s="53" t="s">
        <v>166</v>
      </c>
      <c r="D245" s="42" t="s">
        <v>43</v>
      </c>
      <c r="E245" s="42" t="str" cm="1">
        <f t="array" ref="E245">_xlfn.IFS(D245="Excesso humidade", "Major", D245="Rouge", "Major",D245="Perigo físico","Major",D245="Empoado","Major",D245="Parasitas","Major", D245="Odor podre","Major", D245="Temperatura elevada","Major",D245="Rastreabilidade","Minor",D245="Peso","Minor",D245="Erro calibragem","Minor",D245="Defeitos embalamento","Minor",D245="Defeitos escala", "Major")</f>
        <v>Minor</v>
      </c>
      <c r="F245" s="48" t="str" cm="1">
        <f t="array" ref="F245">_xlfn.IFS(H245=0, "N", H245&gt;0, "S")</f>
        <v>N</v>
      </c>
      <c r="G245" s="50"/>
      <c r="H245" s="50"/>
      <c r="J245" s="11"/>
      <c r="K245" s="11"/>
      <c r="L245" s="11"/>
      <c r="M245" s="11"/>
      <c r="N245" s="11"/>
    </row>
    <row r="246" spans="2:14" x14ac:dyDescent="0.2">
      <c r="B246" s="47">
        <v>43566</v>
      </c>
      <c r="C246" s="53" t="s">
        <v>168</v>
      </c>
      <c r="D246" s="42" t="s">
        <v>43</v>
      </c>
      <c r="E246" s="42" t="str" cm="1">
        <f t="array" ref="E246">_xlfn.IFS(D246="Excesso humidade", "Major", D246="Rouge", "Major",D246="Perigo físico","Major",D246="Empoado","Major",D246="Parasitas","Major", D246="Odor podre","Major", D246="Temperatura elevada","Major",D246="Rastreabilidade","Minor",D246="Peso","Minor",D246="Erro calibragem","Minor",D246="Defeitos embalamento","Minor",D246="Defeitos escala", "Major")</f>
        <v>Minor</v>
      </c>
      <c r="F246" s="48" t="str" cm="1">
        <f t="array" ref="F246">_xlfn.IFS(H246=0, "N", H246&gt;0, "S")</f>
        <v>N</v>
      </c>
      <c r="G246" s="50"/>
      <c r="H246" s="50"/>
      <c r="J246" s="11"/>
      <c r="K246" s="11"/>
      <c r="L246" s="11"/>
      <c r="M246" s="11"/>
      <c r="N246" s="11"/>
    </row>
    <row r="247" spans="2:14" x14ac:dyDescent="0.2">
      <c r="B247" s="47">
        <v>43564</v>
      </c>
      <c r="C247" s="53" t="s">
        <v>193</v>
      </c>
      <c r="D247" s="42" t="s">
        <v>43</v>
      </c>
      <c r="E247" s="42" t="str" cm="1">
        <f t="array" ref="E247">_xlfn.IFS(D247="Excesso humidade", "Major", D247="Rouge", "Major",D247="Perigo físico","Major",D247="Empoado","Major",D247="Parasitas","Major", D247="Odor podre","Major", D247="Temperatura elevada","Major",D247="Rastreabilidade","Minor",D247="Peso","Minor",D247="Erro calibragem","Minor",D247="Defeitos embalamento","Minor",D247="Defeitos escala", "Major")</f>
        <v>Minor</v>
      </c>
      <c r="F247" s="48" t="str" cm="1">
        <f t="array" ref="F247">_xlfn.IFS(H247=0, "N", H247&gt;0, "S")</f>
        <v>N</v>
      </c>
      <c r="G247" s="50"/>
      <c r="H247" s="50"/>
      <c r="J247" s="11"/>
      <c r="K247" s="11"/>
      <c r="L247" s="11"/>
      <c r="M247" s="11"/>
      <c r="N247" s="11"/>
    </row>
    <row r="248" spans="2:14" x14ac:dyDescent="0.2">
      <c r="B248" s="47">
        <v>43564</v>
      </c>
      <c r="C248" s="53" t="s">
        <v>181</v>
      </c>
      <c r="D248" s="42" t="s">
        <v>43</v>
      </c>
      <c r="E248" s="42" t="str" cm="1">
        <f t="array" ref="E248">_xlfn.IFS(D248="Excesso humidade", "Major", D248="Rouge", "Major",D248="Perigo físico","Major",D248="Empoado","Major",D248="Parasitas","Major", D248="Odor podre","Major", D248="Temperatura elevada","Major",D248="Rastreabilidade","Minor",D248="Peso","Minor",D248="Erro calibragem","Minor",D248="Defeitos embalamento","Minor",D248="Defeitos escala", "Major")</f>
        <v>Minor</v>
      </c>
      <c r="F248" s="48" t="str" cm="1">
        <f t="array" ref="F248">_xlfn.IFS(H248=0, "N", H248&gt;0, "S")</f>
        <v>N</v>
      </c>
      <c r="G248" s="50"/>
      <c r="H248" s="50"/>
      <c r="J248" s="11"/>
      <c r="K248" s="11"/>
      <c r="L248" s="11"/>
      <c r="M248" s="11"/>
      <c r="N248" s="11"/>
    </row>
    <row r="249" spans="2:14" x14ac:dyDescent="0.2">
      <c r="B249" s="47">
        <v>43564</v>
      </c>
      <c r="C249" s="47" t="s">
        <v>166</v>
      </c>
      <c r="D249" s="42" t="s">
        <v>43</v>
      </c>
      <c r="E249" s="42" t="str" cm="1">
        <f t="array" ref="E249">_xlfn.IFS(D249="Excesso humidade", "Major", D249="Rouge", "Major",D249="Perigo físico","Major",D249="Empoado","Major",D249="Parasitas","Major", D249="Odor podre","Major", D249="Temperatura elevada","Major",D249="Rastreabilidade","Minor",D249="Peso","Minor",D249="Erro calibragem","Minor",D249="Defeitos embalamento","Minor",D249="Defeitos escala", "Major")</f>
        <v>Minor</v>
      </c>
      <c r="F249" s="48" t="str" cm="1">
        <f t="array" ref="F249">_xlfn.IFS(H249=0, "N", H249&gt;0, "S")</f>
        <v>N</v>
      </c>
      <c r="G249" s="50"/>
      <c r="H249" s="50"/>
      <c r="J249" s="11"/>
      <c r="K249" s="11"/>
      <c r="L249" s="11"/>
      <c r="M249" s="11"/>
      <c r="N249" s="11"/>
    </row>
    <row r="250" spans="2:14" x14ac:dyDescent="0.2">
      <c r="B250" s="47">
        <v>43563</v>
      </c>
      <c r="C250" s="47" t="s">
        <v>168</v>
      </c>
      <c r="D250" s="42" t="s">
        <v>43</v>
      </c>
      <c r="E250" s="42" t="str" cm="1">
        <f t="array" ref="E250">_xlfn.IFS(D250="Excesso humidade", "Major", D250="Rouge", "Major",D250="Perigo físico","Major",D250="Empoado","Major",D250="Parasitas","Major", D250="Odor podre","Major", D250="Temperatura elevada","Major",D250="Rastreabilidade","Minor",D250="Peso","Minor",D250="Erro calibragem","Minor",D250="Defeitos embalamento","Minor",D250="Defeitos escala", "Major")</f>
        <v>Minor</v>
      </c>
      <c r="F250" s="48" t="str" cm="1">
        <f t="array" ref="F250">_xlfn.IFS(H250=0, "N", H250&gt;0, "S")</f>
        <v>N</v>
      </c>
      <c r="G250" s="50"/>
      <c r="H250" s="50"/>
      <c r="J250" s="11"/>
      <c r="K250" s="11"/>
      <c r="L250" s="11"/>
      <c r="M250" s="11"/>
      <c r="N250" s="11"/>
    </row>
    <row r="251" spans="2:14" x14ac:dyDescent="0.2">
      <c r="B251" s="47">
        <v>43560</v>
      </c>
      <c r="C251" s="47" t="s">
        <v>168</v>
      </c>
      <c r="D251" s="42" t="s">
        <v>43</v>
      </c>
      <c r="E251" s="42" t="str" cm="1">
        <f t="array" ref="E251">_xlfn.IFS(D251="Excesso humidade", "Major", D251="Rouge", "Major",D251="Perigo físico","Major",D251="Empoado","Major",D251="Parasitas","Major", D251="Odor podre","Major", D251="Temperatura elevada","Major",D251="Rastreabilidade","Minor",D251="Peso","Minor",D251="Erro calibragem","Minor",D251="Defeitos embalamento","Minor",D251="Defeitos escala", "Major")</f>
        <v>Minor</v>
      </c>
      <c r="F251" s="48" t="str" cm="1">
        <f t="array" ref="F251">_xlfn.IFS(H251=0, "N", H251&gt;0, "S")</f>
        <v>N</v>
      </c>
      <c r="G251" s="50"/>
      <c r="H251" s="50"/>
      <c r="J251" s="11"/>
      <c r="K251" s="11"/>
      <c r="L251" s="11"/>
      <c r="M251" s="11"/>
      <c r="N251" s="11"/>
    </row>
    <row r="252" spans="2:14" x14ac:dyDescent="0.2">
      <c r="B252" s="47">
        <v>43560</v>
      </c>
      <c r="C252" s="53" t="s">
        <v>181</v>
      </c>
      <c r="D252" s="42" t="s">
        <v>43</v>
      </c>
      <c r="E252" s="42" t="str" cm="1">
        <f t="array" ref="E252">_xlfn.IFS(D252="Excesso humidade", "Major", D252="Rouge", "Major",D252="Perigo físico","Major",D252="Empoado","Major",D252="Parasitas","Major", D252="Odor podre","Major", D252="Temperatura elevada","Major",D252="Rastreabilidade","Minor",D252="Peso","Minor",D252="Erro calibragem","Minor",D252="Defeitos embalamento","Minor",D252="Defeitos escala", "Major")</f>
        <v>Minor</v>
      </c>
      <c r="F252" s="48" t="str" cm="1">
        <f t="array" ref="F252">_xlfn.IFS(H252=0, "N", H252&gt;0, "S")</f>
        <v>N</v>
      </c>
      <c r="G252" s="50"/>
      <c r="H252" s="50"/>
      <c r="J252" s="11"/>
      <c r="K252" s="11"/>
      <c r="L252" s="11"/>
      <c r="M252" s="11"/>
      <c r="N252" s="11"/>
    </row>
    <row r="253" spans="2:14" x14ac:dyDescent="0.2">
      <c r="B253" s="47">
        <v>43559</v>
      </c>
      <c r="C253" s="53" t="s">
        <v>181</v>
      </c>
      <c r="D253" s="42" t="s">
        <v>43</v>
      </c>
      <c r="E253" s="42" t="str" cm="1">
        <f t="array" ref="E253">_xlfn.IFS(D253="Excesso humidade", "Major", D253="Rouge", "Major",D253="Perigo físico","Major",D253="Empoado","Major",D253="Parasitas","Major", D253="Odor podre","Major", D253="Temperatura elevada","Major",D253="Rastreabilidade","Minor",D253="Peso","Minor",D253="Erro calibragem","Minor",D253="Defeitos embalamento","Minor",D253="Defeitos escala", "Major")</f>
        <v>Minor</v>
      </c>
      <c r="F253" s="48" t="str" cm="1">
        <f t="array" ref="F253">_xlfn.IFS(H253=0, "N", H253&gt;0, "S")</f>
        <v>N</v>
      </c>
      <c r="G253" s="50"/>
      <c r="H253" s="50"/>
      <c r="J253" s="11"/>
      <c r="K253" s="11"/>
      <c r="L253" s="11"/>
      <c r="M253" s="11"/>
      <c r="N253" s="11"/>
    </row>
    <row r="254" spans="2:14" x14ac:dyDescent="0.2">
      <c r="B254" s="47">
        <v>43558</v>
      </c>
      <c r="C254" s="53" t="s">
        <v>181</v>
      </c>
      <c r="D254" s="42" t="s">
        <v>43</v>
      </c>
      <c r="E254" s="42" t="str" cm="1">
        <f t="array" ref="E254">_xlfn.IFS(D254="Excesso humidade", "Major", D254="Rouge", "Major",D254="Perigo físico","Major",D254="Empoado","Major",D254="Parasitas","Major", D254="Odor podre","Major", D254="Temperatura elevada","Major",D254="Rastreabilidade","Minor",D254="Peso","Minor",D254="Erro calibragem","Minor",D254="Defeitos embalamento","Minor",D254="Defeitos escala", "Major")</f>
        <v>Minor</v>
      </c>
      <c r="F254" s="48" t="str" cm="1">
        <f t="array" ref="F254">_xlfn.IFS(H254=0, "N", H254&gt;0, "S")</f>
        <v>N</v>
      </c>
      <c r="G254" s="50"/>
      <c r="H254" s="50"/>
      <c r="J254" s="11"/>
      <c r="K254" s="11"/>
      <c r="L254" s="11"/>
      <c r="M254" s="11"/>
      <c r="N254" s="11"/>
    </row>
    <row r="255" spans="2:14" x14ac:dyDescent="0.2">
      <c r="B255" s="47">
        <v>43558</v>
      </c>
      <c r="C255" s="47" t="s">
        <v>21</v>
      </c>
      <c r="D255" s="42" t="s">
        <v>43</v>
      </c>
      <c r="E255" s="42" t="str" cm="1">
        <f t="array" ref="E255">_xlfn.IFS(D255="Excesso humidade", "Major", D255="Rouge", "Major",D255="Perigo físico","Major",D255="Empoado","Major",D255="Parasitas","Major", D255="Odor podre","Major", D255="Temperatura elevada","Major",D255="Rastreabilidade","Minor",D255="Peso","Minor",D255="Erro calibragem","Minor",D255="Defeitos embalamento","Minor",D255="Defeitos escala", "Major")</f>
        <v>Minor</v>
      </c>
      <c r="F255" s="48" t="str" cm="1">
        <f t="array" ref="F255">_xlfn.IFS(H255=0, "N", H255&gt;0, "S")</f>
        <v>N</v>
      </c>
      <c r="G255" s="50"/>
      <c r="H255" s="50"/>
      <c r="J255" s="11"/>
      <c r="K255" s="11"/>
      <c r="L255" s="11"/>
      <c r="M255" s="11"/>
      <c r="N255" s="11"/>
    </row>
    <row r="256" spans="2:14" x14ac:dyDescent="0.2">
      <c r="B256" s="47">
        <v>43558</v>
      </c>
      <c r="C256" s="47" t="s">
        <v>14</v>
      </c>
      <c r="D256" s="42" t="s">
        <v>43</v>
      </c>
      <c r="E256" s="42" t="str" cm="1">
        <f t="array" ref="E256">_xlfn.IFS(D256="Excesso humidade", "Major", D256="Rouge", "Major",D256="Perigo físico","Major",D256="Empoado","Major",D256="Parasitas","Major", D256="Odor podre","Major", D256="Temperatura elevada","Major",D256="Rastreabilidade","Minor",D256="Peso","Minor",D256="Erro calibragem","Minor",D256="Defeitos embalamento","Minor",D256="Defeitos escala", "Major")</f>
        <v>Minor</v>
      </c>
      <c r="F256" s="48" t="str" cm="1">
        <f t="array" ref="F256">_xlfn.IFS(H256=0, "N", H256&gt;0, "S")</f>
        <v>N</v>
      </c>
      <c r="G256" s="50"/>
      <c r="H256" s="50"/>
      <c r="J256" s="11"/>
      <c r="K256" s="11"/>
      <c r="L256" s="11"/>
      <c r="M256" s="11"/>
      <c r="N256" s="11"/>
    </row>
    <row r="257" spans="2:14" x14ac:dyDescent="0.2">
      <c r="B257" s="47">
        <v>43557</v>
      </c>
      <c r="C257" s="47" t="s">
        <v>168</v>
      </c>
      <c r="D257" s="42" t="s">
        <v>43</v>
      </c>
      <c r="E257" s="42" t="str" cm="1">
        <f t="array" ref="E257">_xlfn.IFS(D257="Excesso humidade", "Major", D257="Rouge", "Major",D257="Perigo físico","Major",D257="Empoado","Major",D257="Parasitas","Major", D257="Odor podre","Major", D257="Temperatura elevada","Major",D257="Rastreabilidade","Minor",D257="Peso","Minor",D257="Erro calibragem","Minor",D257="Defeitos embalamento","Minor",D257="Defeitos escala", "Major")</f>
        <v>Minor</v>
      </c>
      <c r="F257" s="48" t="str" cm="1">
        <f t="array" ref="F257">_xlfn.IFS(H257=0, "N", H257&gt;0, "S")</f>
        <v>N</v>
      </c>
      <c r="G257" s="50"/>
      <c r="H257" s="50"/>
      <c r="J257" s="11"/>
      <c r="K257" s="11"/>
      <c r="L257" s="11"/>
      <c r="M257" s="11"/>
      <c r="N257" s="11"/>
    </row>
    <row r="258" spans="2:14" x14ac:dyDescent="0.2">
      <c r="B258" s="47">
        <v>43557</v>
      </c>
      <c r="C258" s="47" t="s">
        <v>196</v>
      </c>
      <c r="D258" s="42" t="s">
        <v>43</v>
      </c>
      <c r="E258" s="42" t="str" cm="1">
        <f t="array" ref="E258">_xlfn.IFS(D258="Excesso humidade", "Major", D258="Rouge", "Major",D258="Perigo físico","Major",D258="Empoado","Major",D258="Parasitas","Major", D258="Odor podre","Major", D258="Temperatura elevada","Major",D258="Rastreabilidade","Minor",D258="Peso","Minor",D258="Erro calibragem","Minor",D258="Defeitos embalamento","Minor",D258="Defeitos escala", "Major")</f>
        <v>Minor</v>
      </c>
      <c r="F258" s="48" t="str" cm="1">
        <f t="array" ref="F258">_xlfn.IFS(H258=0, "N", H258&gt;0, "S")</f>
        <v>N</v>
      </c>
      <c r="G258" s="50"/>
      <c r="H258" s="50"/>
      <c r="J258" s="11"/>
      <c r="K258" s="11"/>
      <c r="L258" s="11"/>
      <c r="M258" s="11"/>
      <c r="N258" s="11"/>
    </row>
    <row r="259" spans="2:14" x14ac:dyDescent="0.2">
      <c r="B259" s="47">
        <v>43556</v>
      </c>
      <c r="C259" s="47" t="s">
        <v>14</v>
      </c>
      <c r="D259" s="42" t="s">
        <v>43</v>
      </c>
      <c r="E259" s="42" t="str" cm="1">
        <f t="array" ref="E259">_xlfn.IFS(D259="Excesso humidade", "Major", D259="Rouge", "Major",D259="Perigo físico","Major",D259="Empoado","Major",D259="Parasitas","Major", D259="Odor podre","Major", D259="Temperatura elevada","Major",D259="Rastreabilidade","Minor",D259="Peso","Minor",D259="Erro calibragem","Minor",D259="Defeitos embalamento","Minor",D259="Defeitos escala", "Major")</f>
        <v>Minor</v>
      </c>
      <c r="F259" s="48" t="str" cm="1">
        <f t="array" ref="F259">_xlfn.IFS(H259=0, "N", H259&gt;0, "S")</f>
        <v>N</v>
      </c>
      <c r="G259" s="50"/>
      <c r="H259" s="50"/>
      <c r="J259" s="11"/>
      <c r="K259" s="11"/>
      <c r="L259" s="11"/>
      <c r="M259" s="11"/>
      <c r="N259" s="11"/>
    </row>
    <row r="260" spans="2:14" x14ac:dyDescent="0.2">
      <c r="B260" s="47">
        <v>43556</v>
      </c>
      <c r="C260" s="53" t="s">
        <v>181</v>
      </c>
      <c r="D260" s="42" t="s">
        <v>43</v>
      </c>
      <c r="E260" s="42" t="str" cm="1">
        <f t="array" ref="E260">_xlfn.IFS(D260="Excesso humidade", "Major", D260="Rouge", "Major",D260="Perigo físico","Major",D260="Empoado","Major",D260="Parasitas","Major", D260="Odor podre","Major", D260="Temperatura elevada","Major",D260="Rastreabilidade","Minor",D260="Peso","Minor",D260="Erro calibragem","Minor",D260="Defeitos embalamento","Minor",D260="Defeitos escala", "Major")</f>
        <v>Minor</v>
      </c>
      <c r="F260" s="48" t="str" cm="1">
        <f t="array" ref="F260">_xlfn.IFS(H260=0, "N", H260&gt;0, "S")</f>
        <v>N</v>
      </c>
      <c r="G260" s="50"/>
      <c r="H260" s="50"/>
      <c r="J260" s="11"/>
      <c r="K260" s="11"/>
      <c r="L260" s="11"/>
      <c r="M260" s="11"/>
      <c r="N260" s="11"/>
    </row>
    <row r="261" spans="2:14" x14ac:dyDescent="0.2">
      <c r="B261" s="47">
        <v>43553</v>
      </c>
      <c r="C261" s="47" t="s">
        <v>21</v>
      </c>
      <c r="D261" s="42" t="s">
        <v>43</v>
      </c>
      <c r="E261" s="42" t="str" cm="1">
        <f t="array" ref="E261">_xlfn.IFS(D261="Excesso humidade", "Major", D261="Rouge", "Major",D261="Perigo físico","Major",D261="Empoado","Major",D261="Parasitas","Major", D261="Odor podre","Major", D261="Temperatura elevada","Major",D261="Rastreabilidade","Minor",D261="Peso","Minor",D261="Erro calibragem","Minor",D261="Defeitos embalamento","Minor",D261="Defeitos escala", "Major")</f>
        <v>Minor</v>
      </c>
      <c r="F261" s="48" t="str" cm="1">
        <f t="array" ref="F261">_xlfn.IFS(H261=0, "N", H261&gt;0, "S")</f>
        <v>N</v>
      </c>
      <c r="G261" s="50"/>
      <c r="H261" s="50"/>
      <c r="J261" s="11"/>
      <c r="K261" s="11"/>
      <c r="L261" s="11"/>
      <c r="M261" s="11"/>
      <c r="N261" s="11"/>
    </row>
    <row r="262" spans="2:14" x14ac:dyDescent="0.2">
      <c r="B262" s="47">
        <v>43552</v>
      </c>
      <c r="C262" s="47" t="s">
        <v>166</v>
      </c>
      <c r="D262" s="42" t="s">
        <v>43</v>
      </c>
      <c r="E262" s="42" t="str" cm="1">
        <f t="array" ref="E262">_xlfn.IFS(D262="Excesso humidade", "Major", D262="Rouge", "Major",D262="Perigo físico","Major",D262="Empoado","Major",D262="Parasitas","Major", D262="Odor podre","Major", D262="Temperatura elevada","Major",D262="Rastreabilidade","Minor",D262="Peso","Minor",D262="Erro calibragem","Minor",D262="Defeitos embalamento","Minor",D262="Defeitos escala", "Major")</f>
        <v>Minor</v>
      </c>
      <c r="F262" s="48" t="str" cm="1">
        <f t="array" ref="F262">_xlfn.IFS(H262=0, "N", H262&gt;0, "S")</f>
        <v>N</v>
      </c>
      <c r="G262" s="50"/>
      <c r="H262" s="50"/>
      <c r="J262" s="11"/>
      <c r="K262" s="11"/>
      <c r="L262" s="11"/>
      <c r="M262" s="11"/>
      <c r="N262" s="11"/>
    </row>
    <row r="263" spans="2:14" x14ac:dyDescent="0.2">
      <c r="B263" s="47">
        <v>43552</v>
      </c>
      <c r="C263" s="47" t="s">
        <v>166</v>
      </c>
      <c r="D263" s="42" t="s">
        <v>43</v>
      </c>
      <c r="E263" s="42" t="str" cm="1">
        <f t="array" ref="E263">_xlfn.IFS(D263="Excesso humidade", "Major", D263="Rouge", "Major",D263="Perigo físico","Major",D263="Empoado","Major",D263="Parasitas","Major", D263="Odor podre","Major", D263="Temperatura elevada","Major",D263="Rastreabilidade","Minor",D263="Peso","Minor",D263="Erro calibragem","Minor",D263="Defeitos embalamento","Minor",D263="Defeitos escala", "Major")</f>
        <v>Minor</v>
      </c>
      <c r="F263" s="48" t="str" cm="1">
        <f t="array" ref="F263">_xlfn.IFS(H263=0, "N", H263&gt;0, "S")</f>
        <v>N</v>
      </c>
      <c r="G263" s="50"/>
      <c r="H263" s="50"/>
      <c r="J263" s="11"/>
      <c r="K263" s="11"/>
      <c r="L263" s="11"/>
      <c r="M263" s="11"/>
      <c r="N263" s="11"/>
    </row>
    <row r="264" spans="2:14" x14ac:dyDescent="0.2">
      <c r="B264" s="47">
        <v>43552</v>
      </c>
      <c r="C264" s="47" t="s">
        <v>166</v>
      </c>
      <c r="D264" s="42" t="s">
        <v>43</v>
      </c>
      <c r="E264" s="42" t="str" cm="1">
        <f t="array" ref="E264">_xlfn.IFS(D264="Excesso humidade", "Major", D264="Rouge", "Major",D264="Perigo físico","Major",D264="Empoado","Major",D264="Parasitas","Major", D264="Odor podre","Major", D264="Temperatura elevada","Major",D264="Rastreabilidade","Minor",D264="Peso","Minor",D264="Erro calibragem","Minor",D264="Defeitos embalamento","Minor",D264="Defeitos escala", "Major")</f>
        <v>Minor</v>
      </c>
      <c r="F264" s="48" t="str" cm="1">
        <f t="array" ref="F264">_xlfn.IFS(H264=0, "N", H264&gt;0, "S")</f>
        <v>N</v>
      </c>
      <c r="G264" s="50"/>
      <c r="H264" s="50"/>
      <c r="J264" s="11"/>
      <c r="K264" s="11"/>
      <c r="L264" s="11"/>
      <c r="M264" s="11"/>
      <c r="N264" s="11"/>
    </row>
    <row r="265" spans="2:14" x14ac:dyDescent="0.2">
      <c r="B265" s="47">
        <v>43551</v>
      </c>
      <c r="C265" s="47" t="s">
        <v>168</v>
      </c>
      <c r="D265" s="42" t="s">
        <v>43</v>
      </c>
      <c r="E265" s="42" t="str" cm="1">
        <f t="array" ref="E265">_xlfn.IFS(D265="Excesso humidade", "Major", D265="Rouge", "Major",D265="Perigo físico","Major",D265="Empoado","Major",D265="Parasitas","Major", D265="Odor podre","Major", D265="Temperatura elevada","Major",D265="Rastreabilidade","Minor",D265="Peso","Minor",D265="Erro calibragem","Minor",D265="Defeitos embalamento","Minor",D265="Defeitos escala", "Major")</f>
        <v>Minor</v>
      </c>
      <c r="F265" s="48" t="str" cm="1">
        <f t="array" ref="F265">_xlfn.IFS(H265=0, "N", H265&gt;0, "S")</f>
        <v>N</v>
      </c>
      <c r="G265" s="50"/>
      <c r="H265" s="50"/>
      <c r="J265" s="11"/>
      <c r="K265" s="11"/>
      <c r="L265" s="11"/>
      <c r="M265" s="11"/>
      <c r="N265" s="11"/>
    </row>
    <row r="266" spans="2:14" x14ac:dyDescent="0.2">
      <c r="B266" s="47">
        <v>43551</v>
      </c>
      <c r="C266" s="47" t="s">
        <v>168</v>
      </c>
      <c r="D266" s="42" t="s">
        <v>43</v>
      </c>
      <c r="E266" s="42" t="str" cm="1">
        <f t="array" ref="E266">_xlfn.IFS(D266="Excesso humidade", "Major", D266="Rouge", "Major",D266="Perigo físico","Major",D266="Empoado","Major",D266="Parasitas","Major", D266="Odor podre","Major", D266="Temperatura elevada","Major",D266="Rastreabilidade","Minor",D266="Peso","Minor",D266="Erro calibragem","Minor",D266="Defeitos embalamento","Minor",D266="Defeitos escala", "Major")</f>
        <v>Minor</v>
      </c>
      <c r="F266" s="48" t="str" cm="1">
        <f t="array" ref="F266">_xlfn.IFS(H266=0, "N", H266&gt;0, "S")</f>
        <v>N</v>
      </c>
      <c r="G266" s="50"/>
      <c r="H266" s="50"/>
      <c r="J266" s="11"/>
      <c r="K266" s="11"/>
      <c r="L266" s="11"/>
      <c r="M266" s="11"/>
      <c r="N266" s="11"/>
    </row>
    <row r="267" spans="2:14" x14ac:dyDescent="0.2">
      <c r="B267" s="47">
        <v>43551</v>
      </c>
      <c r="C267" s="47" t="s">
        <v>168</v>
      </c>
      <c r="D267" s="42" t="s">
        <v>43</v>
      </c>
      <c r="E267" s="42" t="str" cm="1">
        <f t="array" ref="E267">_xlfn.IFS(D267="Excesso humidade", "Major", D267="Rouge", "Major",D267="Perigo físico","Major",D267="Empoado","Major",D267="Parasitas","Major", D267="Odor podre","Major", D267="Temperatura elevada","Major",D267="Rastreabilidade","Minor",D267="Peso","Minor",D267="Erro calibragem","Minor",D267="Defeitos embalamento","Minor",D267="Defeitos escala", "Major")</f>
        <v>Minor</v>
      </c>
      <c r="F267" s="48" t="str" cm="1">
        <f t="array" ref="F267">_xlfn.IFS(H267=0, "N", H267&gt;0, "S")</f>
        <v>N</v>
      </c>
      <c r="G267" s="50"/>
      <c r="H267" s="50"/>
      <c r="J267" s="11"/>
      <c r="K267" s="11"/>
      <c r="L267" s="11"/>
      <c r="M267" s="11"/>
      <c r="N267" s="11"/>
    </row>
    <row r="268" spans="2:14" x14ac:dyDescent="0.2">
      <c r="B268" s="47">
        <v>43550</v>
      </c>
      <c r="C268" s="47" t="s">
        <v>193</v>
      </c>
      <c r="D268" s="42" t="s">
        <v>43</v>
      </c>
      <c r="E268" s="42" t="str" cm="1">
        <f t="array" ref="E268">_xlfn.IFS(D268="Excesso humidade", "Major", D268="Rouge", "Major",D268="Perigo físico","Major",D268="Empoado","Major",D268="Parasitas","Major", D268="Odor podre","Major", D268="Temperatura elevada","Major",D268="Rastreabilidade","Minor",D268="Peso","Minor",D268="Erro calibragem","Minor",D268="Defeitos embalamento","Minor",D268="Defeitos escala", "Major")</f>
        <v>Minor</v>
      </c>
      <c r="F268" s="48" t="str" cm="1">
        <f t="array" ref="F268">_xlfn.IFS(H268=0, "N", H268&gt;0, "S")</f>
        <v>N</v>
      </c>
      <c r="G268" s="50"/>
      <c r="H268" s="50"/>
      <c r="J268" s="11"/>
      <c r="K268" s="11"/>
      <c r="L268" s="11"/>
      <c r="M268" s="11"/>
      <c r="N268" s="11"/>
    </row>
    <row r="269" spans="2:14" x14ac:dyDescent="0.2">
      <c r="B269" s="47">
        <v>43550</v>
      </c>
      <c r="C269" s="47" t="s">
        <v>14</v>
      </c>
      <c r="D269" s="42" t="s">
        <v>43</v>
      </c>
      <c r="E269" s="42" t="str" cm="1">
        <f t="array" ref="E269">_xlfn.IFS(D269="Excesso humidade", "Major", D269="Rouge", "Major",D269="Perigo físico","Major",D269="Empoado","Major",D269="Parasitas","Major", D269="Odor podre","Major", D269="Temperatura elevada","Major",D269="Rastreabilidade","Minor",D269="Peso","Minor",D269="Erro calibragem","Minor",D269="Defeitos embalamento","Minor",D269="Defeitos escala", "Major")</f>
        <v>Minor</v>
      </c>
      <c r="F269" s="48" t="str" cm="1">
        <f t="array" ref="F269">_xlfn.IFS(H269=0, "N", H269&gt;0, "S")</f>
        <v>N</v>
      </c>
      <c r="G269" s="50"/>
      <c r="H269" s="50"/>
      <c r="J269" s="11"/>
      <c r="K269" s="11"/>
      <c r="L269" s="11"/>
      <c r="M269" s="11"/>
      <c r="N269" s="11"/>
    </row>
    <row r="270" spans="2:14" x14ac:dyDescent="0.2">
      <c r="B270" s="47">
        <v>43550</v>
      </c>
      <c r="C270" s="47" t="s">
        <v>191</v>
      </c>
      <c r="D270" s="42" t="s">
        <v>43</v>
      </c>
      <c r="E270" s="42" t="str" cm="1">
        <f t="array" ref="E270">_xlfn.IFS(D270="Excesso humidade", "Major", D270="Rouge", "Major",D270="Perigo físico","Major",D270="Empoado","Major",D270="Parasitas","Major", D270="Odor podre","Major", D270="Temperatura elevada","Major",D270="Rastreabilidade","Minor",D270="Peso","Minor",D270="Erro calibragem","Minor",D270="Defeitos embalamento","Minor",D270="Defeitos escala", "Major")</f>
        <v>Minor</v>
      </c>
      <c r="F270" s="48" t="str" cm="1">
        <f t="array" ref="F270">_xlfn.IFS(H270=0, "N", H270&gt;0, "S")</f>
        <v>N</v>
      </c>
      <c r="G270" s="50"/>
      <c r="H270" s="50"/>
      <c r="J270" s="11"/>
      <c r="K270" s="11"/>
      <c r="L270" s="11"/>
      <c r="M270" s="11"/>
      <c r="N270" s="11"/>
    </row>
    <row r="271" spans="2:14" x14ac:dyDescent="0.2">
      <c r="B271" s="47">
        <v>43547</v>
      </c>
      <c r="C271" s="53" t="s">
        <v>181</v>
      </c>
      <c r="D271" s="42" t="s">
        <v>43</v>
      </c>
      <c r="E271" s="42" t="str" cm="1">
        <f t="array" ref="E271">_xlfn.IFS(D271="Excesso humidade", "Major", D271="Rouge", "Major",D271="Perigo físico","Major",D271="Empoado","Major",D271="Parasitas","Major", D271="Odor podre","Major", D271="Temperatura elevada","Major",D271="Rastreabilidade","Minor",D271="Peso","Minor",D271="Erro calibragem","Minor",D271="Defeitos embalamento","Minor",D271="Defeitos escala", "Major")</f>
        <v>Minor</v>
      </c>
      <c r="F271" s="48" t="str" cm="1">
        <f t="array" ref="F271">_xlfn.IFS(H271=0, "N", H271&gt;0, "S")</f>
        <v>N</v>
      </c>
      <c r="G271" s="50"/>
      <c r="H271" s="50"/>
      <c r="J271" s="11"/>
      <c r="K271" s="11"/>
      <c r="L271" s="11"/>
      <c r="M271" s="11"/>
      <c r="N271" s="11"/>
    </row>
    <row r="272" spans="2:14" x14ac:dyDescent="0.2">
      <c r="B272" s="47">
        <v>43547</v>
      </c>
      <c r="C272" s="47" t="s">
        <v>168</v>
      </c>
      <c r="D272" s="42" t="s">
        <v>43</v>
      </c>
      <c r="E272" s="42" t="str" cm="1">
        <f t="array" ref="E272">_xlfn.IFS(D272="Excesso humidade", "Major", D272="Rouge", "Major",D272="Perigo físico","Major",D272="Empoado","Major",D272="Parasitas","Major", D272="Odor podre","Major", D272="Temperatura elevada","Major",D272="Rastreabilidade","Minor",D272="Peso","Minor",D272="Erro calibragem","Minor",D272="Defeitos embalamento","Minor",D272="Defeitos escala", "Major")</f>
        <v>Minor</v>
      </c>
      <c r="F272" s="48" t="str" cm="1">
        <f t="array" ref="F272">_xlfn.IFS(H272=0, "N", H272&gt;0, "S")</f>
        <v>N</v>
      </c>
      <c r="G272" s="50"/>
      <c r="H272" s="50"/>
      <c r="J272" s="11"/>
      <c r="K272" s="11"/>
      <c r="L272" s="11"/>
      <c r="M272" s="11"/>
      <c r="N272" s="11"/>
    </row>
    <row r="273" spans="2:14" x14ac:dyDescent="0.2">
      <c r="B273" s="47">
        <v>43546</v>
      </c>
      <c r="C273" s="47" t="s">
        <v>14</v>
      </c>
      <c r="D273" s="42" t="s">
        <v>43</v>
      </c>
      <c r="E273" s="42" t="str" cm="1">
        <f t="array" ref="E273">_xlfn.IFS(D273="Excesso humidade", "Major", D273="Rouge", "Major",D273="Perigo físico","Major",D273="Empoado","Major",D273="Parasitas","Major", D273="Odor podre","Major", D273="Temperatura elevada","Major",D273="Rastreabilidade","Minor",D273="Peso","Minor",D273="Erro calibragem","Minor",D273="Defeitos embalamento","Minor",D273="Defeitos escala", "Major")</f>
        <v>Minor</v>
      </c>
      <c r="F273" s="48" t="str" cm="1">
        <f t="array" ref="F273">_xlfn.IFS(H273=0, "N", H273&gt;0, "S")</f>
        <v>N</v>
      </c>
      <c r="G273" s="50"/>
      <c r="H273" s="50"/>
      <c r="J273" s="11"/>
      <c r="K273" s="11"/>
      <c r="L273" s="11"/>
      <c r="M273" s="11"/>
      <c r="N273" s="11"/>
    </row>
    <row r="274" spans="2:14" x14ac:dyDescent="0.2">
      <c r="B274" s="47">
        <v>43546</v>
      </c>
      <c r="C274" s="53" t="s">
        <v>181</v>
      </c>
      <c r="D274" s="42" t="s">
        <v>43</v>
      </c>
      <c r="E274" s="42" t="str" cm="1">
        <f t="array" ref="E274">_xlfn.IFS(D274="Excesso humidade", "Major", D274="Rouge", "Major",D274="Perigo físico","Major",D274="Empoado","Major",D274="Parasitas","Major", D274="Odor podre","Major", D274="Temperatura elevada","Major",D274="Rastreabilidade","Minor",D274="Peso","Minor",D274="Erro calibragem","Minor",D274="Defeitos embalamento","Minor",D274="Defeitos escala", "Major")</f>
        <v>Minor</v>
      </c>
      <c r="F274" s="48" t="str" cm="1">
        <f t="array" ref="F274">_xlfn.IFS(H274=0, "N", H274&gt;0, "S")</f>
        <v>N</v>
      </c>
      <c r="G274" s="50"/>
      <c r="H274" s="50"/>
      <c r="J274" s="11"/>
      <c r="K274" s="11"/>
      <c r="L274" s="11"/>
      <c r="M274" s="11"/>
      <c r="N274" s="11"/>
    </row>
    <row r="275" spans="2:14" x14ac:dyDescent="0.2">
      <c r="B275" s="47">
        <v>43546</v>
      </c>
      <c r="C275" s="47" t="s">
        <v>166</v>
      </c>
      <c r="D275" s="42" t="s">
        <v>43</v>
      </c>
      <c r="E275" s="42" t="str" cm="1">
        <f t="array" ref="E275">_xlfn.IFS(D275="Excesso humidade", "Major", D275="Rouge", "Major",D275="Perigo físico","Major",D275="Empoado","Major",D275="Parasitas","Major", D275="Odor podre","Major", D275="Temperatura elevada","Major",D275="Rastreabilidade","Minor",D275="Peso","Minor",D275="Erro calibragem","Minor",D275="Defeitos embalamento","Minor",D275="Defeitos escala", "Major")</f>
        <v>Minor</v>
      </c>
      <c r="F275" s="48" t="str" cm="1">
        <f t="array" ref="F275">_xlfn.IFS(H275=0, "N", H275&gt;0, "S")</f>
        <v>N</v>
      </c>
      <c r="G275" s="50"/>
      <c r="H275" s="50"/>
      <c r="J275" s="11"/>
      <c r="K275" s="11"/>
      <c r="L275" s="11"/>
      <c r="M275" s="11"/>
      <c r="N275" s="11"/>
    </row>
    <row r="276" spans="2:14" x14ac:dyDescent="0.2">
      <c r="B276" s="47">
        <v>43545</v>
      </c>
      <c r="C276" s="47" t="s">
        <v>166</v>
      </c>
      <c r="D276" s="42" t="s">
        <v>43</v>
      </c>
      <c r="E276" s="42" t="str" cm="1">
        <f t="array" ref="E276">_xlfn.IFS(D276="Excesso humidade", "Major", D276="Rouge", "Major",D276="Perigo físico","Major",D276="Empoado","Major",D276="Parasitas","Major", D276="Odor podre","Major", D276="Temperatura elevada","Major",D276="Rastreabilidade","Minor",D276="Peso","Minor",D276="Erro calibragem","Minor",D276="Defeitos embalamento","Minor",D276="Defeitos escala", "Major")</f>
        <v>Minor</v>
      </c>
      <c r="F276" s="48" t="str" cm="1">
        <f t="array" ref="F276">_xlfn.IFS(H276=0, "N", H276&gt;0, "S")</f>
        <v>N</v>
      </c>
      <c r="G276" s="50"/>
      <c r="H276" s="50"/>
      <c r="J276" s="11"/>
      <c r="K276" s="11"/>
      <c r="L276" s="11"/>
      <c r="M276" s="11"/>
      <c r="N276" s="11"/>
    </row>
    <row r="277" spans="2:14" x14ac:dyDescent="0.2">
      <c r="B277" s="47">
        <v>43545</v>
      </c>
      <c r="C277" s="47" t="s">
        <v>166</v>
      </c>
      <c r="D277" s="42" t="s">
        <v>43</v>
      </c>
      <c r="E277" s="42" t="str" cm="1">
        <f t="array" ref="E277">_xlfn.IFS(D277="Excesso humidade", "Major", D277="Rouge", "Major",D277="Perigo físico","Major",D277="Empoado","Major",D277="Parasitas","Major", D277="Odor podre","Major", D277="Temperatura elevada","Major",D277="Rastreabilidade","Minor",D277="Peso","Minor",D277="Erro calibragem","Minor",D277="Defeitos embalamento","Minor",D277="Defeitos escala", "Major")</f>
        <v>Minor</v>
      </c>
      <c r="F277" s="48" t="str" cm="1">
        <f t="array" ref="F277">_xlfn.IFS(H277=0, "N", H277&gt;0, "S")</f>
        <v>N</v>
      </c>
      <c r="G277" s="50"/>
      <c r="H277" s="50"/>
      <c r="J277" s="11"/>
      <c r="K277" s="11"/>
      <c r="L277" s="11"/>
      <c r="M277" s="11"/>
      <c r="N277" s="11"/>
    </row>
    <row r="278" spans="2:14" x14ac:dyDescent="0.2">
      <c r="B278" s="47">
        <v>43543</v>
      </c>
      <c r="C278" s="47" t="s">
        <v>166</v>
      </c>
      <c r="D278" s="42" t="s">
        <v>43</v>
      </c>
      <c r="E278" s="42" t="str" cm="1">
        <f t="array" ref="E278">_xlfn.IFS(D278="Excesso humidade", "Major", D278="Rouge", "Major",D278="Perigo físico","Major",D278="Empoado","Major",D278="Parasitas","Major", D278="Odor podre","Major", D278="Temperatura elevada","Major",D278="Rastreabilidade","Minor",D278="Peso","Minor",D278="Erro calibragem","Minor",D278="Defeitos embalamento","Minor",D278="Defeitos escala", "Major")</f>
        <v>Minor</v>
      </c>
      <c r="F278" s="48" t="str" cm="1">
        <f t="array" ref="F278">_xlfn.IFS(H278=0, "N", H278&gt;0, "S")</f>
        <v>N</v>
      </c>
      <c r="G278" s="50"/>
      <c r="H278" s="50"/>
      <c r="J278" s="11"/>
      <c r="K278" s="11"/>
      <c r="L278" s="11"/>
      <c r="M278" s="11"/>
      <c r="N278" s="11"/>
    </row>
    <row r="279" spans="2:14" x14ac:dyDescent="0.2">
      <c r="B279" s="47">
        <v>43543</v>
      </c>
      <c r="C279" s="47" t="s">
        <v>14</v>
      </c>
      <c r="D279" s="42" t="s">
        <v>43</v>
      </c>
      <c r="E279" s="42" t="str" cm="1">
        <f t="array" ref="E279">_xlfn.IFS(D279="Excesso humidade", "Major", D279="Rouge", "Major",D279="Perigo físico","Major",D279="Empoado","Major",D279="Parasitas","Major", D279="Odor podre","Major", D279="Temperatura elevada","Major",D279="Rastreabilidade","Minor",D279="Peso","Minor",D279="Erro calibragem","Minor",D279="Defeitos embalamento","Minor",D279="Defeitos escala", "Major")</f>
        <v>Minor</v>
      </c>
      <c r="F279" s="48" t="str" cm="1">
        <f t="array" ref="F279">_xlfn.IFS(H279=0, "N", H279&gt;0, "S")</f>
        <v>N</v>
      </c>
      <c r="G279" s="50"/>
      <c r="H279" s="50"/>
      <c r="J279" s="11"/>
      <c r="K279" s="11"/>
      <c r="L279" s="11"/>
      <c r="M279" s="11"/>
      <c r="N279" s="11"/>
    </row>
    <row r="280" spans="2:14" x14ac:dyDescent="0.2">
      <c r="B280" s="47">
        <v>43543</v>
      </c>
      <c r="C280" s="53" t="s">
        <v>181</v>
      </c>
      <c r="D280" s="42" t="s">
        <v>43</v>
      </c>
      <c r="E280" s="42" t="str" cm="1">
        <f t="array" ref="E280">_xlfn.IFS(D280="Excesso humidade", "Major", D280="Rouge", "Major",D280="Perigo físico","Major",D280="Empoado","Major",D280="Parasitas","Major", D280="Odor podre","Major", D280="Temperatura elevada","Major",D280="Rastreabilidade","Minor",D280="Peso","Minor",D280="Erro calibragem","Minor",D280="Defeitos embalamento","Minor",D280="Defeitos escala", "Major")</f>
        <v>Minor</v>
      </c>
      <c r="F280" s="48" t="str" cm="1">
        <f t="array" ref="F280">_xlfn.IFS(H280=0, "N", H280&gt;0, "S")</f>
        <v>N</v>
      </c>
      <c r="G280" s="50"/>
      <c r="H280" s="50"/>
      <c r="J280" s="11"/>
      <c r="K280" s="11"/>
      <c r="L280" s="11"/>
      <c r="M280" s="11"/>
      <c r="N280" s="11"/>
    </row>
    <row r="281" spans="2:14" x14ac:dyDescent="0.2">
      <c r="B281" s="47">
        <v>43543</v>
      </c>
      <c r="C281" s="47" t="s">
        <v>14</v>
      </c>
      <c r="D281" s="42" t="s">
        <v>36</v>
      </c>
      <c r="E281" s="42" t="str" cm="1">
        <f t="array" ref="E281">_xlfn.IFS(D281="Excesso humidade", "Major", D281="Rouge", "Major",D281="Perigo físico","Major",D281="Empoado","Major",D281="Parasitas","Major", D281="Odor podre","Major", D281="Temperatura elevada","Major",D281="Rastreabilidade","Minor",D281="Peso","Minor",D281="Erro calibragem","Minor",D281="Defeitos embalamento","Minor",D281="Defeitos escala", "Major")</f>
        <v>Major</v>
      </c>
      <c r="F281" s="48" t="str" cm="1">
        <f t="array" ref="F281">_xlfn.IFS(H281=0, "N", H281&gt;0, "S")</f>
        <v>N</v>
      </c>
      <c r="G281" s="50"/>
      <c r="H281" s="50"/>
      <c r="J281" s="11"/>
      <c r="K281" s="11"/>
      <c r="L281" s="11"/>
      <c r="M281" s="11"/>
      <c r="N281" s="11"/>
    </row>
    <row r="282" spans="2:14" x14ac:dyDescent="0.2">
      <c r="B282" s="47">
        <v>43539</v>
      </c>
      <c r="C282" s="47" t="s">
        <v>164</v>
      </c>
      <c r="D282" s="42" t="s">
        <v>37</v>
      </c>
      <c r="E282" s="42" t="str" cm="1">
        <f t="array" ref="E282">_xlfn.IFS(D282="Excesso humidade", "Major", D282="Rouge", "Major",D282="Perigo físico","Major",D282="Empoado","Major",D282="Parasitas","Major", D282="Odor podre","Major", D282="Temperatura elevada","Major",D282="Rastreabilidade","Minor",D282="Peso","Minor",D282="Erro calibragem","Minor",D282="Defeitos embalamento","Minor",D282="Defeitos escala", "Major")</f>
        <v>Major</v>
      </c>
      <c r="F282" s="48" t="str" cm="1">
        <f t="array" ref="F282">_xlfn.IFS(H282=0, "N", H282&gt;0, "S")</f>
        <v>N</v>
      </c>
      <c r="G282" s="50"/>
      <c r="H282" s="50"/>
      <c r="J282" s="11"/>
      <c r="K282" s="11"/>
      <c r="L282" s="11"/>
      <c r="M282" s="11"/>
      <c r="N282" s="11"/>
    </row>
    <row r="283" spans="2:14" x14ac:dyDescent="0.2">
      <c r="B283" s="47">
        <v>43539</v>
      </c>
      <c r="C283" s="53" t="s">
        <v>181</v>
      </c>
      <c r="D283" s="42" t="s">
        <v>43</v>
      </c>
      <c r="E283" s="42" t="str" cm="1">
        <f t="array" ref="E283">_xlfn.IFS(D283="Excesso humidade", "Major", D283="Rouge", "Major",D283="Perigo físico","Major",D283="Empoado","Major",D283="Parasitas","Major", D283="Odor podre","Major", D283="Temperatura elevada","Major",D283="Rastreabilidade","Minor",D283="Peso","Minor",D283="Erro calibragem","Minor",D283="Defeitos embalamento","Minor",D283="Defeitos escala", "Major")</f>
        <v>Minor</v>
      </c>
      <c r="F283" s="48" t="str" cm="1">
        <f t="array" ref="F283">_xlfn.IFS(H283=0, "N", H283&gt;0, "S")</f>
        <v>N</v>
      </c>
      <c r="G283" s="50"/>
      <c r="H283" s="50"/>
      <c r="J283" s="11"/>
      <c r="K283" s="11"/>
      <c r="L283" s="11"/>
      <c r="M283" s="11"/>
      <c r="N283" s="11"/>
    </row>
    <row r="284" spans="2:14" x14ac:dyDescent="0.2">
      <c r="B284" s="47">
        <v>43538</v>
      </c>
      <c r="C284" s="53" t="s">
        <v>182</v>
      </c>
      <c r="D284" s="42" t="s">
        <v>43</v>
      </c>
      <c r="E284" s="42" t="str" cm="1">
        <f t="array" ref="E284">_xlfn.IFS(D284="Excesso humidade", "Major", D284="Rouge", "Major",D284="Perigo físico","Major",D284="Empoado","Major",D284="Parasitas","Major", D284="Odor podre","Major", D284="Temperatura elevada","Major",D284="Rastreabilidade","Minor",D284="Peso","Minor",D284="Erro calibragem","Minor",D284="Defeitos embalamento","Minor",D284="Defeitos escala", "Major")</f>
        <v>Minor</v>
      </c>
      <c r="F284" s="48" t="str" cm="1">
        <f t="array" ref="F284">_xlfn.IFS(H284=0, "N", H284&gt;0, "S")</f>
        <v>N</v>
      </c>
      <c r="G284" s="50"/>
      <c r="H284" s="50"/>
      <c r="J284" s="11"/>
      <c r="K284" s="11"/>
      <c r="L284" s="11"/>
      <c r="M284" s="11"/>
      <c r="N284" s="11"/>
    </row>
    <row r="285" spans="2:14" x14ac:dyDescent="0.2">
      <c r="B285" s="47">
        <v>43538</v>
      </c>
      <c r="C285" s="47" t="s">
        <v>193</v>
      </c>
      <c r="D285" s="42" t="s">
        <v>43</v>
      </c>
      <c r="E285" s="42" t="str" cm="1">
        <f t="array" ref="E285">_xlfn.IFS(D285="Excesso humidade", "Major", D285="Rouge", "Major",D285="Perigo físico","Major",D285="Empoado","Major",D285="Parasitas","Major", D285="Odor podre","Major", D285="Temperatura elevada","Major",D285="Rastreabilidade","Minor",D285="Peso","Minor",D285="Erro calibragem","Minor",D285="Defeitos embalamento","Minor",D285="Defeitos escala", "Major")</f>
        <v>Minor</v>
      </c>
      <c r="F285" s="48" t="str" cm="1">
        <f t="array" ref="F285">_xlfn.IFS(H285=0, "N", H285&gt;0, "S")</f>
        <v>N</v>
      </c>
      <c r="G285" s="50"/>
      <c r="H285" s="50"/>
      <c r="J285" s="11"/>
      <c r="K285" s="11"/>
      <c r="L285" s="11"/>
      <c r="M285" s="11"/>
      <c r="N285" s="11"/>
    </row>
    <row r="286" spans="2:14" x14ac:dyDescent="0.2">
      <c r="B286" s="47">
        <v>43537</v>
      </c>
      <c r="C286" s="47" t="s">
        <v>166</v>
      </c>
      <c r="D286" s="42" t="s">
        <v>43</v>
      </c>
      <c r="E286" s="42" t="str" cm="1">
        <f t="array" ref="E286">_xlfn.IFS(D286="Excesso humidade", "Major", D286="Rouge", "Major",D286="Perigo físico","Major",D286="Empoado","Major",D286="Parasitas","Major", D286="Odor podre","Major", D286="Temperatura elevada","Major",D286="Rastreabilidade","Minor",D286="Peso","Minor",D286="Erro calibragem","Minor",D286="Defeitos embalamento","Minor",D286="Defeitos escala", "Major")</f>
        <v>Minor</v>
      </c>
      <c r="F286" s="48" t="str" cm="1">
        <f t="array" ref="F286">_xlfn.IFS(H286=0, "N", H286&gt;0, "S")</f>
        <v>N</v>
      </c>
      <c r="G286" s="50"/>
      <c r="H286" s="50"/>
      <c r="J286" s="11"/>
      <c r="K286" s="11"/>
      <c r="L286" s="11"/>
      <c r="M286" s="11"/>
      <c r="N286" s="11"/>
    </row>
    <row r="287" spans="2:14" x14ac:dyDescent="0.2">
      <c r="B287" s="47">
        <v>43537</v>
      </c>
      <c r="C287" s="53" t="s">
        <v>181</v>
      </c>
      <c r="D287" s="42" t="s">
        <v>43</v>
      </c>
      <c r="E287" s="42" t="str" cm="1">
        <f t="array" ref="E287">_xlfn.IFS(D287="Excesso humidade", "Major", D287="Rouge", "Major",D287="Perigo físico","Major",D287="Empoado","Major",D287="Parasitas","Major", D287="Odor podre","Major", D287="Temperatura elevada","Major",D287="Rastreabilidade","Minor",D287="Peso","Minor",D287="Erro calibragem","Minor",D287="Defeitos embalamento","Minor",D287="Defeitos escala", "Major")</f>
        <v>Minor</v>
      </c>
      <c r="F287" s="48" t="str" cm="1">
        <f t="array" ref="F287">_xlfn.IFS(H287=0, "N", H287&gt;0, "S")</f>
        <v>N</v>
      </c>
      <c r="G287" s="50"/>
      <c r="H287" s="50"/>
      <c r="J287" s="11"/>
      <c r="K287" s="11"/>
      <c r="L287" s="11"/>
      <c r="M287" s="11"/>
      <c r="N287" s="11"/>
    </row>
    <row r="288" spans="2:14" x14ac:dyDescent="0.2">
      <c r="B288" s="47">
        <v>43536</v>
      </c>
      <c r="C288" s="47" t="s">
        <v>166</v>
      </c>
      <c r="D288" s="42" t="s">
        <v>43</v>
      </c>
      <c r="E288" s="42" t="str" cm="1">
        <f t="array" ref="E288">_xlfn.IFS(D288="Excesso humidade", "Major", D288="Rouge", "Major",D288="Perigo físico","Major",D288="Empoado","Major",D288="Parasitas","Major", D288="Odor podre","Major", D288="Temperatura elevada","Major",D288="Rastreabilidade","Minor",D288="Peso","Minor",D288="Erro calibragem","Minor",D288="Defeitos embalamento","Minor",D288="Defeitos escala", "Major")</f>
        <v>Minor</v>
      </c>
      <c r="F288" s="48" t="str" cm="1">
        <f t="array" ref="F288">_xlfn.IFS(H288=0, "N", H288&gt;0, "S")</f>
        <v>N</v>
      </c>
      <c r="G288" s="50"/>
      <c r="H288" s="50"/>
      <c r="J288" s="11"/>
      <c r="K288" s="11"/>
      <c r="L288" s="11"/>
      <c r="M288" s="11"/>
      <c r="N288" s="11"/>
    </row>
    <row r="289" spans="2:14" x14ac:dyDescent="0.2">
      <c r="B289" s="47">
        <v>43536</v>
      </c>
      <c r="C289" s="53" t="s">
        <v>181</v>
      </c>
      <c r="D289" s="42" t="s">
        <v>43</v>
      </c>
      <c r="E289" s="42" t="str" cm="1">
        <f t="array" ref="E289">_xlfn.IFS(D289="Excesso humidade", "Major", D289="Rouge", "Major",D289="Perigo físico","Major",D289="Empoado","Major",D289="Parasitas","Major", D289="Odor podre","Major", D289="Temperatura elevada","Major",D289="Rastreabilidade","Minor",D289="Peso","Minor",D289="Erro calibragem","Minor",D289="Defeitos embalamento","Minor",D289="Defeitos escala", "Major")</f>
        <v>Minor</v>
      </c>
      <c r="F289" s="48" t="str" cm="1">
        <f t="array" ref="F289">_xlfn.IFS(H289=0, "N", H289&gt;0, "S")</f>
        <v>N</v>
      </c>
      <c r="G289" s="50"/>
      <c r="H289" s="50"/>
      <c r="J289" s="11"/>
      <c r="K289" s="11"/>
      <c r="L289" s="11"/>
      <c r="M289" s="11"/>
      <c r="N289" s="11"/>
    </row>
    <row r="290" spans="2:14" x14ac:dyDescent="0.2">
      <c r="B290" s="47">
        <v>43536</v>
      </c>
      <c r="C290" s="47" t="s">
        <v>166</v>
      </c>
      <c r="D290" s="42" t="s">
        <v>43</v>
      </c>
      <c r="E290" s="42" t="str" cm="1">
        <f t="array" ref="E290">_xlfn.IFS(D290="Excesso humidade", "Major", D290="Rouge", "Major",D290="Perigo físico","Major",D290="Empoado","Major",D290="Parasitas","Major", D290="Odor podre","Major", D290="Temperatura elevada","Major",D290="Rastreabilidade","Minor",D290="Peso","Minor",D290="Erro calibragem","Minor",D290="Defeitos embalamento","Minor",D290="Defeitos escala", "Major")</f>
        <v>Minor</v>
      </c>
      <c r="F290" s="48" t="str" cm="1">
        <f t="array" ref="F290">_xlfn.IFS(H290=0, "N", H290&gt;0, "S")</f>
        <v>N</v>
      </c>
      <c r="G290" s="50"/>
      <c r="H290" s="50"/>
      <c r="J290" s="11"/>
      <c r="K290" s="11"/>
      <c r="L290" s="11"/>
      <c r="M290" s="11"/>
      <c r="N290" s="11"/>
    </row>
    <row r="291" spans="2:14" x14ac:dyDescent="0.2">
      <c r="B291" s="47">
        <v>43531</v>
      </c>
      <c r="C291" s="47" t="s">
        <v>166</v>
      </c>
      <c r="D291" s="42" t="s">
        <v>43</v>
      </c>
      <c r="E291" s="42" t="str" cm="1">
        <f t="array" ref="E291">_xlfn.IFS(D291="Excesso humidade", "Major", D291="Rouge", "Major",D291="Perigo físico","Major",D291="Empoado","Major",D291="Parasitas","Major", D291="Odor podre","Major", D291="Temperatura elevada","Major",D291="Rastreabilidade","Minor",D291="Peso","Minor",D291="Erro calibragem","Minor",D291="Defeitos embalamento","Minor",D291="Defeitos escala", "Major")</f>
        <v>Minor</v>
      </c>
      <c r="F291" s="48" t="str" cm="1">
        <f t="array" ref="F291">_xlfn.IFS(H291=0, "N", H291&gt;0, "S")</f>
        <v>N</v>
      </c>
      <c r="G291" s="50"/>
      <c r="H291" s="50"/>
      <c r="J291" s="11"/>
      <c r="K291" s="11"/>
      <c r="L291" s="11"/>
      <c r="M291" s="11"/>
      <c r="N291" s="11"/>
    </row>
    <row r="292" spans="2:14" x14ac:dyDescent="0.2">
      <c r="B292" s="47">
        <v>43528</v>
      </c>
      <c r="C292" s="53" t="s">
        <v>181</v>
      </c>
      <c r="D292" s="42" t="s">
        <v>43</v>
      </c>
      <c r="E292" s="42" t="str" cm="1">
        <f t="array" ref="E292">_xlfn.IFS(D292="Excesso humidade", "Major", D292="Rouge", "Major",D292="Perigo físico","Major",D292="Empoado","Major",D292="Parasitas","Major", D292="Odor podre","Major", D292="Temperatura elevada","Major",D292="Rastreabilidade","Minor",D292="Peso","Minor",D292="Erro calibragem","Minor",D292="Defeitos embalamento","Minor",D292="Defeitos escala", "Major")</f>
        <v>Minor</v>
      </c>
      <c r="F292" s="48" t="str" cm="1">
        <f t="array" ref="F292">_xlfn.IFS(H292=0, "N", H292&gt;0, "S")</f>
        <v>N</v>
      </c>
      <c r="G292" s="50"/>
      <c r="H292" s="50"/>
      <c r="J292" s="11"/>
      <c r="K292" s="11"/>
      <c r="L292" s="11"/>
      <c r="M292" s="11"/>
      <c r="N292" s="11"/>
    </row>
    <row r="293" spans="2:14" x14ac:dyDescent="0.2">
      <c r="B293" s="47">
        <v>43528</v>
      </c>
      <c r="C293" s="47" t="s">
        <v>14</v>
      </c>
      <c r="D293" s="42" t="s">
        <v>43</v>
      </c>
      <c r="E293" s="42" t="str" cm="1">
        <f t="array" ref="E293">_xlfn.IFS(D293="Excesso humidade", "Major", D293="Rouge", "Major",D293="Perigo físico","Major",D293="Empoado","Major",D293="Parasitas","Major", D293="Odor podre","Major", D293="Temperatura elevada","Major",D293="Rastreabilidade","Minor",D293="Peso","Minor",D293="Erro calibragem","Minor",D293="Defeitos embalamento","Minor",D293="Defeitos escala", "Major")</f>
        <v>Minor</v>
      </c>
      <c r="F293" s="48" t="str" cm="1">
        <f t="array" ref="F293">_xlfn.IFS(H293=0, "N", H293&gt;0, "S")</f>
        <v>N</v>
      </c>
      <c r="G293" s="50"/>
      <c r="H293" s="50"/>
      <c r="J293" s="11"/>
      <c r="K293" s="11"/>
      <c r="L293" s="11"/>
      <c r="M293" s="11"/>
      <c r="N293" s="11"/>
    </row>
    <row r="294" spans="2:14" x14ac:dyDescent="0.2">
      <c r="B294" s="47">
        <v>43525</v>
      </c>
      <c r="C294" s="47" t="s">
        <v>14</v>
      </c>
      <c r="D294" s="42" t="s">
        <v>43</v>
      </c>
      <c r="E294" s="42" t="str" cm="1">
        <f t="array" ref="E294">_xlfn.IFS(D294="Excesso humidade", "Major", D294="Rouge", "Major",D294="Perigo físico","Major",D294="Empoado","Major",D294="Parasitas","Major", D294="Odor podre","Major", D294="Temperatura elevada","Major",D294="Rastreabilidade","Minor",D294="Peso","Minor",D294="Erro calibragem","Minor",D294="Defeitos embalamento","Minor",D294="Defeitos escala", "Major")</f>
        <v>Minor</v>
      </c>
      <c r="F294" s="48" t="str" cm="1">
        <f t="array" ref="F294">_xlfn.IFS(H294=0, "N", H294&gt;0, "S")</f>
        <v>N</v>
      </c>
      <c r="G294" s="50"/>
      <c r="H294" s="50"/>
      <c r="J294" s="11"/>
      <c r="K294" s="11"/>
      <c r="L294" s="11"/>
      <c r="M294" s="11"/>
      <c r="N294" s="11"/>
    </row>
    <row r="295" spans="2:14" x14ac:dyDescent="0.2">
      <c r="B295" s="47">
        <v>43523</v>
      </c>
      <c r="C295" s="53" t="s">
        <v>180</v>
      </c>
      <c r="D295" s="42" t="s">
        <v>43</v>
      </c>
      <c r="E295" s="42" t="str" cm="1">
        <f t="array" ref="E295">_xlfn.IFS(D295="Excesso humidade", "Major", D295="Rouge", "Major",D295="Perigo físico","Major",D295="Empoado","Major",D295="Parasitas","Major", D295="Odor podre","Major", D295="Temperatura elevada","Major",D295="Rastreabilidade","Minor",D295="Peso","Minor",D295="Erro calibragem","Minor",D295="Defeitos embalamento","Minor",D295="Defeitos escala", "Major")</f>
        <v>Minor</v>
      </c>
      <c r="F295" s="48" t="str" cm="1">
        <f t="array" ref="F295">_xlfn.IFS(H295=0, "N", H295&gt;0, "S")</f>
        <v>N</v>
      </c>
      <c r="G295" s="50"/>
      <c r="H295" s="50"/>
      <c r="J295" s="11"/>
      <c r="K295" s="11"/>
      <c r="L295" s="11"/>
      <c r="M295" s="11"/>
      <c r="N295" s="11"/>
    </row>
    <row r="296" spans="2:14" x14ac:dyDescent="0.2">
      <c r="B296" s="47">
        <v>43523</v>
      </c>
      <c r="C296" s="53" t="s">
        <v>181</v>
      </c>
      <c r="D296" s="42" t="s">
        <v>43</v>
      </c>
      <c r="E296" s="42" t="str" cm="1">
        <f t="array" ref="E296">_xlfn.IFS(D296="Excesso humidade", "Major", D296="Rouge", "Major",D296="Perigo físico","Major",D296="Empoado","Major",D296="Parasitas","Major", D296="Odor podre","Major", D296="Temperatura elevada","Major",D296="Rastreabilidade","Minor",D296="Peso","Minor",D296="Erro calibragem","Minor",D296="Defeitos embalamento","Minor",D296="Defeitos escala", "Major")</f>
        <v>Minor</v>
      </c>
      <c r="F296" s="48" t="str" cm="1">
        <f t="array" ref="F296">_xlfn.IFS(H296=0, "N", H296&gt;0, "S")</f>
        <v>N</v>
      </c>
      <c r="G296" s="50"/>
      <c r="H296" s="50"/>
      <c r="J296" s="11"/>
      <c r="K296" s="11"/>
      <c r="L296" s="11"/>
      <c r="M296" s="11"/>
      <c r="N296" s="11"/>
    </row>
    <row r="297" spans="2:14" x14ac:dyDescent="0.2">
      <c r="B297" s="47">
        <v>43522</v>
      </c>
      <c r="C297" s="53" t="s">
        <v>191</v>
      </c>
      <c r="D297" s="42" t="s">
        <v>43</v>
      </c>
      <c r="E297" s="42" t="str" cm="1">
        <f t="array" ref="E297">_xlfn.IFS(D297="Excesso humidade", "Major", D297="Rouge", "Major",D297="Perigo físico","Major",D297="Empoado","Major",D297="Parasitas","Major", D297="Odor podre","Major", D297="Temperatura elevada","Major",D297="Rastreabilidade","Minor",D297="Peso","Minor",D297="Erro calibragem","Minor",D297="Defeitos embalamento","Minor",D297="Defeitos escala", "Major")</f>
        <v>Minor</v>
      </c>
      <c r="F297" s="48" t="s">
        <v>31</v>
      </c>
      <c r="G297" s="50"/>
      <c r="H297" s="50"/>
      <c r="J297" s="11"/>
      <c r="K297" s="11"/>
      <c r="L297" s="11"/>
      <c r="M297" s="11"/>
      <c r="N297" s="11"/>
    </row>
    <row r="298" spans="2:14" x14ac:dyDescent="0.2">
      <c r="B298" s="47">
        <v>43522</v>
      </c>
      <c r="C298" s="53" t="s">
        <v>181</v>
      </c>
      <c r="D298" s="42" t="s">
        <v>43</v>
      </c>
      <c r="E298" s="42" t="str" cm="1">
        <f t="array" ref="E298">_xlfn.IFS(D298="Excesso humidade", "Major", D298="Rouge", "Major",D298="Perigo físico","Major",D298="Empoado","Major",D298="Parasitas","Major", D298="Odor podre","Major", D298="Temperatura elevada","Major",D298="Rastreabilidade","Minor",D298="Peso","Minor",D298="Erro calibragem","Minor",D298="Defeitos embalamento","Minor",D298="Defeitos escala", "Major")</f>
        <v>Minor</v>
      </c>
      <c r="F298" s="48" t="str" cm="1">
        <f t="array" ref="F298">_xlfn.IFS(H298=0, "N", H298&gt;0, "S")</f>
        <v>N</v>
      </c>
      <c r="G298" s="50"/>
      <c r="H298" s="50"/>
      <c r="J298" s="11"/>
      <c r="K298" s="11"/>
      <c r="L298" s="11"/>
      <c r="M298" s="11"/>
      <c r="N298" s="11"/>
    </row>
    <row r="299" spans="2:14" x14ac:dyDescent="0.2">
      <c r="B299" s="47">
        <v>43521</v>
      </c>
      <c r="C299" s="53" t="s">
        <v>181</v>
      </c>
      <c r="D299" s="42" t="s">
        <v>43</v>
      </c>
      <c r="E299" s="42" t="str" cm="1">
        <f t="array" ref="E299">_xlfn.IFS(D299="Excesso humidade", "Major", D299="Rouge", "Major",D299="Perigo físico","Major",D299="Empoado","Major",D299="Parasitas","Major", D299="Odor podre","Major", D299="Temperatura elevada","Major",D299="Rastreabilidade","Minor",D299="Peso","Minor",D299="Erro calibragem","Minor",D299="Defeitos embalamento","Minor",D299="Defeitos escala", "Major")</f>
        <v>Minor</v>
      </c>
      <c r="F299" s="48" t="str" cm="1">
        <f t="array" ref="F299">_xlfn.IFS(H299=0, "N", H299&gt;0, "S")</f>
        <v>N</v>
      </c>
      <c r="G299" s="50"/>
      <c r="H299" s="50"/>
      <c r="J299" s="11"/>
      <c r="K299" s="11"/>
      <c r="L299" s="11"/>
      <c r="M299" s="11"/>
      <c r="N299" s="11"/>
    </row>
    <row r="300" spans="2:14" x14ac:dyDescent="0.2">
      <c r="B300" s="47">
        <v>43521</v>
      </c>
      <c r="C300" s="47" t="s">
        <v>166</v>
      </c>
      <c r="D300" s="42" t="s">
        <v>43</v>
      </c>
      <c r="E300" s="42" t="str" cm="1">
        <f t="array" ref="E300">_xlfn.IFS(D300="Excesso humidade", "Major", D300="Rouge", "Major",D300="Perigo físico","Major",D300="Empoado","Major",D300="Parasitas","Major", D300="Odor podre","Major", D300="Temperatura elevada","Major",D300="Rastreabilidade","Minor",D300="Peso","Minor",D300="Erro calibragem","Minor",D300="Defeitos embalamento","Minor",D300="Defeitos escala", "Major")</f>
        <v>Minor</v>
      </c>
      <c r="F300" s="48" t="str" cm="1">
        <f t="array" ref="F300">_xlfn.IFS(H300=0, "N", H300&gt;0, "S")</f>
        <v>N</v>
      </c>
      <c r="G300" s="50"/>
      <c r="H300" s="50"/>
      <c r="J300" s="11"/>
      <c r="K300" s="11"/>
      <c r="L300" s="11"/>
      <c r="M300" s="11"/>
      <c r="N300" s="11"/>
    </row>
    <row r="301" spans="2:14" x14ac:dyDescent="0.2">
      <c r="B301" s="47">
        <v>43518</v>
      </c>
      <c r="C301" s="53" t="s">
        <v>181</v>
      </c>
      <c r="D301" s="42" t="s">
        <v>43</v>
      </c>
      <c r="E301" s="42" t="str" cm="1">
        <f t="array" ref="E301">_xlfn.IFS(D301="Excesso humidade", "Major", D301="Rouge", "Major",D301="Perigo físico","Major",D301="Empoado","Major",D301="Parasitas","Major", D301="Odor podre","Major", D301="Temperatura elevada","Major",D301="Rastreabilidade","Minor",D301="Peso","Minor",D301="Erro calibragem","Minor",D301="Defeitos embalamento","Minor",D301="Defeitos escala", "Major")</f>
        <v>Minor</v>
      </c>
      <c r="F301" s="48" t="str" cm="1">
        <f t="array" ref="F301">_xlfn.IFS(H301=0, "N", H301&gt;0, "S")</f>
        <v>N</v>
      </c>
      <c r="G301" s="50"/>
      <c r="H301" s="50"/>
      <c r="J301" s="11"/>
      <c r="K301" s="11"/>
      <c r="L301" s="11"/>
      <c r="M301" s="11"/>
      <c r="N301" s="11"/>
    </row>
    <row r="302" spans="2:14" x14ac:dyDescent="0.2">
      <c r="B302" s="47">
        <v>43517</v>
      </c>
      <c r="C302" s="53" t="s">
        <v>181</v>
      </c>
      <c r="D302" s="42" t="s">
        <v>43</v>
      </c>
      <c r="E302" s="42" t="str" cm="1">
        <f t="array" ref="E302">_xlfn.IFS(D302="Excesso humidade", "Major", D302="Rouge", "Major",D302="Perigo físico","Major",D302="Empoado","Major",D302="Parasitas","Major", D302="Odor podre","Major", D302="Temperatura elevada","Major",D302="Rastreabilidade","Minor",D302="Peso","Minor",D302="Erro calibragem","Minor",D302="Defeitos embalamento","Minor",D302="Defeitos escala", "Major")</f>
        <v>Minor</v>
      </c>
      <c r="F302" s="48" t="str" cm="1">
        <f t="array" ref="F302">_xlfn.IFS(H302=0, "N", H302&gt;0, "S")</f>
        <v>N</v>
      </c>
      <c r="G302" s="50"/>
      <c r="H302" s="50"/>
      <c r="J302" s="11"/>
      <c r="K302" s="11"/>
      <c r="L302" s="11"/>
      <c r="M302" s="11"/>
      <c r="N302" s="11"/>
    </row>
    <row r="303" spans="2:14" x14ac:dyDescent="0.2">
      <c r="B303" s="47">
        <v>43517</v>
      </c>
      <c r="C303" s="47" t="s">
        <v>166</v>
      </c>
      <c r="D303" s="42" t="s">
        <v>43</v>
      </c>
      <c r="E303" s="42" t="str" cm="1">
        <f t="array" ref="E303">_xlfn.IFS(D303="Excesso humidade", "Major", D303="Rouge", "Major",D303="Perigo físico","Major",D303="Empoado","Major",D303="Parasitas","Major", D303="Odor podre","Major", D303="Temperatura elevada","Major",D303="Rastreabilidade","Minor",D303="Peso","Minor",D303="Erro calibragem","Minor",D303="Defeitos embalamento","Minor",D303="Defeitos escala", "Major")</f>
        <v>Minor</v>
      </c>
      <c r="F303" s="48" t="str" cm="1">
        <f t="array" ref="F303">_xlfn.IFS(H303=0, "N", H303&gt;0, "S")</f>
        <v>N</v>
      </c>
      <c r="G303" s="50"/>
      <c r="H303" s="50"/>
      <c r="J303" s="11"/>
      <c r="K303" s="11"/>
      <c r="L303" s="11"/>
      <c r="M303" s="11"/>
      <c r="N303" s="11"/>
    </row>
    <row r="304" spans="2:14" x14ac:dyDescent="0.2">
      <c r="B304" s="47">
        <v>43516</v>
      </c>
      <c r="C304" s="53" t="s">
        <v>181</v>
      </c>
      <c r="D304" s="42" t="s">
        <v>43</v>
      </c>
      <c r="E304" s="42" t="str" cm="1">
        <f t="array" ref="E304">_xlfn.IFS(D304="Excesso humidade", "Major", D304="Rouge", "Major",D304="Perigo físico","Major",D304="Empoado","Major",D304="Parasitas","Major", D304="Odor podre","Major", D304="Temperatura elevada","Major",D304="Rastreabilidade","Minor",D304="Peso","Minor",D304="Erro calibragem","Minor",D304="Defeitos embalamento","Minor",D304="Defeitos escala", "Major")</f>
        <v>Minor</v>
      </c>
      <c r="F304" s="48" t="str" cm="1">
        <f t="array" ref="F304">_xlfn.IFS(H304=0, "N", H304&gt;0, "S")</f>
        <v>N</v>
      </c>
      <c r="G304" s="50"/>
      <c r="H304" s="50"/>
      <c r="J304" s="11"/>
      <c r="K304" s="11"/>
      <c r="L304" s="11"/>
      <c r="M304" s="11"/>
      <c r="N304" s="11"/>
    </row>
    <row r="305" spans="2:14" x14ac:dyDescent="0.2">
      <c r="B305" s="47">
        <v>43515</v>
      </c>
      <c r="C305" s="53" t="s">
        <v>182</v>
      </c>
      <c r="D305" s="42" t="s">
        <v>43</v>
      </c>
      <c r="E305" s="42" t="str" cm="1">
        <f t="array" ref="E305">_xlfn.IFS(D305="Excesso humidade", "Major", D305="Rouge", "Major",D305="Perigo físico","Major",D305="Empoado","Major",D305="Parasitas","Major", D305="Odor podre","Major", D305="Temperatura elevada","Major",D305="Rastreabilidade","Minor",D305="Peso","Minor",D305="Erro calibragem","Minor",D305="Defeitos embalamento","Minor",D305="Defeitos escala", "Major")</f>
        <v>Minor</v>
      </c>
      <c r="F305" s="48" t="str" cm="1">
        <f t="array" ref="F305">_xlfn.IFS(H305=0, "N", H305&gt;0, "S")</f>
        <v>N</v>
      </c>
      <c r="G305" s="50"/>
      <c r="H305" s="50"/>
      <c r="J305" s="11"/>
      <c r="K305" s="11"/>
      <c r="L305" s="11"/>
      <c r="M305" s="11"/>
      <c r="N305" s="11"/>
    </row>
    <row r="306" spans="2:14" x14ac:dyDescent="0.2">
      <c r="B306" s="47">
        <v>43515</v>
      </c>
      <c r="C306" s="47" t="s">
        <v>166</v>
      </c>
      <c r="D306" s="42" t="s">
        <v>43</v>
      </c>
      <c r="E306" s="42" t="str" cm="1">
        <f t="array" ref="E306">_xlfn.IFS(D306="Excesso humidade", "Major", D306="Rouge", "Major",D306="Perigo físico","Major",D306="Empoado","Major",D306="Parasitas","Major", D306="Odor podre","Major", D306="Temperatura elevada","Major",D306="Rastreabilidade","Minor",D306="Peso","Minor",D306="Erro calibragem","Minor",D306="Defeitos embalamento","Minor",D306="Defeitos escala", "Major")</f>
        <v>Minor</v>
      </c>
      <c r="F306" s="48" t="str" cm="1">
        <f t="array" ref="F306">_xlfn.IFS(H306=0, "N", H306&gt;0, "S")</f>
        <v>N</v>
      </c>
      <c r="G306" s="50"/>
      <c r="H306" s="50"/>
      <c r="J306" s="11"/>
      <c r="K306" s="11"/>
      <c r="L306" s="11"/>
      <c r="M306" s="11"/>
      <c r="N306" s="11"/>
    </row>
    <row r="307" spans="2:14" x14ac:dyDescent="0.2">
      <c r="B307" s="47">
        <v>43515</v>
      </c>
      <c r="C307" s="47" t="s">
        <v>168</v>
      </c>
      <c r="D307" s="42" t="s">
        <v>43</v>
      </c>
      <c r="E307" s="42" t="str" cm="1">
        <f t="array" ref="E307">_xlfn.IFS(D307="Excesso humidade", "Major", D307="Rouge", "Major",D307="Perigo físico","Major",D307="Empoado","Major",D307="Parasitas","Major", D307="Odor podre","Major", D307="Temperatura elevada","Major",D307="Rastreabilidade","Minor",D307="Peso","Minor",D307="Erro calibragem","Minor",D307="Defeitos embalamento","Minor",D307="Defeitos escala", "Major")</f>
        <v>Minor</v>
      </c>
      <c r="F307" s="48" t="str" cm="1">
        <f t="array" ref="F307">_xlfn.IFS(H307=0, "N", H307&gt;0, "S")</f>
        <v>N</v>
      </c>
      <c r="G307" s="50"/>
      <c r="H307" s="50"/>
      <c r="J307" s="11"/>
      <c r="K307" s="11"/>
      <c r="L307" s="11"/>
      <c r="M307" s="11"/>
      <c r="N307" s="11"/>
    </row>
    <row r="308" spans="2:14" x14ac:dyDescent="0.2">
      <c r="B308" s="47">
        <v>43511</v>
      </c>
      <c r="C308" s="53" t="s">
        <v>180</v>
      </c>
      <c r="D308" s="42" t="s">
        <v>43</v>
      </c>
      <c r="E308" s="42" t="str" cm="1">
        <f t="array" ref="E308">_xlfn.IFS(D308="Excesso humidade", "Major", D308="Rouge", "Major",D308="Perigo físico","Major",D308="Empoado","Major",D308="Parasitas","Major", D308="Odor podre","Major", D308="Temperatura elevada","Major",D308="Rastreabilidade","Minor",D308="Peso","Minor",D308="Erro calibragem","Minor",D308="Defeitos embalamento","Minor",D308="Defeitos escala", "Major")</f>
        <v>Minor</v>
      </c>
      <c r="F308" s="48" t="str" cm="1">
        <f t="array" ref="F308">_xlfn.IFS(H308=0, "N", H308&gt;0, "S")</f>
        <v>N</v>
      </c>
      <c r="G308" s="50"/>
      <c r="H308" s="50"/>
      <c r="J308" s="11"/>
      <c r="K308" s="11"/>
      <c r="L308" s="11"/>
      <c r="M308" s="11"/>
      <c r="N308" s="11"/>
    </row>
    <row r="309" spans="2:14" x14ac:dyDescent="0.2">
      <c r="B309" s="47">
        <v>43511</v>
      </c>
      <c r="C309" s="53" t="s">
        <v>181</v>
      </c>
      <c r="D309" s="42" t="s">
        <v>43</v>
      </c>
      <c r="E309" s="42" t="str" cm="1">
        <f t="array" ref="E309">_xlfn.IFS(D309="Excesso humidade", "Major", D309="Rouge", "Major",D309="Perigo físico","Major",D309="Empoado","Major",D309="Parasitas","Major", D309="Odor podre","Major", D309="Temperatura elevada","Major",D309="Rastreabilidade","Minor",D309="Peso","Minor",D309="Erro calibragem","Minor",D309="Defeitos embalamento","Minor",D309="Defeitos escala", "Major")</f>
        <v>Minor</v>
      </c>
      <c r="F309" s="48" t="str" cm="1">
        <f t="array" ref="F309">_xlfn.IFS(H309=0, "N", H309&gt;0, "S")</f>
        <v>N</v>
      </c>
      <c r="G309" s="50"/>
      <c r="H309" s="50"/>
      <c r="J309" s="11"/>
      <c r="K309" s="11"/>
      <c r="L309" s="11"/>
      <c r="M309" s="11"/>
      <c r="N309" s="11"/>
    </row>
    <row r="310" spans="2:14" x14ac:dyDescent="0.2">
      <c r="B310" s="47">
        <v>43509</v>
      </c>
      <c r="C310" s="53" t="s">
        <v>180</v>
      </c>
      <c r="D310" s="42" t="s">
        <v>43</v>
      </c>
      <c r="E310" s="42" t="str" cm="1">
        <f t="array" ref="E310">_xlfn.IFS(D310="Excesso humidade", "Major", D310="Rouge", "Major",D310="Perigo físico","Major",D310="Empoado","Major",D310="Parasitas","Major", D310="Odor podre","Major", D310="Temperatura elevada","Major",D310="Rastreabilidade","Minor",D310="Peso","Minor",D310="Erro calibragem","Minor",D310="Defeitos embalamento","Minor",D310="Defeitos escala", "Major")</f>
        <v>Minor</v>
      </c>
      <c r="F310" s="48" t="str" cm="1">
        <f t="array" ref="F310">_xlfn.IFS(H310=0, "N", H310&gt;0, "S")</f>
        <v>N</v>
      </c>
      <c r="G310" s="50"/>
      <c r="H310" s="50"/>
      <c r="J310" s="11"/>
      <c r="K310" s="11"/>
      <c r="L310" s="11"/>
      <c r="M310" s="11"/>
      <c r="N310" s="11"/>
    </row>
    <row r="311" spans="2:14" x14ac:dyDescent="0.2">
      <c r="B311" s="47">
        <v>43509</v>
      </c>
      <c r="C311" s="53" t="s">
        <v>180</v>
      </c>
      <c r="D311" s="42" t="s">
        <v>43</v>
      </c>
      <c r="E311" s="42" t="str" cm="1">
        <f t="array" ref="E311">_xlfn.IFS(D311="Excesso humidade", "Major", D311="Rouge", "Major",D311="Perigo físico","Major",D311="Empoado","Major",D311="Parasitas","Major", D311="Odor podre","Major", D311="Temperatura elevada","Major",D311="Rastreabilidade","Minor",D311="Peso","Minor",D311="Erro calibragem","Minor",D311="Defeitos embalamento","Minor",D311="Defeitos escala", "Major")</f>
        <v>Minor</v>
      </c>
      <c r="F311" s="48" t="str" cm="1">
        <f t="array" ref="F311">_xlfn.IFS(H311=0, "N", H311&gt;0, "S")</f>
        <v>N</v>
      </c>
      <c r="G311" s="50"/>
      <c r="H311" s="50"/>
      <c r="J311" s="11"/>
      <c r="K311" s="11"/>
      <c r="L311" s="11"/>
      <c r="M311" s="11"/>
      <c r="N311" s="11"/>
    </row>
    <row r="312" spans="2:14" x14ac:dyDescent="0.2">
      <c r="B312" s="47">
        <v>43509</v>
      </c>
      <c r="C312" s="53" t="s">
        <v>181</v>
      </c>
      <c r="D312" s="42" t="s">
        <v>43</v>
      </c>
      <c r="E312" s="42" t="str" cm="1">
        <f t="array" ref="E312">_xlfn.IFS(D312="Excesso humidade", "Major", D312="Rouge", "Major",D312="Perigo físico","Major",D312="Empoado","Major",D312="Parasitas","Major", D312="Odor podre","Major", D312="Temperatura elevada","Major",D312="Rastreabilidade","Minor",D312="Peso","Minor",D312="Erro calibragem","Minor",D312="Defeitos embalamento","Minor",D312="Defeitos escala", "Major")</f>
        <v>Minor</v>
      </c>
      <c r="F312" s="48" t="str" cm="1">
        <f t="array" ref="F312">_xlfn.IFS(H312=0, "N", H312&gt;0, "S")</f>
        <v>N</v>
      </c>
      <c r="G312" s="50"/>
      <c r="H312" s="50"/>
      <c r="J312" s="11"/>
      <c r="K312" s="11"/>
      <c r="L312" s="11"/>
      <c r="M312" s="11"/>
      <c r="N312" s="11"/>
    </row>
    <row r="313" spans="2:14" x14ac:dyDescent="0.2">
      <c r="B313" s="47">
        <v>43508</v>
      </c>
      <c r="C313" s="47" t="s">
        <v>193</v>
      </c>
      <c r="D313" s="42" t="s">
        <v>43</v>
      </c>
      <c r="E313" s="42" t="str" cm="1">
        <f t="array" ref="E313">_xlfn.IFS(D313="Excesso humidade", "Major", D313="Rouge", "Major",D313="Perigo físico","Major",D313="Empoado","Major",D313="Parasitas","Major", D313="Odor podre","Major", D313="Temperatura elevada","Major",D313="Rastreabilidade","Minor",D313="Peso","Minor",D313="Erro calibragem","Minor",D313="Defeitos embalamento","Minor",D313="Defeitos escala", "Major")</f>
        <v>Minor</v>
      </c>
      <c r="F313" s="48" t="str" cm="1">
        <f t="array" ref="F313">_xlfn.IFS(H313=0, "N", H313&gt;0, "S")</f>
        <v>N</v>
      </c>
      <c r="G313" s="50"/>
      <c r="H313" s="50"/>
      <c r="J313" s="11"/>
      <c r="K313" s="11"/>
      <c r="L313" s="11"/>
      <c r="M313" s="11"/>
      <c r="N313" s="11"/>
    </row>
    <row r="314" spans="2:14" x14ac:dyDescent="0.2">
      <c r="B314" s="47">
        <v>43508</v>
      </c>
      <c r="C314" s="53" t="s">
        <v>181</v>
      </c>
      <c r="D314" s="42" t="s">
        <v>43</v>
      </c>
      <c r="E314" s="42" t="str" cm="1">
        <f t="array" ref="E314">_xlfn.IFS(D314="Excesso humidade", "Major", D314="Rouge", "Major",D314="Perigo físico","Major",D314="Empoado","Major",D314="Parasitas","Major", D314="Odor podre","Major", D314="Temperatura elevada","Major",D314="Rastreabilidade","Minor",D314="Peso","Minor",D314="Erro calibragem","Minor",D314="Defeitos embalamento","Minor",D314="Defeitos escala", "Major")</f>
        <v>Minor</v>
      </c>
      <c r="F314" s="48" t="str" cm="1">
        <f t="array" ref="F314">_xlfn.IFS(H314=0, "N", H314&gt;0, "S")</f>
        <v>N</v>
      </c>
      <c r="G314" s="50"/>
      <c r="H314" s="50"/>
      <c r="J314" s="11"/>
      <c r="K314" s="11"/>
      <c r="L314" s="11"/>
      <c r="M314" s="11"/>
      <c r="N314" s="11"/>
    </row>
    <row r="315" spans="2:14" x14ac:dyDescent="0.2">
      <c r="B315" s="47">
        <v>43504</v>
      </c>
      <c r="C315" s="47" t="s">
        <v>166</v>
      </c>
      <c r="D315" s="42" t="s">
        <v>43</v>
      </c>
      <c r="E315" s="42" t="str" cm="1">
        <f t="array" ref="E315">_xlfn.IFS(D315="Excesso humidade", "Major", D315="Rouge", "Major",D315="Perigo físico","Major",D315="Empoado","Major",D315="Parasitas","Major", D315="Odor podre","Major", D315="Temperatura elevada","Major",D315="Rastreabilidade","Minor",D315="Peso","Minor",D315="Erro calibragem","Minor",D315="Defeitos embalamento","Minor",D315="Defeitos escala", "Major")</f>
        <v>Minor</v>
      </c>
      <c r="F315" s="48" t="str" cm="1">
        <f t="array" ref="F315">_xlfn.IFS(H315=0, "N", H315&gt;0, "S")</f>
        <v>N</v>
      </c>
      <c r="G315" s="50"/>
      <c r="H315" s="50"/>
      <c r="J315" s="11"/>
      <c r="K315" s="11"/>
      <c r="L315" s="11"/>
      <c r="M315" s="11"/>
      <c r="N315" s="11"/>
    </row>
    <row r="316" spans="2:14" x14ac:dyDescent="0.2">
      <c r="B316" s="47">
        <v>43504</v>
      </c>
      <c r="C316" s="47" t="s">
        <v>193</v>
      </c>
      <c r="D316" s="42" t="s">
        <v>43</v>
      </c>
      <c r="E316" s="42" t="str" cm="1">
        <f t="array" ref="E316">_xlfn.IFS(D316="Excesso humidade", "Major", D316="Rouge", "Major",D316="Perigo físico","Major",D316="Empoado","Major",D316="Parasitas","Major", D316="Odor podre","Major", D316="Temperatura elevada","Major",D316="Rastreabilidade","Minor",D316="Peso","Minor",D316="Erro calibragem","Minor",D316="Defeitos embalamento","Minor",D316="Defeitos escala", "Major")</f>
        <v>Minor</v>
      </c>
      <c r="F316" s="48" t="str" cm="1">
        <f t="array" ref="F316">_xlfn.IFS(H316=0, "N", H316&gt;0, "S")</f>
        <v>N</v>
      </c>
      <c r="G316" s="50"/>
      <c r="H316" s="50"/>
      <c r="J316" s="11"/>
      <c r="K316" s="11"/>
      <c r="L316" s="11"/>
      <c r="M316" s="11"/>
      <c r="N316" s="11"/>
    </row>
    <row r="317" spans="2:14" x14ac:dyDescent="0.2">
      <c r="B317" s="47">
        <v>43504</v>
      </c>
      <c r="C317" s="53" t="s">
        <v>181</v>
      </c>
      <c r="D317" s="42" t="s">
        <v>43</v>
      </c>
      <c r="E317" s="42" t="str" cm="1">
        <f t="array" ref="E317">_xlfn.IFS(D317="Excesso humidade", "Major", D317="Rouge", "Major",D317="Perigo físico","Major",D317="Empoado","Major",D317="Parasitas","Major", D317="Odor podre","Major", D317="Temperatura elevada","Major",D317="Rastreabilidade","Minor",D317="Peso","Minor",D317="Erro calibragem","Minor",D317="Defeitos embalamento","Minor",D317="Defeitos escala", "Major")</f>
        <v>Minor</v>
      </c>
      <c r="F317" s="48" t="str" cm="1">
        <f t="array" ref="F317">_xlfn.IFS(H317=0, "N", H317&gt;0, "S")</f>
        <v>N</v>
      </c>
      <c r="G317" s="50"/>
      <c r="H317" s="50"/>
      <c r="J317" s="11"/>
      <c r="K317" s="11"/>
      <c r="L317" s="11"/>
      <c r="M317" s="11"/>
      <c r="N317" s="11"/>
    </row>
    <row r="318" spans="2:14" x14ac:dyDescent="0.2">
      <c r="B318" s="47">
        <v>43502</v>
      </c>
      <c r="C318" s="47" t="s">
        <v>166</v>
      </c>
      <c r="D318" s="42" t="s">
        <v>43</v>
      </c>
      <c r="E318" s="42" t="str" cm="1">
        <f t="array" ref="E318">_xlfn.IFS(D318="Excesso humidade", "Major", D318="Rouge", "Major",D318="Perigo físico","Major",D318="Empoado","Major",D318="Parasitas","Major", D318="Odor podre","Major", D318="Temperatura elevada","Major",D318="Rastreabilidade","Minor",D318="Peso","Minor",D318="Erro calibragem","Minor",D318="Defeitos embalamento","Minor",D318="Defeitos escala", "Major")</f>
        <v>Minor</v>
      </c>
      <c r="F318" s="48" t="str" cm="1">
        <f t="array" ref="F318">_xlfn.IFS(H318=0, "N", H318&gt;0, "S")</f>
        <v>N</v>
      </c>
      <c r="G318" s="50"/>
      <c r="H318" s="50"/>
      <c r="J318" s="11"/>
      <c r="K318" s="11"/>
      <c r="L318" s="11"/>
      <c r="M318" s="11"/>
      <c r="N318" s="11"/>
    </row>
    <row r="319" spans="2:14" x14ac:dyDescent="0.2">
      <c r="B319" s="47">
        <v>43501</v>
      </c>
      <c r="C319" s="47" t="s">
        <v>166</v>
      </c>
      <c r="D319" s="42" t="s">
        <v>41</v>
      </c>
      <c r="E319" s="42" t="str" cm="1">
        <f t="array" ref="E319">_xlfn.IFS(D319="Excesso humidade", "Major", D319="Rouge", "Major",D319="Perigo físico","Major",D319="Empoado","Major",D319="Parasitas","Major", D319="Odor podre","Major", D319="Temperatura elevada","Major",D319="Rastreabilidade","Minor",D319="Peso","Minor",D319="Erro calibragem","Minor",D319="Defeitos embalamento","Minor",D319="Defeitos escala", "Major")</f>
        <v>Major</v>
      </c>
      <c r="F319" s="48" t="str" cm="1">
        <f t="array" ref="F319">_xlfn.IFS(H319=0, "N", H319&gt;0, "S")</f>
        <v>N</v>
      </c>
      <c r="G319" s="50"/>
      <c r="H319" s="50"/>
      <c r="J319" s="11"/>
      <c r="K319" s="11"/>
      <c r="L319" s="11"/>
      <c r="M319" s="11"/>
      <c r="N319" s="11"/>
    </row>
    <row r="320" spans="2:14" x14ac:dyDescent="0.2">
      <c r="B320" s="47">
        <v>43496</v>
      </c>
      <c r="C320" s="47" t="s">
        <v>168</v>
      </c>
      <c r="D320" s="42" t="s">
        <v>43</v>
      </c>
      <c r="E320" s="42" t="str" cm="1">
        <f t="array" ref="E320">_xlfn.IFS(D320="Excesso humidade", "Major", D320="Rouge", "Major",D320="Perigo físico","Major",D320="Empoado","Major",D320="Parasitas","Major", D320="Odor podre","Major", D320="Temperatura elevada","Major",D320="Rastreabilidade","Minor",D320="Peso","Minor",D320="Erro calibragem","Minor",D320="Defeitos embalamento","Minor",D320="Defeitos escala", "Major")</f>
        <v>Minor</v>
      </c>
      <c r="F320" s="48" t="str" cm="1">
        <f t="array" ref="F320">_xlfn.IFS(H320=0, "N", H320&gt;0, "S")</f>
        <v>N</v>
      </c>
      <c r="G320" s="50"/>
      <c r="H320" s="50"/>
      <c r="J320" s="11"/>
      <c r="K320" s="11"/>
      <c r="L320" s="11"/>
      <c r="M320" s="11"/>
      <c r="N320" s="11"/>
    </row>
    <row r="321" spans="2:14" x14ac:dyDescent="0.2">
      <c r="B321" s="47">
        <v>43494</v>
      </c>
      <c r="C321" s="47" t="s">
        <v>168</v>
      </c>
      <c r="D321" s="42" t="s">
        <v>43</v>
      </c>
      <c r="E321" s="42" t="str" cm="1">
        <f t="array" ref="E321">_xlfn.IFS(D321="Excesso humidade", "Major", D321="Rouge", "Major",D321="Perigo físico","Major",D321="Empoado","Major",D321="Parasitas","Major", D321="Odor podre","Major", D321="Temperatura elevada","Major",D321="Rastreabilidade","Minor",D321="Peso","Minor",D321="Erro calibragem","Minor",D321="Defeitos embalamento","Minor",D321="Defeitos escala", "Major")</f>
        <v>Minor</v>
      </c>
      <c r="F321" s="48" t="str" cm="1">
        <f t="array" ref="F321">_xlfn.IFS(H321=0, "N", H321&gt;0, "S")</f>
        <v>N</v>
      </c>
      <c r="G321" s="50"/>
      <c r="H321" s="50"/>
      <c r="J321" s="11"/>
      <c r="K321" s="11"/>
      <c r="L321" s="11"/>
      <c r="M321" s="11"/>
      <c r="N321" s="11"/>
    </row>
    <row r="322" spans="2:14" x14ac:dyDescent="0.2">
      <c r="B322" s="47">
        <v>43493</v>
      </c>
      <c r="C322" s="47" t="s">
        <v>188</v>
      </c>
      <c r="D322" s="42" t="s">
        <v>43</v>
      </c>
      <c r="E322" s="42" t="str" cm="1">
        <f t="array" ref="E322">_xlfn.IFS(D322="Excesso humidade", "Major", D322="Rouge", "Major",D322="Perigo físico","Major",D322="Empoado","Major",D322="Parasitas","Major", D322="Odor podre","Major", D322="Temperatura elevada","Major",D322="Rastreabilidade","Minor",D322="Peso","Minor",D322="Erro calibragem","Minor",D322="Defeitos embalamento","Minor",D322="Defeitos escala", "Major")</f>
        <v>Minor</v>
      </c>
      <c r="F322" s="48" t="s">
        <v>31</v>
      </c>
      <c r="G322" s="50"/>
      <c r="H322" s="50"/>
      <c r="J322" s="11"/>
      <c r="K322" s="11"/>
      <c r="L322" s="11"/>
      <c r="M322" s="11"/>
      <c r="N322" s="11"/>
    </row>
    <row r="323" spans="2:14" x14ac:dyDescent="0.2">
      <c r="B323" s="47">
        <v>43489</v>
      </c>
      <c r="C323" s="47" t="s">
        <v>168</v>
      </c>
      <c r="D323" s="42" t="s">
        <v>32</v>
      </c>
      <c r="E323" s="42" t="str" cm="1">
        <f t="array" ref="E323">_xlfn.IFS(D323="Excesso humidade", "Major", D323="Rouge", "Major",D323="Perigo físico","Major",D323="Empoado","Major",D323="Parasitas","Major", D323="Odor podre","Major", D323="Temperatura elevada","Major",D323="Rastreabilidade","Minor",D323="Peso","Minor",D323="Erro calibragem","Minor",D323="Defeitos embalamento","Minor",D323="Defeitos escala", "Major")</f>
        <v>Major</v>
      </c>
      <c r="F323" s="48" t="str" cm="1">
        <f t="array" ref="F323">_xlfn.IFS(H323=0, "N", H323&gt;0, "S")</f>
        <v>N</v>
      </c>
      <c r="G323" s="50"/>
      <c r="H323" s="50"/>
      <c r="J323" s="11"/>
      <c r="K323" s="11"/>
      <c r="L323" s="11"/>
      <c r="M323" s="11"/>
      <c r="N323" s="11"/>
    </row>
    <row r="324" spans="2:14" x14ac:dyDescent="0.2">
      <c r="B324" s="47">
        <v>43479</v>
      </c>
      <c r="C324" s="47" t="s">
        <v>190</v>
      </c>
      <c r="D324" s="42" t="s">
        <v>39</v>
      </c>
      <c r="E324" s="42" t="str" cm="1">
        <f t="array" ref="E324">_xlfn.IFS(D324="Excesso humidade", "Major", D324="Rouge", "Major",D324="Perigo físico","Major",D324="Empoado","Major",D324="Parasitas","Major", D324="Odor podre","Major", D324="Temperatura elevada","Major",D324="Rastreabilidade","Minor",D324="Peso","Minor",D324="Erro calibragem","Minor",D324="Defeitos embalamento","Minor",D324="Defeitos escala", "Major")</f>
        <v>Minor</v>
      </c>
      <c r="F324" s="48" t="str" cm="1">
        <f t="array" ref="F324">_xlfn.IFS(H324=0, "N", H324&gt;0, "S")</f>
        <v>N</v>
      </c>
      <c r="G324" s="50"/>
      <c r="H324" s="50"/>
      <c r="J324" s="11"/>
      <c r="K324" s="11"/>
      <c r="L324" s="11"/>
      <c r="M324" s="11"/>
      <c r="N324" s="11"/>
    </row>
    <row r="325" spans="2:14" x14ac:dyDescent="0.2">
      <c r="B325" s="47">
        <v>43479</v>
      </c>
      <c r="C325" s="47" t="s">
        <v>166</v>
      </c>
      <c r="D325" s="42" t="s">
        <v>43</v>
      </c>
      <c r="E325" s="42" t="str" cm="1">
        <f t="array" ref="E325">_xlfn.IFS(D325="Excesso humidade", "Major", D325="Rouge", "Major",D325="Perigo físico","Major",D325="Empoado","Major",D325="Parasitas","Major", D325="Odor podre","Major", D325="Temperatura elevada","Major",D325="Rastreabilidade","Minor",D325="Peso","Minor",D325="Erro calibragem","Minor",D325="Defeitos embalamento","Minor",D325="Defeitos escala", "Major")</f>
        <v>Minor</v>
      </c>
      <c r="F325" s="48" t="str" cm="1">
        <f t="array" ref="F325">_xlfn.IFS(H325=0, "N", H325&gt;0, "S")</f>
        <v>N</v>
      </c>
      <c r="G325" s="50"/>
      <c r="H325" s="50"/>
      <c r="J325" s="11"/>
      <c r="K325" s="11"/>
      <c r="L325" s="11"/>
      <c r="M325" s="11"/>
      <c r="N325" s="11"/>
    </row>
    <row r="326" spans="2:14" x14ac:dyDescent="0.2">
      <c r="B326" s="47">
        <v>43476</v>
      </c>
      <c r="C326" s="47" t="s">
        <v>193</v>
      </c>
      <c r="D326" s="42" t="s">
        <v>43</v>
      </c>
      <c r="E326" s="42" t="str" cm="1">
        <f t="array" ref="E326">_xlfn.IFS(D326="Excesso humidade", "Major", D326="Rouge", "Major",D326="Perigo físico","Major",D326="Empoado","Major",D326="Parasitas","Major", D326="Odor podre","Major", D326="Temperatura elevada","Major",D326="Rastreabilidade","Minor",D326="Peso","Minor",D326="Erro calibragem","Minor",D326="Defeitos embalamento","Minor",D326="Defeitos escala", "Major")</f>
        <v>Minor</v>
      </c>
      <c r="F326" s="48" t="str" cm="1">
        <f t="array" ref="F326">_xlfn.IFS(H326=0, "N", H326&gt;0, "S")</f>
        <v>N</v>
      </c>
      <c r="G326" s="50"/>
      <c r="H326" s="50"/>
      <c r="J326" s="11"/>
      <c r="K326" s="11"/>
      <c r="L326" s="11"/>
      <c r="M326" s="11"/>
      <c r="N326" s="11"/>
    </row>
    <row r="327" spans="2:14" x14ac:dyDescent="0.2">
      <c r="B327" s="47">
        <v>43476</v>
      </c>
      <c r="C327" s="47" t="s">
        <v>166</v>
      </c>
      <c r="D327" s="42" t="s">
        <v>43</v>
      </c>
      <c r="E327" s="42" t="str" cm="1">
        <f t="array" ref="E327">_xlfn.IFS(D327="Excesso humidade", "Major", D327="Rouge", "Major",D327="Perigo físico","Major",D327="Empoado","Major",D327="Parasitas","Major", D327="Odor podre","Major", D327="Temperatura elevada","Major",D327="Rastreabilidade","Minor",D327="Peso","Minor",D327="Erro calibragem","Minor",D327="Defeitos embalamento","Minor",D327="Defeitos escala", "Major")</f>
        <v>Minor</v>
      </c>
      <c r="F327" s="48" t="str" cm="1">
        <f t="array" ref="F327">_xlfn.IFS(H327=0, "N", H327&gt;0, "S")</f>
        <v>N</v>
      </c>
      <c r="G327" s="50"/>
      <c r="H327" s="50"/>
      <c r="J327" s="11"/>
      <c r="K327" s="11"/>
      <c r="L327" s="11"/>
      <c r="M327" s="11"/>
      <c r="N327" s="11"/>
    </row>
    <row r="328" spans="2:14" x14ac:dyDescent="0.2">
      <c r="B328" s="47">
        <v>43473</v>
      </c>
      <c r="C328" s="47" t="s">
        <v>168</v>
      </c>
      <c r="D328" s="42" t="s">
        <v>43</v>
      </c>
      <c r="E328" s="42" t="str" cm="1">
        <f t="array" ref="E328">_xlfn.IFS(D328="Excesso humidade", "Major", D328="Rouge", "Major",D328="Perigo físico","Major",D328="Empoado","Major",D328="Parasitas","Major", D328="Odor podre","Major", D328="Temperatura elevada","Major",D328="Rastreabilidade","Minor",D328="Peso","Minor",D328="Erro calibragem","Minor",D328="Defeitos embalamento","Minor",D328="Defeitos escala", "Major")</f>
        <v>Minor</v>
      </c>
      <c r="F328" s="48" t="str" cm="1">
        <f t="array" ref="F328">_xlfn.IFS(H328=0, "N", H328&gt;0, "S")</f>
        <v>N</v>
      </c>
      <c r="G328" s="50"/>
      <c r="H328" s="50"/>
      <c r="J328" s="11"/>
      <c r="K328" s="11"/>
      <c r="L328" s="11"/>
      <c r="M328" s="11"/>
      <c r="N328" s="11"/>
    </row>
    <row r="329" spans="2:14" x14ac:dyDescent="0.2">
      <c r="B329" s="47">
        <v>43469</v>
      </c>
      <c r="C329" s="47" t="s">
        <v>193</v>
      </c>
      <c r="D329" s="42" t="s">
        <v>43</v>
      </c>
      <c r="E329" s="42" t="str" cm="1">
        <f t="array" ref="E329">_xlfn.IFS(D329="Excesso humidade", "Major", D329="Rouge", "Major",D329="Perigo físico","Major",D329="Empoado","Major",D329="Parasitas","Major", D329="Odor podre","Major", D329="Temperatura elevada","Major",D329="Rastreabilidade","Minor",D329="Peso","Minor",D329="Erro calibragem","Minor",D329="Defeitos embalamento","Minor",D329="Defeitos escala", "Major")</f>
        <v>Minor</v>
      </c>
      <c r="F329" s="48" t="str" cm="1">
        <f t="array" ref="F329">_xlfn.IFS(H329=0, "N", H329&gt;0, "S")</f>
        <v>N</v>
      </c>
      <c r="G329" s="50"/>
      <c r="H329" s="50"/>
      <c r="J329" s="11"/>
      <c r="K329" s="11"/>
      <c r="L329" s="11"/>
      <c r="M329" s="11"/>
      <c r="N329" s="11"/>
    </row>
    <row r="330" spans="2:14" x14ac:dyDescent="0.2">
      <c r="B330" s="47">
        <v>43468</v>
      </c>
      <c r="C330" s="47" t="s">
        <v>193</v>
      </c>
      <c r="D330" s="42" t="s">
        <v>43</v>
      </c>
      <c r="E330" s="42" t="str" cm="1">
        <f t="array" ref="E330">_xlfn.IFS(D330="Excesso humidade", "Major", D330="Rouge", "Major",D330="Perigo físico","Major",D330="Empoado","Major",D330="Parasitas","Major", D330="Odor podre","Major", D330="Temperatura elevada","Major",D330="Rastreabilidade","Minor",D330="Peso","Minor",D330="Erro calibragem","Minor",D330="Defeitos embalamento","Minor",D330="Defeitos escala", "Major")</f>
        <v>Minor</v>
      </c>
      <c r="F330" s="48" t="str" cm="1">
        <f t="array" ref="F330">_xlfn.IFS(H330=0, "N", H330&gt;0, "S")</f>
        <v>N</v>
      </c>
      <c r="G330" s="50"/>
      <c r="H330" s="50"/>
      <c r="J330" s="11"/>
      <c r="K330" s="11"/>
      <c r="L330" s="11"/>
      <c r="M330" s="11"/>
      <c r="N330" s="11"/>
    </row>
    <row r="331" spans="2:14" x14ac:dyDescent="0.2">
      <c r="B331" s="47">
        <v>43467</v>
      </c>
      <c r="C331" s="47" t="s">
        <v>166</v>
      </c>
      <c r="D331" s="42" t="s">
        <v>43</v>
      </c>
      <c r="E331" s="42" t="str" cm="1">
        <f t="array" ref="E331">_xlfn.IFS(D331="Excesso humidade", "Major", D331="Rouge", "Major",D331="Perigo físico","Major",D331="Empoado","Major",D331="Parasitas","Major", D331="Odor podre","Major", D331="Temperatura elevada","Major",D331="Rastreabilidade","Minor",D331="Peso","Minor",D331="Erro calibragem","Minor",D331="Defeitos embalamento","Minor",D331="Defeitos escala", "Major")</f>
        <v>Minor</v>
      </c>
      <c r="F331" s="48" t="str" cm="1">
        <f t="array" ref="F331">_xlfn.IFS(H331=0, "N", H331&gt;0, "S")</f>
        <v>N</v>
      </c>
      <c r="G331" s="50"/>
      <c r="H331" s="50"/>
      <c r="J331" s="11"/>
      <c r="K331" s="11"/>
      <c r="L331" s="11"/>
      <c r="M331" s="11"/>
      <c r="N331" s="11"/>
    </row>
    <row r="332" spans="2:14" x14ac:dyDescent="0.2">
      <c r="B332" s="47">
        <v>43461</v>
      </c>
      <c r="C332" s="47" t="s">
        <v>166</v>
      </c>
      <c r="D332" s="42" t="s">
        <v>43</v>
      </c>
      <c r="E332" s="42" t="str" cm="1">
        <f t="array" ref="E332">_xlfn.IFS(D332="Excesso humidade", "Major", D332="Rouge", "Major",D332="Perigo físico","Major",D332="Empoado","Major",D332="Parasitas","Major", D332="Odor podre","Major", D332="Temperatura elevada","Major",D332="Rastreabilidade","Minor",D332="Peso","Minor",D332="Erro calibragem","Minor",D332="Defeitos embalamento","Minor",D332="Defeitos escala", "Major")</f>
        <v>Minor</v>
      </c>
      <c r="F332" s="48" t="str" cm="1">
        <f t="array" ref="F332">_xlfn.IFS(H332=0, "N", H332&gt;0, "S")</f>
        <v>N</v>
      </c>
      <c r="G332" s="50"/>
      <c r="H332" s="50"/>
      <c r="J332" s="11"/>
      <c r="K332" s="11"/>
      <c r="L332" s="11"/>
      <c r="M332" s="11"/>
      <c r="N332" s="11"/>
    </row>
    <row r="333" spans="2:14" x14ac:dyDescent="0.2">
      <c r="B333" s="47">
        <v>43460</v>
      </c>
      <c r="C333" s="47" t="s">
        <v>166</v>
      </c>
      <c r="D333" s="42" t="s">
        <v>43</v>
      </c>
      <c r="E333" s="42" t="str" cm="1">
        <f t="array" ref="E333">_xlfn.IFS(D333="Excesso humidade", "Major", D333="Rouge", "Major",D333="Perigo físico","Major",D333="Empoado","Major",D333="Parasitas","Major", D333="Odor podre","Major", D333="Temperatura elevada","Major",D333="Rastreabilidade","Minor",D333="Peso","Minor",D333="Erro calibragem","Minor",D333="Defeitos embalamento","Minor",D333="Defeitos escala", "Major")</f>
        <v>Minor</v>
      </c>
      <c r="F333" s="48" t="str" cm="1">
        <f t="array" ref="F333">_xlfn.IFS(H333=0, "N", H333&gt;0, "S")</f>
        <v>N</v>
      </c>
      <c r="G333" s="50"/>
      <c r="H333" s="50"/>
      <c r="J333" s="11"/>
      <c r="K333" s="11"/>
      <c r="L333" s="11"/>
      <c r="M333" s="11"/>
      <c r="N333" s="11"/>
    </row>
    <row r="334" spans="2:14" x14ac:dyDescent="0.2">
      <c r="B334" s="47">
        <v>43455</v>
      </c>
      <c r="C334" s="47" t="s">
        <v>14</v>
      </c>
      <c r="D334" s="42" t="s">
        <v>39</v>
      </c>
      <c r="E334" s="42" t="str" cm="1">
        <f t="array" ref="E334">_xlfn.IFS(D334="Excesso humidade", "Major", D334="Rouge", "Major",D334="Perigo físico","Major",D334="Empoado","Major",D334="Parasitas","Major", D334="Odor podre","Major", D334="Temperatura elevada","Major",D334="Rastreabilidade","Minor",D334="Peso","Minor",D334="Erro calibragem","Minor",D334="Defeitos embalamento","Minor",D334="Defeitos escala", "Major")</f>
        <v>Minor</v>
      </c>
      <c r="F334" s="48" t="str" cm="1">
        <f t="array" ref="F334">_xlfn.IFS(H334=0, "N", H334&gt;0, "S")</f>
        <v>N</v>
      </c>
      <c r="G334" s="50"/>
      <c r="H334" s="50"/>
      <c r="J334" s="11"/>
      <c r="K334" s="11"/>
      <c r="L334" s="11"/>
      <c r="M334" s="11"/>
      <c r="N334" s="11"/>
    </row>
    <row r="335" spans="2:14" x14ac:dyDescent="0.2">
      <c r="B335" s="47">
        <v>43455</v>
      </c>
      <c r="C335" s="47" t="s">
        <v>168</v>
      </c>
      <c r="D335" s="42" t="s">
        <v>43</v>
      </c>
      <c r="E335" s="42" t="str" cm="1">
        <f t="array" ref="E335">_xlfn.IFS(D335="Excesso humidade", "Major", D335="Rouge", "Major",D335="Perigo físico","Major",D335="Empoado","Major",D335="Parasitas","Major", D335="Odor podre","Major", D335="Temperatura elevada","Major",D335="Rastreabilidade","Minor",D335="Peso","Minor",D335="Erro calibragem","Minor",D335="Defeitos embalamento","Minor",D335="Defeitos escala", "Major")</f>
        <v>Minor</v>
      </c>
      <c r="F335" s="48" t="str" cm="1">
        <f t="array" ref="F335">_xlfn.IFS(H335=0, "N", H335&gt;0, "S")</f>
        <v>N</v>
      </c>
      <c r="G335" s="50"/>
      <c r="H335" s="50"/>
      <c r="J335" s="11"/>
      <c r="K335" s="11"/>
      <c r="L335" s="11"/>
      <c r="M335" s="11"/>
      <c r="N335" s="11"/>
    </row>
    <row r="336" spans="2:14" x14ac:dyDescent="0.2">
      <c r="B336" s="47">
        <v>43454</v>
      </c>
      <c r="C336" s="47" t="s">
        <v>166</v>
      </c>
      <c r="D336" s="42" t="s">
        <v>43</v>
      </c>
      <c r="E336" s="42" t="str" cm="1">
        <f t="array" ref="E336">_xlfn.IFS(D336="Excesso humidade", "Major", D336="Rouge", "Major",D336="Perigo físico","Major",D336="Empoado","Major",D336="Parasitas","Major", D336="Odor podre","Major", D336="Temperatura elevada","Major",D336="Rastreabilidade","Minor",D336="Peso","Minor",D336="Erro calibragem","Minor",D336="Defeitos embalamento","Minor",D336="Defeitos escala", "Major")</f>
        <v>Minor</v>
      </c>
      <c r="F336" s="48" t="str" cm="1">
        <f t="array" ref="F336">_xlfn.IFS(H336=0, "N", H336&gt;0, "S")</f>
        <v>N</v>
      </c>
      <c r="G336" s="50"/>
      <c r="H336" s="50"/>
      <c r="J336" s="11"/>
      <c r="K336" s="11"/>
      <c r="L336" s="11"/>
      <c r="M336" s="11"/>
      <c r="N336" s="11"/>
    </row>
    <row r="337" spans="2:14" x14ac:dyDescent="0.2">
      <c r="B337" s="47">
        <v>43454</v>
      </c>
      <c r="C337" s="47" t="s">
        <v>168</v>
      </c>
      <c r="D337" s="42" t="s">
        <v>43</v>
      </c>
      <c r="E337" s="42" t="str" cm="1">
        <f t="array" ref="E337">_xlfn.IFS(D337="Excesso humidade", "Major", D337="Rouge", "Major",D337="Perigo físico","Major",D337="Empoado","Major",D337="Parasitas","Major", D337="Odor podre","Major", D337="Temperatura elevada","Major",D337="Rastreabilidade","Minor",D337="Peso","Minor",D337="Erro calibragem","Minor",D337="Defeitos embalamento","Minor",D337="Defeitos escala", "Major")</f>
        <v>Minor</v>
      </c>
      <c r="F337" s="48" t="str" cm="1">
        <f t="array" ref="F337">_xlfn.IFS(H337=0, "N", H337&gt;0, "S")</f>
        <v>N</v>
      </c>
      <c r="G337" s="50"/>
      <c r="H337" s="50"/>
      <c r="J337" s="11"/>
      <c r="K337" s="11"/>
      <c r="L337" s="11"/>
      <c r="M337" s="11"/>
      <c r="N337" s="11"/>
    </row>
    <row r="338" spans="2:14" x14ac:dyDescent="0.2">
      <c r="B338" s="47">
        <v>43453</v>
      </c>
      <c r="C338" s="47" t="s">
        <v>166</v>
      </c>
      <c r="D338" s="42" t="s">
        <v>43</v>
      </c>
      <c r="E338" s="42" t="str" cm="1">
        <f t="array" ref="E338">_xlfn.IFS(D338="Excesso humidade", "Major", D338="Rouge", "Major",D338="Perigo físico","Major",D338="Empoado","Major",D338="Parasitas","Major", D338="Odor podre","Major", D338="Temperatura elevada","Major",D338="Rastreabilidade","Minor",D338="Peso","Minor",D338="Erro calibragem","Minor",D338="Defeitos embalamento","Minor",D338="Defeitos escala", "Major")</f>
        <v>Minor</v>
      </c>
      <c r="F338" s="48" t="str" cm="1">
        <f t="array" ref="F338">_xlfn.IFS(H338=0, "N", H338&gt;0, "S")</f>
        <v>N</v>
      </c>
      <c r="G338" s="50"/>
      <c r="H338" s="50"/>
      <c r="J338" s="11"/>
      <c r="K338" s="11"/>
      <c r="L338" s="11"/>
      <c r="M338" s="11"/>
      <c r="N338" s="11"/>
    </row>
    <row r="339" spans="2:14" x14ac:dyDescent="0.2">
      <c r="B339" s="47">
        <v>43452</v>
      </c>
      <c r="C339" s="47" t="s">
        <v>193</v>
      </c>
      <c r="D339" s="42" t="s">
        <v>43</v>
      </c>
      <c r="E339" s="42" t="str" cm="1">
        <f t="array" ref="E339">_xlfn.IFS(D339="Excesso humidade", "Major", D339="Rouge", "Major",D339="Perigo físico","Major",D339="Empoado","Major",D339="Parasitas","Major", D339="Odor podre","Major", D339="Temperatura elevada","Major",D339="Rastreabilidade","Minor",D339="Peso","Minor",D339="Erro calibragem","Minor",D339="Defeitos embalamento","Minor",D339="Defeitos escala", "Major")</f>
        <v>Minor</v>
      </c>
      <c r="F339" s="48" t="str" cm="1">
        <f t="array" ref="F339">_xlfn.IFS(H339=0, "N", H339&gt;0, "S")</f>
        <v>N</v>
      </c>
      <c r="G339" s="50"/>
      <c r="H339" s="50"/>
      <c r="J339" s="11"/>
      <c r="K339" s="11"/>
      <c r="L339" s="11"/>
      <c r="M339" s="11"/>
      <c r="N339" s="11"/>
    </row>
    <row r="340" spans="2:14" x14ac:dyDescent="0.2">
      <c r="B340" s="47">
        <v>43452</v>
      </c>
      <c r="C340" s="47" t="s">
        <v>193</v>
      </c>
      <c r="D340" s="42" t="s">
        <v>39</v>
      </c>
      <c r="E340" s="42" t="str" cm="1">
        <f t="array" ref="E340">_xlfn.IFS(D340="Excesso humidade", "Major", D340="Rouge", "Major",D340="Perigo físico","Major",D340="Empoado","Major",D340="Parasitas","Major", D340="Odor podre","Major", D340="Temperatura elevada","Major",D340="Rastreabilidade","Minor",D340="Peso","Minor",D340="Erro calibragem","Minor",D340="Defeitos embalamento","Minor",D340="Defeitos escala", "Major")</f>
        <v>Minor</v>
      </c>
      <c r="F340" s="48" t="str" cm="1">
        <f t="array" ref="F340">_xlfn.IFS(H340=0, "N", H340&gt;0, "S")</f>
        <v>N</v>
      </c>
      <c r="G340" s="50"/>
      <c r="H340" s="50"/>
      <c r="J340" s="11"/>
      <c r="K340" s="11"/>
      <c r="L340" s="11"/>
      <c r="M340" s="11"/>
      <c r="N340" s="11"/>
    </row>
    <row r="341" spans="2:14" x14ac:dyDescent="0.2">
      <c r="B341" s="47">
        <v>43452</v>
      </c>
      <c r="C341" s="47" t="s">
        <v>166</v>
      </c>
      <c r="D341" s="42" t="s">
        <v>43</v>
      </c>
      <c r="E341" s="42" t="str" cm="1">
        <f t="array" ref="E341">_xlfn.IFS(D341="Excesso humidade", "Major", D341="Rouge", "Major",D341="Perigo físico","Major",D341="Empoado","Major",D341="Parasitas","Major", D341="Odor podre","Major", D341="Temperatura elevada","Major",D341="Rastreabilidade","Minor",D341="Peso","Minor",D341="Erro calibragem","Minor",D341="Defeitos embalamento","Minor",D341="Defeitos escala", "Major")</f>
        <v>Minor</v>
      </c>
      <c r="F341" s="48" t="str" cm="1">
        <f t="array" ref="F341">_xlfn.IFS(H341=0, "N", H341&gt;0, "S")</f>
        <v>N</v>
      </c>
      <c r="G341" s="50"/>
      <c r="H341" s="50"/>
      <c r="J341" s="11"/>
      <c r="K341" s="11"/>
      <c r="L341" s="11"/>
      <c r="M341" s="11"/>
      <c r="N341" s="11"/>
    </row>
    <row r="342" spans="2:14" x14ac:dyDescent="0.2">
      <c r="B342" s="47">
        <v>43452</v>
      </c>
      <c r="C342" s="47" t="s">
        <v>166</v>
      </c>
      <c r="D342" s="42" t="s">
        <v>43</v>
      </c>
      <c r="E342" s="42" t="str" cm="1">
        <f t="array" ref="E342">_xlfn.IFS(D342="Excesso humidade", "Major", D342="Rouge", "Major",D342="Perigo físico","Major",D342="Empoado","Major",D342="Parasitas","Major", D342="Odor podre","Major", D342="Temperatura elevada","Major",D342="Rastreabilidade","Minor",D342="Peso","Minor",D342="Erro calibragem","Minor",D342="Defeitos embalamento","Minor",D342="Defeitos escala", "Major")</f>
        <v>Minor</v>
      </c>
      <c r="F342" s="48" t="str" cm="1">
        <f t="array" ref="F342">_xlfn.IFS(H342=0, "N", H342&gt;0, "S")</f>
        <v>N</v>
      </c>
      <c r="G342" s="50"/>
      <c r="H342" s="50"/>
      <c r="J342" s="11"/>
      <c r="K342" s="11"/>
      <c r="L342" s="11"/>
      <c r="M342" s="11"/>
      <c r="N342" s="11"/>
    </row>
    <row r="343" spans="2:14" x14ac:dyDescent="0.2">
      <c r="B343" s="47">
        <v>43451</v>
      </c>
      <c r="C343" s="53" t="s">
        <v>180</v>
      </c>
      <c r="D343" s="42" t="s">
        <v>43</v>
      </c>
      <c r="E343" s="42" t="str" cm="1">
        <f t="array" ref="E343">_xlfn.IFS(D343="Excesso humidade", "Major", D343="Rouge", "Major",D343="Perigo físico","Major",D343="Empoado","Major",D343="Parasitas","Major", D343="Odor podre","Major", D343="Temperatura elevada","Major",D343="Rastreabilidade","Minor",D343="Peso","Minor",D343="Erro calibragem","Minor",D343="Defeitos embalamento","Minor",D343="Defeitos escala", "Major")</f>
        <v>Minor</v>
      </c>
      <c r="F343" s="48" t="str" cm="1">
        <f t="array" ref="F343">_xlfn.IFS(H343=0, "N", H343&gt;0, "S")</f>
        <v>N</v>
      </c>
      <c r="G343" s="50"/>
      <c r="H343" s="50"/>
      <c r="J343" s="11"/>
      <c r="K343" s="11"/>
      <c r="L343" s="11"/>
      <c r="M343" s="11"/>
      <c r="N343" s="11"/>
    </row>
    <row r="344" spans="2:14" x14ac:dyDescent="0.2">
      <c r="B344" s="47">
        <v>43451</v>
      </c>
      <c r="C344" s="47" t="s">
        <v>168</v>
      </c>
      <c r="D344" s="42" t="s">
        <v>33</v>
      </c>
      <c r="E344" s="42" t="str" cm="1">
        <f t="array" ref="E344">_xlfn.IFS(D344="Excesso humidade", "Major", D344="Rouge", "Major",D344="Perigo físico","Major",D344="Empoado","Major",D344="Parasitas","Major", D344="Odor podre","Major", D344="Temperatura elevada","Major",D344="Rastreabilidade","Minor",D344="Peso","Minor",D344="Erro calibragem","Minor",D344="Defeitos embalamento","Minor",D344="Defeitos escala", "Major")</f>
        <v>Minor</v>
      </c>
      <c r="F344" s="48" t="str" cm="1">
        <f t="array" ref="F344">_xlfn.IFS(H344=0, "N", H344&gt;0, "S")</f>
        <v>N</v>
      </c>
      <c r="G344" s="50"/>
      <c r="H344" s="50"/>
      <c r="J344" s="11"/>
      <c r="K344" s="11"/>
      <c r="L344" s="11"/>
      <c r="M344" s="11"/>
      <c r="N344" s="11"/>
    </row>
    <row r="345" spans="2:14" x14ac:dyDescent="0.2">
      <c r="B345" s="47">
        <v>43451</v>
      </c>
      <c r="C345" s="47" t="s">
        <v>175</v>
      </c>
      <c r="D345" s="42" t="s">
        <v>33</v>
      </c>
      <c r="E345" s="42" t="str" cm="1">
        <f t="array" ref="E345">_xlfn.IFS(D345="Excesso humidade", "Major", D345="Rouge", "Major",D345="Perigo físico","Major",D345="Empoado","Major",D345="Parasitas","Major", D345="Odor podre","Major", D345="Temperatura elevada","Major",D345="Rastreabilidade","Minor",D345="Peso","Minor",D345="Erro calibragem","Minor",D345="Defeitos embalamento","Minor",D345="Defeitos escala", "Major")</f>
        <v>Minor</v>
      </c>
      <c r="F345" s="48" t="str" cm="1">
        <f t="array" ref="F345">_xlfn.IFS(H345=0, "N", H345&gt;0, "S")</f>
        <v>N</v>
      </c>
      <c r="G345" s="50"/>
      <c r="H345" s="50"/>
      <c r="J345" s="11"/>
      <c r="K345" s="11"/>
      <c r="L345" s="11"/>
      <c r="M345" s="11"/>
      <c r="N345" s="11"/>
    </row>
    <row r="346" spans="2:14" x14ac:dyDescent="0.2">
      <c r="B346" s="47">
        <v>43451</v>
      </c>
      <c r="C346" s="47" t="s">
        <v>179</v>
      </c>
      <c r="D346" s="42" t="s">
        <v>33</v>
      </c>
      <c r="E346" s="42" t="str" cm="1">
        <f t="array" ref="E346">_xlfn.IFS(D346="Excesso humidade", "Major", D346="Rouge", "Major",D346="Perigo físico","Major",D346="Empoado","Major",D346="Parasitas","Major", D346="Odor podre","Major", D346="Temperatura elevada","Major",D346="Rastreabilidade","Minor",D346="Peso","Minor",D346="Erro calibragem","Minor",D346="Defeitos embalamento","Minor",D346="Defeitos escala", "Major")</f>
        <v>Minor</v>
      </c>
      <c r="F346" s="48" t="str" cm="1">
        <f t="array" ref="F346">_xlfn.IFS(H346=0, "N", H346&gt;0, "S")</f>
        <v>N</v>
      </c>
      <c r="G346" s="50"/>
      <c r="H346" s="50"/>
      <c r="J346" s="11"/>
      <c r="K346" s="11"/>
      <c r="L346" s="11"/>
      <c r="M346" s="11"/>
      <c r="N346" s="11"/>
    </row>
    <row r="347" spans="2:14" x14ac:dyDescent="0.2">
      <c r="B347" s="47">
        <v>43451</v>
      </c>
      <c r="C347" s="53" t="s">
        <v>180</v>
      </c>
      <c r="D347" s="42" t="s">
        <v>43</v>
      </c>
      <c r="E347" s="42" t="str" cm="1">
        <f t="array" ref="E347">_xlfn.IFS(D347="Excesso humidade", "Major", D347="Rouge", "Major",D347="Perigo físico","Major",D347="Empoado","Major",D347="Parasitas","Major", D347="Odor podre","Major", D347="Temperatura elevada","Major",D347="Rastreabilidade","Minor",D347="Peso","Minor",D347="Erro calibragem","Minor",D347="Defeitos embalamento","Minor",D347="Defeitos escala", "Major")</f>
        <v>Minor</v>
      </c>
      <c r="F347" s="48" t="str" cm="1">
        <f t="array" ref="F347">_xlfn.IFS(H347=0, "N", H347&gt;0, "S")</f>
        <v>N</v>
      </c>
      <c r="G347" s="50"/>
      <c r="H347" s="50"/>
      <c r="J347" s="11"/>
      <c r="K347" s="11"/>
      <c r="L347" s="11"/>
      <c r="M347" s="11"/>
      <c r="N347" s="11"/>
    </row>
    <row r="348" spans="2:14" x14ac:dyDescent="0.2">
      <c r="B348" s="47">
        <v>43448</v>
      </c>
      <c r="C348" s="53" t="s">
        <v>180</v>
      </c>
      <c r="D348" s="42" t="s">
        <v>43</v>
      </c>
      <c r="E348" s="42" t="str" cm="1">
        <f t="array" ref="E348">_xlfn.IFS(D348="Excesso humidade", "Major", D348="Rouge", "Major",D348="Perigo físico","Major",D348="Empoado","Major",D348="Parasitas","Major", D348="Odor podre","Major", D348="Temperatura elevada","Major",D348="Rastreabilidade","Minor",D348="Peso","Minor",D348="Erro calibragem","Minor",D348="Defeitos embalamento","Minor",D348="Defeitos escala", "Major")</f>
        <v>Minor</v>
      </c>
      <c r="F348" s="48" t="str" cm="1">
        <f t="array" ref="F348">_xlfn.IFS(H348=0, "N", H348&gt;0, "S")</f>
        <v>N</v>
      </c>
      <c r="G348" s="50"/>
      <c r="H348" s="50"/>
      <c r="J348" s="11"/>
      <c r="K348" s="11"/>
      <c r="L348" s="11"/>
      <c r="M348" s="11"/>
      <c r="N348" s="11"/>
    </row>
    <row r="349" spans="2:14" x14ac:dyDescent="0.2">
      <c r="B349" s="47">
        <v>43447</v>
      </c>
      <c r="C349" s="47" t="s">
        <v>166</v>
      </c>
      <c r="D349" s="42" t="s">
        <v>33</v>
      </c>
      <c r="E349" s="42" t="str" cm="1">
        <f t="array" ref="E349">_xlfn.IFS(D349="Excesso humidade", "Major", D349="Rouge", "Major",D349="Perigo físico","Major",D349="Empoado","Major",D349="Parasitas","Major", D349="Odor podre","Major", D349="Temperatura elevada","Major",D349="Rastreabilidade","Minor",D349="Peso","Minor",D349="Erro calibragem","Minor",D349="Defeitos embalamento","Minor",D349="Defeitos escala", "Major")</f>
        <v>Minor</v>
      </c>
      <c r="F349" s="48" t="str" cm="1">
        <f t="array" ref="F349">_xlfn.IFS(H349=0, "N", H349&gt;0, "S")</f>
        <v>N</v>
      </c>
      <c r="G349" s="50"/>
      <c r="H349" s="50"/>
      <c r="J349" s="11"/>
      <c r="K349" s="11"/>
      <c r="L349" s="11"/>
      <c r="M349" s="11"/>
      <c r="N349" s="11"/>
    </row>
    <row r="350" spans="2:14" x14ac:dyDescent="0.2">
      <c r="B350" s="47">
        <v>43447</v>
      </c>
      <c r="C350" s="47" t="s">
        <v>168</v>
      </c>
      <c r="D350" s="42" t="s">
        <v>32</v>
      </c>
      <c r="E350" s="42" t="str" cm="1">
        <f t="array" ref="E350">_xlfn.IFS(D350="Excesso humidade", "Major", D350="Rouge", "Major",D350="Perigo físico","Major",D350="Empoado","Major",D350="Parasitas","Major", D350="Odor podre","Major", D350="Temperatura elevada","Major",D350="Rastreabilidade","Minor",D350="Peso","Minor",D350="Erro calibragem","Minor",D350="Defeitos embalamento","Minor",D350="Defeitos escala", "Major")</f>
        <v>Major</v>
      </c>
      <c r="F350" s="48" t="str" cm="1">
        <f t="array" ref="F350">_xlfn.IFS(H350=0, "N", H350&gt;0, "S")</f>
        <v>N</v>
      </c>
      <c r="G350" s="50"/>
      <c r="H350" s="50"/>
      <c r="J350" s="11"/>
      <c r="K350" s="11"/>
      <c r="L350" s="11"/>
      <c r="M350" s="11"/>
      <c r="N350" s="11"/>
    </row>
    <row r="351" spans="2:14" x14ac:dyDescent="0.2">
      <c r="B351" s="47">
        <v>43446</v>
      </c>
      <c r="C351" s="47" t="s">
        <v>168</v>
      </c>
      <c r="D351" s="42" t="s">
        <v>32</v>
      </c>
      <c r="E351" s="42" t="str" cm="1">
        <f t="array" ref="E351">_xlfn.IFS(D351="Excesso humidade", "Major", D351="Rouge", "Major",D351="Perigo físico","Major",D351="Empoado","Major",D351="Parasitas","Major", D351="Odor podre","Major", D351="Temperatura elevada","Major",D351="Rastreabilidade","Minor",D351="Peso","Minor",D351="Erro calibragem","Minor",D351="Defeitos embalamento","Minor",D351="Defeitos escala", "Major")</f>
        <v>Major</v>
      </c>
      <c r="F351" s="48" t="str" cm="1">
        <f t="array" ref="F351">_xlfn.IFS(H351=0, "N", H351&gt;0, "S")</f>
        <v>N</v>
      </c>
      <c r="G351" s="50"/>
      <c r="H351" s="50"/>
      <c r="J351" s="11"/>
      <c r="K351" s="11"/>
      <c r="L351" s="11"/>
      <c r="M351" s="11"/>
      <c r="N351" s="11"/>
    </row>
    <row r="352" spans="2:14" x14ac:dyDescent="0.2">
      <c r="B352" s="47">
        <v>43446</v>
      </c>
      <c r="C352" s="47" t="s">
        <v>166</v>
      </c>
      <c r="D352" s="42" t="s">
        <v>43</v>
      </c>
      <c r="E352" s="42" t="str" cm="1">
        <f t="array" ref="E352">_xlfn.IFS(D352="Excesso humidade", "Major", D352="Rouge", "Major",D352="Perigo físico","Major",D352="Empoado","Major",D352="Parasitas","Major", D352="Odor podre","Major", D352="Temperatura elevada","Major",D352="Rastreabilidade","Minor",D352="Peso","Minor",D352="Erro calibragem","Minor",D352="Defeitos embalamento","Minor",D352="Defeitos escala", "Major")</f>
        <v>Minor</v>
      </c>
      <c r="F352" s="48" t="str" cm="1">
        <f t="array" ref="F352">_xlfn.IFS(H352=0, "N", H352&gt;0, "S")</f>
        <v>N</v>
      </c>
      <c r="G352" s="50"/>
      <c r="H352" s="50"/>
      <c r="J352" s="11"/>
      <c r="K352" s="11"/>
      <c r="L352" s="11"/>
      <c r="M352" s="11"/>
      <c r="N352" s="11"/>
    </row>
    <row r="353" spans="2:14" x14ac:dyDescent="0.2">
      <c r="B353" s="47">
        <v>43444</v>
      </c>
      <c r="C353" s="47" t="s">
        <v>166</v>
      </c>
      <c r="D353" s="42" t="s">
        <v>32</v>
      </c>
      <c r="E353" s="42" t="str" cm="1">
        <f t="array" ref="E353">_xlfn.IFS(D353="Excesso humidade", "Major", D353="Rouge", "Major",D353="Perigo físico","Major",D353="Empoado","Major",D353="Parasitas","Major", D353="Odor podre","Major", D353="Temperatura elevada","Major",D353="Rastreabilidade","Minor",D353="Peso","Minor",D353="Erro calibragem","Minor",D353="Defeitos embalamento","Minor",D353="Defeitos escala", "Major")</f>
        <v>Major</v>
      </c>
      <c r="F353" s="48" t="str" cm="1">
        <f t="array" ref="F353">_xlfn.IFS(H353=0, "N", H353&gt;0, "S")</f>
        <v>N</v>
      </c>
      <c r="G353" s="50"/>
      <c r="H353" s="50"/>
      <c r="J353" s="11"/>
      <c r="K353" s="11"/>
      <c r="L353" s="11"/>
      <c r="M353" s="11"/>
      <c r="N353" s="11"/>
    </row>
    <row r="354" spans="2:14" x14ac:dyDescent="0.2">
      <c r="B354" s="47">
        <v>43444</v>
      </c>
      <c r="C354" s="47" t="s">
        <v>166</v>
      </c>
      <c r="D354" s="42" t="s">
        <v>32</v>
      </c>
      <c r="E354" s="42" t="str" cm="1">
        <f t="array" ref="E354">_xlfn.IFS(D354="Excesso humidade", "Major", D354="Rouge", "Major",D354="Perigo físico","Major",D354="Empoado","Major",D354="Parasitas","Major", D354="Odor podre","Major", D354="Temperatura elevada","Major",D354="Rastreabilidade","Minor",D354="Peso","Minor",D354="Erro calibragem","Minor",D354="Defeitos embalamento","Minor",D354="Defeitos escala", "Major")</f>
        <v>Major</v>
      </c>
      <c r="F354" s="48" t="str" cm="1">
        <f t="array" ref="F354">_xlfn.IFS(H354=0, "N", H354&gt;0, "S")</f>
        <v>N</v>
      </c>
      <c r="G354" s="50"/>
      <c r="H354" s="50"/>
      <c r="J354" s="11"/>
      <c r="K354" s="11"/>
      <c r="L354" s="11"/>
      <c r="M354" s="11"/>
      <c r="N354" s="11"/>
    </row>
    <row r="355" spans="2:14" x14ac:dyDescent="0.2">
      <c r="B355" s="47">
        <v>43441</v>
      </c>
      <c r="C355" s="47" t="s">
        <v>167</v>
      </c>
      <c r="D355" s="42" t="s">
        <v>33</v>
      </c>
      <c r="E355" s="42" t="str" cm="1">
        <f t="array" ref="E355">_xlfn.IFS(D355="Excesso humidade", "Major", D355="Rouge", "Major",D355="Perigo físico","Major",D355="Empoado","Major",D355="Parasitas","Major", D355="Odor podre","Major", D355="Temperatura elevada","Major",D355="Rastreabilidade","Minor",D355="Peso","Minor",D355="Erro calibragem","Minor",D355="Defeitos embalamento","Minor",D355="Defeitos escala", "Major")</f>
        <v>Minor</v>
      </c>
      <c r="F355" s="48" t="str" cm="1">
        <f t="array" ref="F355">_xlfn.IFS(H355=0, "N", H355&gt;0, "S")</f>
        <v>N</v>
      </c>
      <c r="G355" s="50"/>
      <c r="H355" s="50"/>
      <c r="J355" s="11"/>
      <c r="K355" s="11"/>
      <c r="L355" s="11"/>
      <c r="M355" s="11"/>
      <c r="N355" s="11"/>
    </row>
    <row r="356" spans="2:14" x14ac:dyDescent="0.2">
      <c r="B356" s="47">
        <v>43441</v>
      </c>
      <c r="C356" s="47" t="s">
        <v>168</v>
      </c>
      <c r="D356" s="42" t="s">
        <v>43</v>
      </c>
      <c r="E356" s="42" t="str" cm="1">
        <f t="array" ref="E356">_xlfn.IFS(D356="Excesso humidade", "Major", D356="Rouge", "Major",D356="Perigo físico","Major",D356="Empoado","Major",D356="Parasitas","Major", D356="Odor podre","Major", D356="Temperatura elevada","Major",D356="Rastreabilidade","Minor",D356="Peso","Minor",D356="Erro calibragem","Minor",D356="Defeitos embalamento","Minor",D356="Defeitos escala", "Major")</f>
        <v>Minor</v>
      </c>
      <c r="F356" s="48" t="str" cm="1">
        <f t="array" ref="F356">_xlfn.IFS(H356=0, "N", H356&gt;0, "S")</f>
        <v>N</v>
      </c>
      <c r="G356" s="50"/>
      <c r="H356" s="50"/>
      <c r="J356" s="11"/>
      <c r="K356" s="11"/>
      <c r="L356" s="11"/>
      <c r="M356" s="11"/>
      <c r="N356" s="11"/>
    </row>
    <row r="357" spans="2:14" x14ac:dyDescent="0.2">
      <c r="B357" s="47">
        <v>43440</v>
      </c>
      <c r="C357" s="47" t="s">
        <v>168</v>
      </c>
      <c r="D357" s="42" t="s">
        <v>43</v>
      </c>
      <c r="E357" s="42" t="str" cm="1">
        <f t="array" ref="E357">_xlfn.IFS(D357="Excesso humidade", "Major", D357="Rouge", "Major",D357="Perigo físico","Major",D357="Empoado","Major",D357="Parasitas","Major", D357="Odor podre","Major", D357="Temperatura elevada","Major",D357="Rastreabilidade","Minor",D357="Peso","Minor",D357="Erro calibragem","Minor",D357="Defeitos embalamento","Minor",D357="Defeitos escala", "Major")</f>
        <v>Minor</v>
      </c>
      <c r="F357" s="48" t="str" cm="1">
        <f t="array" ref="F357">_xlfn.IFS(H357=0, "N", H357&gt;0, "S")</f>
        <v>N</v>
      </c>
      <c r="G357" s="50"/>
      <c r="H357" s="50"/>
      <c r="J357" s="11"/>
      <c r="K357" s="11"/>
      <c r="L357" s="11"/>
      <c r="M357" s="11"/>
      <c r="N357" s="11"/>
    </row>
    <row r="358" spans="2:14" x14ac:dyDescent="0.2">
      <c r="B358" s="47">
        <v>43440</v>
      </c>
      <c r="C358" s="47" t="s">
        <v>168</v>
      </c>
      <c r="D358" s="42" t="s">
        <v>43</v>
      </c>
      <c r="E358" s="42" t="str" cm="1">
        <f t="array" ref="E358">_xlfn.IFS(D358="Excesso humidade", "Major", D358="Rouge", "Major",D358="Perigo físico","Major",D358="Empoado","Major",D358="Parasitas","Major", D358="Odor podre","Major", D358="Temperatura elevada","Major",D358="Rastreabilidade","Minor",D358="Peso","Minor",D358="Erro calibragem","Minor",D358="Defeitos embalamento","Minor",D358="Defeitos escala", "Major")</f>
        <v>Minor</v>
      </c>
      <c r="F358" s="48" t="str" cm="1">
        <f t="array" ref="F358">_xlfn.IFS(H358=0, "N", H358&gt;0, "S")</f>
        <v>N</v>
      </c>
      <c r="G358" s="50"/>
      <c r="H358" s="50"/>
      <c r="J358" s="11"/>
      <c r="K358" s="11"/>
      <c r="L358" s="11"/>
      <c r="M358" s="11"/>
      <c r="N358" s="11"/>
    </row>
    <row r="359" spans="2:14" x14ac:dyDescent="0.2">
      <c r="B359" s="47">
        <v>43439</v>
      </c>
      <c r="C359" s="47" t="s">
        <v>14</v>
      </c>
      <c r="D359" s="42" t="s">
        <v>43</v>
      </c>
      <c r="E359" s="42" t="str" cm="1">
        <f t="array" ref="E359">_xlfn.IFS(D359="Excesso humidade", "Major", D359="Rouge", "Major",D359="Perigo físico","Major",D359="Empoado","Major",D359="Parasitas","Major", D359="Odor podre","Major", D359="Temperatura elevada","Major",D359="Rastreabilidade","Minor",D359="Peso","Minor",D359="Erro calibragem","Minor",D359="Defeitos embalamento","Minor",D359="Defeitos escala", "Major")</f>
        <v>Minor</v>
      </c>
      <c r="F359" s="48" t="str" cm="1">
        <f t="array" ref="F359">_xlfn.IFS(H359=0, "N", H359&gt;0, "S")</f>
        <v>N</v>
      </c>
      <c r="G359" s="50"/>
      <c r="H359" s="50"/>
      <c r="J359" s="11"/>
      <c r="K359" s="11"/>
      <c r="L359" s="11"/>
      <c r="M359" s="11"/>
      <c r="N359" s="11"/>
    </row>
    <row r="360" spans="2:14" x14ac:dyDescent="0.2">
      <c r="B360" s="47">
        <v>43439</v>
      </c>
      <c r="C360" s="47" t="s">
        <v>196</v>
      </c>
      <c r="D360" s="42" t="s">
        <v>43</v>
      </c>
      <c r="E360" s="42" t="str" cm="1">
        <f t="array" ref="E360">_xlfn.IFS(D360="Excesso humidade", "Major", D360="Rouge", "Major",D360="Perigo físico","Major",D360="Empoado","Major",D360="Parasitas","Major", D360="Odor podre","Major", D360="Temperatura elevada","Major",D360="Rastreabilidade","Minor",D360="Peso","Minor",D360="Erro calibragem","Minor",D360="Defeitos embalamento","Minor",D360="Defeitos escala", "Major")</f>
        <v>Minor</v>
      </c>
      <c r="F360" s="48" t="str" cm="1">
        <f t="array" ref="F360">_xlfn.IFS(H360=0, "N", H360&gt;0, "S")</f>
        <v>N</v>
      </c>
      <c r="G360" s="50"/>
      <c r="H360" s="50"/>
      <c r="J360" s="11"/>
      <c r="K360" s="11"/>
      <c r="L360" s="11"/>
      <c r="M360" s="11"/>
      <c r="N360" s="11"/>
    </row>
    <row r="361" spans="2:14" x14ac:dyDescent="0.2">
      <c r="B361" s="47">
        <v>43439</v>
      </c>
      <c r="C361" s="47" t="s">
        <v>193</v>
      </c>
      <c r="D361" s="42" t="s">
        <v>43</v>
      </c>
      <c r="E361" s="42" t="str" cm="1">
        <f t="array" ref="E361">_xlfn.IFS(D361="Excesso humidade", "Major", D361="Rouge", "Major",D361="Perigo físico","Major",D361="Empoado","Major",D361="Parasitas","Major", D361="Odor podre","Major", D361="Temperatura elevada","Major",D361="Rastreabilidade","Minor",D361="Peso","Minor",D361="Erro calibragem","Minor",D361="Defeitos embalamento","Minor",D361="Defeitos escala", "Major")</f>
        <v>Minor</v>
      </c>
      <c r="F361" s="48" t="str" cm="1">
        <f t="array" ref="F361">_xlfn.IFS(H361=0, "N", H361&gt;0, "S")</f>
        <v>N</v>
      </c>
      <c r="G361" s="50"/>
      <c r="H361" s="50"/>
      <c r="J361" s="11"/>
      <c r="K361" s="11"/>
      <c r="L361" s="11"/>
      <c r="M361" s="11"/>
      <c r="N361" s="11"/>
    </row>
    <row r="362" spans="2:14" x14ac:dyDescent="0.2">
      <c r="B362" s="47">
        <v>43438</v>
      </c>
      <c r="C362" s="47" t="s">
        <v>181</v>
      </c>
      <c r="D362" s="42" t="s">
        <v>43</v>
      </c>
      <c r="E362" s="42" t="str" cm="1">
        <f t="array" ref="E362">_xlfn.IFS(D362="Excesso humidade", "Major", D362="Rouge", "Major",D362="Perigo físico","Major",D362="Empoado","Major",D362="Parasitas","Major", D362="Odor podre","Major", D362="Temperatura elevada","Major",D362="Rastreabilidade","Minor",D362="Peso","Minor",D362="Erro calibragem","Minor",D362="Defeitos embalamento","Minor",D362="Defeitos escala", "Major")</f>
        <v>Minor</v>
      </c>
      <c r="F362" s="48" t="str" cm="1">
        <f t="array" ref="F362">_xlfn.IFS(H362=0, "N", H362&gt;0, "S")</f>
        <v>N</v>
      </c>
      <c r="G362" s="50"/>
      <c r="H362" s="50"/>
      <c r="J362" s="11"/>
      <c r="K362" s="11"/>
      <c r="L362" s="11"/>
      <c r="M362" s="11"/>
      <c r="N362" s="11"/>
    </row>
    <row r="363" spans="2:14" x14ac:dyDescent="0.2">
      <c r="B363" s="47">
        <v>43438</v>
      </c>
      <c r="C363" s="47" t="s">
        <v>196</v>
      </c>
      <c r="D363" s="42" t="s">
        <v>43</v>
      </c>
      <c r="E363" s="42" t="str" cm="1">
        <f t="array" ref="E363">_xlfn.IFS(D363="Excesso humidade", "Major", D363="Rouge", "Major",D363="Perigo físico","Major",D363="Empoado","Major",D363="Parasitas","Major", D363="Odor podre","Major", D363="Temperatura elevada","Major",D363="Rastreabilidade","Minor",D363="Peso","Minor",D363="Erro calibragem","Minor",D363="Defeitos embalamento","Minor",D363="Defeitos escala", "Major")</f>
        <v>Minor</v>
      </c>
      <c r="F363" s="48" t="str" cm="1">
        <f t="array" ref="F363">_xlfn.IFS(H363=0, "N", H363&gt;0, "S")</f>
        <v>N</v>
      </c>
      <c r="G363" s="50"/>
      <c r="H363" s="50"/>
      <c r="J363" s="11"/>
      <c r="K363" s="11"/>
      <c r="L363" s="11"/>
      <c r="M363" s="11"/>
      <c r="N363" s="11"/>
    </row>
    <row r="364" spans="2:14" x14ac:dyDescent="0.2">
      <c r="B364" s="47">
        <v>43437</v>
      </c>
      <c r="C364" s="47" t="s">
        <v>178</v>
      </c>
      <c r="D364" s="42" t="s">
        <v>43</v>
      </c>
      <c r="E364" s="42" t="str" cm="1">
        <f t="array" ref="E364">_xlfn.IFS(D364="Excesso humidade", "Major", D364="Rouge", "Major",D364="Perigo físico","Major",D364="Empoado","Major",D364="Parasitas","Major", D364="Odor podre","Major", D364="Temperatura elevada","Major",D364="Rastreabilidade","Minor",D364="Peso","Minor",D364="Erro calibragem","Minor",D364="Defeitos embalamento","Minor",D364="Defeitos escala", "Major")</f>
        <v>Minor</v>
      </c>
      <c r="F364" s="48" t="str" cm="1">
        <f t="array" ref="F364">_xlfn.IFS(H364=0, "N", H364&gt;0, "S")</f>
        <v>N</v>
      </c>
      <c r="G364" s="50"/>
      <c r="H364" s="50"/>
      <c r="J364" s="11"/>
      <c r="K364" s="11"/>
      <c r="L364" s="11"/>
      <c r="M364" s="11"/>
      <c r="N364" s="11"/>
    </row>
    <row r="365" spans="2:14" x14ac:dyDescent="0.2">
      <c r="B365" s="47">
        <v>43437</v>
      </c>
      <c r="C365" s="47" t="s">
        <v>193</v>
      </c>
      <c r="D365" s="42" t="s">
        <v>40</v>
      </c>
      <c r="E365" s="42" t="str" cm="1">
        <f t="array" ref="E365">_xlfn.IFS(D365="Excesso humidade", "Major", D365="Rouge", "Major",D365="Perigo físico","Major",D365="Empoado","Major",D365="Parasitas","Major", D365="Odor podre","Major", D365="Temperatura elevada","Major",D365="Rastreabilidade","Minor",D365="Peso","Minor",D365="Erro calibragem","Minor",D365="Defeitos embalamento","Minor",D365="Defeitos escala", "Major")</f>
        <v>Major</v>
      </c>
      <c r="F365" s="48" t="str" cm="1">
        <f t="array" ref="F365">_xlfn.IFS(H365=0, "N", H365&gt;0, "S")</f>
        <v>N</v>
      </c>
      <c r="G365" s="50"/>
      <c r="H365" s="50"/>
      <c r="J365" s="11"/>
      <c r="K365" s="11"/>
      <c r="L365" s="11"/>
      <c r="M365" s="11"/>
      <c r="N365" s="11"/>
    </row>
    <row r="366" spans="2:14" x14ac:dyDescent="0.2">
      <c r="B366" s="47">
        <v>43434</v>
      </c>
      <c r="C366" s="47" t="s">
        <v>193</v>
      </c>
      <c r="D366" s="42" t="s">
        <v>32</v>
      </c>
      <c r="E366" s="42" t="str" cm="1">
        <f t="array" ref="E366">_xlfn.IFS(D366="Excesso humidade", "Major", D366="Rouge", "Major",D366="Perigo físico","Major",D366="Empoado","Major",D366="Parasitas","Major", D366="Odor podre","Major", D366="Temperatura elevada","Major",D366="Rastreabilidade","Minor",D366="Peso","Minor",D366="Erro calibragem","Minor",D366="Defeitos embalamento","Minor",D366="Defeitos escala", "Major")</f>
        <v>Major</v>
      </c>
      <c r="F366" s="48" t="str" cm="1">
        <f t="array" ref="F366">_xlfn.IFS(H366=0, "N", H366&gt;0, "S")</f>
        <v>N</v>
      </c>
      <c r="G366" s="50"/>
      <c r="H366" s="50"/>
      <c r="J366" s="11"/>
      <c r="K366" s="11"/>
      <c r="L366" s="11"/>
      <c r="M366" s="11"/>
      <c r="N366" s="11"/>
    </row>
    <row r="367" spans="2:14" x14ac:dyDescent="0.2">
      <c r="B367" s="47">
        <v>43433</v>
      </c>
      <c r="C367" s="47" t="s">
        <v>168</v>
      </c>
      <c r="D367" s="42" t="s">
        <v>43</v>
      </c>
      <c r="E367" s="42" t="str" cm="1">
        <f t="array" ref="E367">_xlfn.IFS(D367="Excesso humidade", "Major", D367="Rouge", "Major",D367="Perigo físico","Major",D367="Empoado","Major",D367="Parasitas","Major", D367="Odor podre","Major", D367="Temperatura elevada","Major",D367="Rastreabilidade","Minor",D367="Peso","Minor",D367="Erro calibragem","Minor",D367="Defeitos embalamento","Minor",D367="Defeitos escala", "Major")</f>
        <v>Minor</v>
      </c>
      <c r="F367" s="48" t="str" cm="1">
        <f t="array" ref="F367">_xlfn.IFS(H367=0, "N", H367&gt;0, "S")</f>
        <v>N</v>
      </c>
      <c r="G367" s="50"/>
      <c r="H367" s="50"/>
      <c r="J367" s="11"/>
      <c r="K367" s="11"/>
      <c r="L367" s="11"/>
      <c r="M367" s="11"/>
      <c r="N367" s="11"/>
    </row>
    <row r="368" spans="2:14" x14ac:dyDescent="0.2">
      <c r="B368" s="47">
        <v>43432</v>
      </c>
      <c r="C368" s="47" t="s">
        <v>168</v>
      </c>
      <c r="D368" s="42" t="s">
        <v>43</v>
      </c>
      <c r="E368" s="42" t="str" cm="1">
        <f t="array" ref="E368">_xlfn.IFS(D368="Excesso humidade", "Major", D368="Rouge", "Major",D368="Perigo físico","Major",D368="Empoado","Major",D368="Parasitas","Major", D368="Odor podre","Major", D368="Temperatura elevada","Major",D368="Rastreabilidade","Minor",D368="Peso","Minor",D368="Erro calibragem","Minor",D368="Defeitos embalamento","Minor",D368="Defeitos escala", "Major")</f>
        <v>Minor</v>
      </c>
      <c r="F368" s="48" t="str" cm="1">
        <f t="array" ref="F368">_xlfn.IFS(H368=0, "N", H368&gt;0, "S")</f>
        <v>N</v>
      </c>
      <c r="G368" s="50"/>
      <c r="H368" s="50"/>
      <c r="J368" s="11"/>
      <c r="K368" s="11"/>
      <c r="L368" s="11"/>
      <c r="M368" s="11"/>
      <c r="N368" s="11"/>
    </row>
    <row r="369" spans="2:14" x14ac:dyDescent="0.2">
      <c r="B369" s="47">
        <v>43432</v>
      </c>
      <c r="C369" s="47" t="s">
        <v>168</v>
      </c>
      <c r="D369" s="42" t="s">
        <v>43</v>
      </c>
      <c r="E369" s="42" t="str" cm="1">
        <f t="array" ref="E369">_xlfn.IFS(D369="Excesso humidade", "Major", D369="Rouge", "Major",D369="Perigo físico","Major",D369="Empoado","Major",D369="Parasitas","Major", D369="Odor podre","Major", D369="Temperatura elevada","Major",D369="Rastreabilidade","Minor",D369="Peso","Minor",D369="Erro calibragem","Minor",D369="Defeitos embalamento","Minor",D369="Defeitos escala", "Major")</f>
        <v>Minor</v>
      </c>
      <c r="F369" s="48" t="str" cm="1">
        <f t="array" ref="F369">_xlfn.IFS(H369=0, "N", H369&gt;0, "S")</f>
        <v>N</v>
      </c>
      <c r="G369" s="50"/>
      <c r="H369" s="50"/>
      <c r="J369" s="11"/>
      <c r="K369" s="11"/>
      <c r="L369" s="11"/>
      <c r="M369" s="11"/>
      <c r="N369" s="11"/>
    </row>
    <row r="370" spans="2:14" x14ac:dyDescent="0.2">
      <c r="B370" s="47">
        <v>43431</v>
      </c>
      <c r="C370" s="47" t="s">
        <v>168</v>
      </c>
      <c r="D370" s="42" t="s">
        <v>43</v>
      </c>
      <c r="E370" s="42" t="str" cm="1">
        <f t="array" ref="E370">_xlfn.IFS(D370="Excesso humidade", "Major", D370="Rouge", "Major",D370="Perigo físico","Major",D370="Empoado","Major",D370="Parasitas","Major", D370="Odor podre","Major", D370="Temperatura elevada","Major",D370="Rastreabilidade","Minor",D370="Peso","Minor",D370="Erro calibragem","Minor",D370="Defeitos embalamento","Minor",D370="Defeitos escala", "Major")</f>
        <v>Minor</v>
      </c>
      <c r="F370" s="48" t="str" cm="1">
        <f t="array" ref="F370">_xlfn.IFS(H370=0, "N", H370&gt;0, "S")</f>
        <v>N</v>
      </c>
      <c r="G370" s="50"/>
      <c r="H370" s="50"/>
      <c r="J370" s="11"/>
      <c r="K370" s="11"/>
      <c r="L370" s="11"/>
      <c r="M370" s="11"/>
      <c r="N370" s="11"/>
    </row>
    <row r="371" spans="2:14" x14ac:dyDescent="0.2">
      <c r="B371" s="47">
        <v>43430</v>
      </c>
      <c r="C371" s="47" t="s">
        <v>166</v>
      </c>
      <c r="D371" s="42" t="s">
        <v>43</v>
      </c>
      <c r="E371" s="42" t="str" cm="1">
        <f t="array" ref="E371">_xlfn.IFS(D371="Excesso humidade", "Major", D371="Rouge", "Major",D371="Perigo físico","Major",D371="Empoado","Major",D371="Parasitas","Major", D371="Odor podre","Major", D371="Temperatura elevada","Major",D371="Rastreabilidade","Minor",D371="Peso","Minor",D371="Erro calibragem","Minor",D371="Defeitos embalamento","Minor",D371="Defeitos escala", "Major")</f>
        <v>Minor</v>
      </c>
      <c r="F371" s="48" t="str" cm="1">
        <f t="array" ref="F371">_xlfn.IFS(H371=0, "N", H371&gt;0, "S")</f>
        <v>N</v>
      </c>
      <c r="G371" s="50"/>
      <c r="H371" s="50"/>
      <c r="J371" s="11"/>
      <c r="K371" s="11"/>
      <c r="L371" s="11"/>
      <c r="M371" s="11"/>
      <c r="N371" s="11"/>
    </row>
    <row r="372" spans="2:14" x14ac:dyDescent="0.2">
      <c r="B372" s="47">
        <v>43427</v>
      </c>
      <c r="C372" s="53" t="s">
        <v>181</v>
      </c>
      <c r="D372" s="42" t="s">
        <v>36</v>
      </c>
      <c r="E372" s="42" t="str" cm="1">
        <f t="array" ref="E372">_xlfn.IFS(D372="Excesso humidade", "Major", D372="Rouge", "Major",D372="Perigo físico","Major",D372="Empoado","Major",D372="Parasitas","Major", D372="Odor podre","Major", D372="Temperatura elevada","Major",D372="Rastreabilidade","Minor",D372="Peso","Minor",D372="Erro calibragem","Minor",D372="Defeitos embalamento","Minor",D372="Defeitos escala", "Major")</f>
        <v>Major</v>
      </c>
      <c r="F372" s="48" t="str" cm="1">
        <f t="array" ref="F372">_xlfn.IFS(H372=0, "N", H372&gt;0, "S")</f>
        <v>N</v>
      </c>
      <c r="G372" s="50"/>
      <c r="H372" s="50"/>
      <c r="J372" s="11"/>
      <c r="K372" s="11"/>
      <c r="L372" s="11"/>
      <c r="M372" s="11"/>
      <c r="N372" s="11"/>
    </row>
    <row r="373" spans="2:14" x14ac:dyDescent="0.2">
      <c r="B373" s="47">
        <v>43426</v>
      </c>
      <c r="C373" s="47" t="s">
        <v>166</v>
      </c>
      <c r="D373" s="42" t="s">
        <v>43</v>
      </c>
      <c r="E373" s="42" t="str" cm="1">
        <f t="array" ref="E373">_xlfn.IFS(D373="Excesso humidade", "Major", D373="Rouge", "Major",D373="Perigo físico","Major",D373="Empoado","Major",D373="Parasitas","Major", D373="Odor podre","Major", D373="Temperatura elevada","Major",D373="Rastreabilidade","Minor",D373="Peso","Minor",D373="Erro calibragem","Minor",D373="Defeitos embalamento","Minor",D373="Defeitos escala", "Major")</f>
        <v>Minor</v>
      </c>
      <c r="F373" s="48" t="str" cm="1">
        <f t="array" ref="F373">_xlfn.IFS(H373=0, "N", H373&gt;0, "S")</f>
        <v>N</v>
      </c>
      <c r="G373" s="50"/>
      <c r="H373" s="50"/>
      <c r="J373" s="11"/>
      <c r="K373" s="11"/>
      <c r="L373" s="11"/>
      <c r="M373" s="11"/>
      <c r="N373" s="11"/>
    </row>
    <row r="374" spans="2:14" x14ac:dyDescent="0.2">
      <c r="B374" s="47">
        <v>43425</v>
      </c>
      <c r="C374" s="53" t="s">
        <v>181</v>
      </c>
      <c r="D374" s="42" t="s">
        <v>43</v>
      </c>
      <c r="E374" s="42" t="str" cm="1">
        <f t="array" ref="E374">_xlfn.IFS(D374="Excesso humidade", "Major", D374="Rouge", "Major",D374="Perigo físico","Major",D374="Empoado","Major",D374="Parasitas","Major", D374="Odor podre","Major", D374="Temperatura elevada","Major",D374="Rastreabilidade","Minor",D374="Peso","Minor",D374="Erro calibragem","Minor",D374="Defeitos embalamento","Minor",D374="Defeitos escala", "Major")</f>
        <v>Minor</v>
      </c>
      <c r="F374" s="48" t="str" cm="1">
        <f t="array" ref="F374">_xlfn.IFS(H374=0, "N", H374&gt;0, "S")</f>
        <v>N</v>
      </c>
      <c r="G374" s="50"/>
      <c r="H374" s="50"/>
      <c r="J374" s="11"/>
      <c r="K374" s="11"/>
      <c r="L374" s="11"/>
      <c r="M374" s="11"/>
      <c r="N374" s="11"/>
    </row>
    <row r="375" spans="2:14" x14ac:dyDescent="0.2">
      <c r="B375" s="47">
        <v>43424</v>
      </c>
      <c r="C375" s="47" t="s">
        <v>166</v>
      </c>
      <c r="D375" s="42" t="s">
        <v>43</v>
      </c>
      <c r="E375" s="42" t="str" cm="1">
        <f t="array" ref="E375">_xlfn.IFS(D375="Excesso humidade", "Major", D375="Rouge", "Major",D375="Perigo físico","Major",D375="Empoado","Major",D375="Parasitas","Major", D375="Odor podre","Major", D375="Temperatura elevada","Major",D375="Rastreabilidade","Minor",D375="Peso","Minor",D375="Erro calibragem","Minor",D375="Defeitos embalamento","Minor",D375="Defeitos escala", "Major")</f>
        <v>Minor</v>
      </c>
      <c r="F375" s="48" t="str" cm="1">
        <f t="array" ref="F375">_xlfn.IFS(H375=0, "N", H375&gt;0, "S")</f>
        <v>N</v>
      </c>
      <c r="G375" s="50"/>
      <c r="H375" s="50"/>
      <c r="J375" s="11"/>
      <c r="K375" s="11"/>
      <c r="L375" s="11"/>
      <c r="M375" s="11"/>
      <c r="N375" s="11"/>
    </row>
    <row r="376" spans="2:14" x14ac:dyDescent="0.2">
      <c r="B376" s="47">
        <v>43424</v>
      </c>
      <c r="C376" s="47" t="s">
        <v>168</v>
      </c>
      <c r="D376" s="42" t="s">
        <v>43</v>
      </c>
      <c r="E376" s="42" t="str" cm="1">
        <f t="array" ref="E376">_xlfn.IFS(D376="Excesso humidade", "Major", D376="Rouge", "Major",D376="Perigo físico","Major",D376="Empoado","Major",D376="Parasitas","Major", D376="Odor podre","Major", D376="Temperatura elevada","Major",D376="Rastreabilidade","Minor",D376="Peso","Minor",D376="Erro calibragem","Minor",D376="Defeitos embalamento","Minor",D376="Defeitos escala", "Major")</f>
        <v>Minor</v>
      </c>
      <c r="F376" s="48" t="str" cm="1">
        <f t="array" ref="F376">_xlfn.IFS(H376=0, "N", H376&gt;0, "S")</f>
        <v>N</v>
      </c>
      <c r="G376" s="50"/>
      <c r="H376" s="50"/>
      <c r="J376" s="11"/>
      <c r="K376" s="11"/>
      <c r="L376" s="11"/>
      <c r="M376" s="11"/>
      <c r="N376" s="11"/>
    </row>
    <row r="377" spans="2:14" x14ac:dyDescent="0.2">
      <c r="B377" s="47">
        <v>43424</v>
      </c>
      <c r="C377" s="47" t="s">
        <v>166</v>
      </c>
      <c r="D377" s="42" t="s">
        <v>32</v>
      </c>
      <c r="E377" s="42" t="str" cm="1">
        <f t="array" ref="E377">_xlfn.IFS(D377="Excesso humidade", "Major", D377="Rouge", "Major",D377="Perigo físico","Major",D377="Empoado","Major",D377="Parasitas","Major", D377="Odor podre","Major", D377="Temperatura elevada","Major",D377="Rastreabilidade","Minor",D377="Peso","Minor",D377="Erro calibragem","Minor",D377="Defeitos embalamento","Minor",D377="Defeitos escala", "Major")</f>
        <v>Major</v>
      </c>
      <c r="F377" s="48" t="str" cm="1">
        <f t="array" ref="F377">_xlfn.IFS(H377=0, "N", H377&gt;0, "S")</f>
        <v>N</v>
      </c>
      <c r="G377" s="50"/>
      <c r="H377" s="50"/>
      <c r="J377" s="11"/>
      <c r="K377" s="11"/>
      <c r="L377" s="11"/>
      <c r="M377" s="11"/>
      <c r="N377" s="11"/>
    </row>
    <row r="378" spans="2:14" x14ac:dyDescent="0.2">
      <c r="B378" s="47">
        <v>43423</v>
      </c>
      <c r="C378" s="47" t="s">
        <v>164</v>
      </c>
      <c r="D378" s="42" t="s">
        <v>39</v>
      </c>
      <c r="E378" s="42" t="str" cm="1">
        <f t="array" ref="E378">_xlfn.IFS(D378="Excesso humidade", "Major", D378="Rouge", "Major",D378="Perigo físico","Major",D378="Empoado","Major",D378="Parasitas","Major", D378="Odor podre","Major", D378="Temperatura elevada","Major",D378="Rastreabilidade","Minor",D378="Peso","Minor",D378="Erro calibragem","Minor",D378="Defeitos embalamento","Minor",D378="Defeitos escala", "Major")</f>
        <v>Minor</v>
      </c>
      <c r="F378" s="48" t="str" cm="1">
        <f t="array" ref="F378">_xlfn.IFS(H378=0, "N", H378&gt;0, "S")</f>
        <v>N</v>
      </c>
      <c r="G378" s="50"/>
      <c r="H378" s="50"/>
      <c r="J378" s="11"/>
      <c r="K378" s="11"/>
      <c r="L378" s="11"/>
      <c r="M378" s="11"/>
      <c r="N378" s="11"/>
    </row>
    <row r="379" spans="2:14" x14ac:dyDescent="0.2">
      <c r="B379" s="47">
        <v>43423</v>
      </c>
      <c r="C379" s="47" t="s">
        <v>166</v>
      </c>
      <c r="D379" s="42" t="s">
        <v>32</v>
      </c>
      <c r="E379" s="42" t="str" cm="1">
        <f t="array" ref="E379">_xlfn.IFS(D379="Excesso humidade", "Major", D379="Rouge", "Major",D379="Perigo físico","Major",D379="Empoado","Major",D379="Parasitas","Major", D379="Odor podre","Major", D379="Temperatura elevada","Major",D379="Rastreabilidade","Minor",D379="Peso","Minor",D379="Erro calibragem","Minor",D379="Defeitos embalamento","Minor",D379="Defeitos escala", "Major")</f>
        <v>Major</v>
      </c>
      <c r="F379" s="48" t="str" cm="1">
        <f t="array" ref="F379">_xlfn.IFS(H379=0, "N", H379&gt;0, "S")</f>
        <v>N</v>
      </c>
      <c r="G379" s="50"/>
      <c r="H379" s="50"/>
      <c r="J379" s="11"/>
      <c r="K379" s="11"/>
      <c r="L379" s="11"/>
      <c r="M379" s="11"/>
      <c r="N379" s="11"/>
    </row>
    <row r="380" spans="2:14" x14ac:dyDescent="0.2">
      <c r="B380" s="47">
        <v>43420</v>
      </c>
      <c r="C380" s="53" t="s">
        <v>199</v>
      </c>
      <c r="D380" s="42" t="s">
        <v>36</v>
      </c>
      <c r="E380" s="42" t="str" cm="1">
        <f t="array" ref="E380">_xlfn.IFS(D380="Excesso humidade", "Major", D380="Rouge", "Major",D380="Perigo físico","Major",D380="Empoado","Major",D380="Parasitas","Major", D380="Odor podre","Major", D380="Temperatura elevada","Major",D380="Rastreabilidade","Minor",D380="Peso","Minor",D380="Erro calibragem","Minor",D380="Defeitos embalamento","Minor",D380="Defeitos escala", "Major")</f>
        <v>Major</v>
      </c>
      <c r="F380" s="48" t="str" cm="1">
        <f t="array" ref="F380">_xlfn.IFS(H380=0, "N", H380&gt;0, "S")</f>
        <v>N</v>
      </c>
      <c r="G380" s="50"/>
      <c r="H380" s="50"/>
      <c r="J380" s="11"/>
      <c r="K380" s="11"/>
      <c r="L380" s="11"/>
      <c r="M380" s="11"/>
      <c r="N380" s="11"/>
    </row>
    <row r="381" spans="2:14" x14ac:dyDescent="0.2">
      <c r="B381" s="47">
        <v>43420</v>
      </c>
      <c r="C381" s="53" t="s">
        <v>182</v>
      </c>
      <c r="D381" s="42" t="s">
        <v>43</v>
      </c>
      <c r="E381" s="42" t="str" cm="1">
        <f t="array" ref="E381">_xlfn.IFS(D381="Excesso humidade", "Major", D381="Rouge", "Major",D381="Perigo físico","Major",D381="Empoado","Major",D381="Parasitas","Major", D381="Odor podre","Major", D381="Temperatura elevada","Major",D381="Rastreabilidade","Minor",D381="Peso","Minor",D381="Erro calibragem","Minor",D381="Defeitos embalamento","Minor",D381="Defeitos escala", "Major")</f>
        <v>Minor</v>
      </c>
      <c r="F381" s="48" t="str" cm="1">
        <f t="array" ref="F381">_xlfn.IFS(H381=0, "N", H381&gt;0, "S")</f>
        <v>N</v>
      </c>
      <c r="G381" s="50"/>
      <c r="H381" s="50"/>
      <c r="J381" s="11"/>
      <c r="K381" s="11"/>
      <c r="L381" s="11"/>
      <c r="M381" s="11"/>
      <c r="N381" s="11"/>
    </row>
    <row r="382" spans="2:14" x14ac:dyDescent="0.2">
      <c r="B382" s="47">
        <v>43420</v>
      </c>
      <c r="C382" s="47" t="s">
        <v>168</v>
      </c>
      <c r="D382" s="42" t="s">
        <v>43</v>
      </c>
      <c r="E382" s="42" t="str" cm="1">
        <f t="array" ref="E382">_xlfn.IFS(D382="Excesso humidade", "Major", D382="Rouge", "Major",D382="Perigo físico","Major",D382="Empoado","Major",D382="Parasitas","Major", D382="Odor podre","Major", D382="Temperatura elevada","Major",D382="Rastreabilidade","Minor",D382="Peso","Minor",D382="Erro calibragem","Minor",D382="Defeitos embalamento","Minor",D382="Defeitos escala", "Major")</f>
        <v>Minor</v>
      </c>
      <c r="F382" s="48" t="str" cm="1">
        <f t="array" ref="F382">_xlfn.IFS(H382=0, "N", H382&gt;0, "S")</f>
        <v>N</v>
      </c>
      <c r="G382" s="50"/>
      <c r="H382" s="50"/>
      <c r="J382" s="11"/>
      <c r="K382" s="11"/>
      <c r="L382" s="11"/>
      <c r="M382" s="11"/>
      <c r="N382" s="11"/>
    </row>
    <row r="383" spans="2:14" x14ac:dyDescent="0.2">
      <c r="B383" s="47">
        <v>43419</v>
      </c>
      <c r="C383" s="47" t="s">
        <v>166</v>
      </c>
      <c r="D383" s="42" t="s">
        <v>32</v>
      </c>
      <c r="E383" s="42" t="str" cm="1">
        <f t="array" ref="E383">_xlfn.IFS(D383="Excesso humidade", "Major", D383="Rouge", "Major",D383="Perigo físico","Major",D383="Empoado","Major",D383="Parasitas","Major", D383="Odor podre","Major", D383="Temperatura elevada","Major",D383="Rastreabilidade","Minor",D383="Peso","Minor",D383="Erro calibragem","Minor",D383="Defeitos embalamento","Minor",D383="Defeitos escala", "Major")</f>
        <v>Major</v>
      </c>
      <c r="F383" s="48" t="str" cm="1">
        <f t="array" ref="F383">_xlfn.IFS(H383=0, "N", H383&gt;0, "S")</f>
        <v>N</v>
      </c>
      <c r="G383" s="50"/>
      <c r="H383" s="50"/>
      <c r="J383" s="11"/>
      <c r="K383" s="11"/>
      <c r="L383" s="11"/>
      <c r="M383" s="11"/>
      <c r="N383" s="11"/>
    </row>
    <row r="384" spans="2:14" x14ac:dyDescent="0.2">
      <c r="B384" s="47">
        <v>43418</v>
      </c>
      <c r="C384" s="53" t="s">
        <v>181</v>
      </c>
      <c r="D384" s="42" t="s">
        <v>36</v>
      </c>
      <c r="E384" s="42" t="str" cm="1">
        <f t="array" ref="E384">_xlfn.IFS(D384="Excesso humidade", "Major", D384="Rouge", "Major",D384="Perigo físico","Major",D384="Empoado","Major",D384="Parasitas","Major", D384="Odor podre","Major", D384="Temperatura elevada","Major",D384="Rastreabilidade","Minor",D384="Peso","Minor",D384="Erro calibragem","Minor",D384="Defeitos embalamento","Minor",D384="Defeitos escala", "Major")</f>
        <v>Major</v>
      </c>
      <c r="F384" s="48" t="str" cm="1">
        <f t="array" ref="F384">_xlfn.IFS(H384=0, "N", H384&gt;0, "S")</f>
        <v>N</v>
      </c>
      <c r="G384" s="50"/>
      <c r="H384" s="50"/>
      <c r="J384" s="11"/>
      <c r="K384" s="11"/>
      <c r="L384" s="11"/>
      <c r="M384" s="11"/>
      <c r="N384" s="11"/>
    </row>
    <row r="385" spans="2:14" x14ac:dyDescent="0.2">
      <c r="B385" s="47">
        <v>43417</v>
      </c>
      <c r="C385" s="47" t="s">
        <v>168</v>
      </c>
      <c r="D385" s="42" t="s">
        <v>43</v>
      </c>
      <c r="E385" s="42" t="str" cm="1">
        <f t="array" ref="E385">_xlfn.IFS(D385="Excesso humidade", "Major", D385="Rouge", "Major",D385="Perigo físico","Major",D385="Empoado","Major",D385="Parasitas","Major", D385="Odor podre","Major", D385="Temperatura elevada","Major",D385="Rastreabilidade","Minor",D385="Peso","Minor",D385="Erro calibragem","Minor",D385="Defeitos embalamento","Minor",D385="Defeitos escala", "Major")</f>
        <v>Minor</v>
      </c>
      <c r="F385" s="48" t="str" cm="1">
        <f t="array" ref="F385">_xlfn.IFS(H385=0, "N", H385&gt;0, "S")</f>
        <v>N</v>
      </c>
      <c r="G385" s="50"/>
      <c r="H385" s="50"/>
      <c r="J385" s="11"/>
      <c r="K385" s="11"/>
      <c r="L385" s="11"/>
      <c r="M385" s="11"/>
      <c r="N385" s="11"/>
    </row>
    <row r="386" spans="2:14" x14ac:dyDescent="0.2">
      <c r="B386" s="47">
        <v>43417</v>
      </c>
      <c r="C386" s="47" t="s">
        <v>193</v>
      </c>
      <c r="D386" s="42" t="s">
        <v>43</v>
      </c>
      <c r="E386" s="42" t="str" cm="1">
        <f t="array" ref="E386">_xlfn.IFS(D386="Excesso humidade", "Major", D386="Rouge", "Major",D386="Perigo físico","Major",D386="Empoado","Major",D386="Parasitas","Major", D386="Odor podre","Major", D386="Temperatura elevada","Major",D386="Rastreabilidade","Minor",D386="Peso","Minor",D386="Erro calibragem","Minor",D386="Defeitos embalamento","Minor",D386="Defeitos escala", "Major")</f>
        <v>Minor</v>
      </c>
      <c r="F386" s="48" t="str" cm="1">
        <f t="array" ref="F386">_xlfn.IFS(H386=0, "N", H386&gt;0, "S")</f>
        <v>N</v>
      </c>
      <c r="G386" s="50"/>
      <c r="H386" s="50"/>
      <c r="J386" s="11"/>
      <c r="K386" s="11"/>
      <c r="L386" s="11"/>
      <c r="M386" s="11"/>
      <c r="N386" s="11"/>
    </row>
    <row r="387" spans="2:14" x14ac:dyDescent="0.2">
      <c r="B387" s="47">
        <v>43416</v>
      </c>
      <c r="C387" s="47" t="s">
        <v>14</v>
      </c>
      <c r="D387" s="42" t="s">
        <v>43</v>
      </c>
      <c r="E387" s="42" t="str" cm="1">
        <f t="array" ref="E387">_xlfn.IFS(D387="Excesso humidade", "Major", D387="Rouge", "Major",D387="Perigo físico","Major",D387="Empoado","Major",D387="Parasitas","Major", D387="Odor podre","Major", D387="Temperatura elevada","Major",D387="Rastreabilidade","Minor",D387="Peso","Minor",D387="Erro calibragem","Minor",D387="Defeitos embalamento","Minor",D387="Defeitos escala", "Major")</f>
        <v>Minor</v>
      </c>
      <c r="F387" s="48" t="str" cm="1">
        <f t="array" ref="F387">_xlfn.IFS(H387=0, "N", H387&gt;0, "S")</f>
        <v>N</v>
      </c>
      <c r="G387" s="50"/>
      <c r="H387" s="50"/>
      <c r="J387" s="11"/>
      <c r="K387" s="11"/>
      <c r="L387" s="11"/>
      <c r="M387" s="11"/>
      <c r="N387" s="11"/>
    </row>
    <row r="388" spans="2:14" x14ac:dyDescent="0.2">
      <c r="B388" s="47">
        <v>43413</v>
      </c>
      <c r="C388" s="47" t="s">
        <v>166</v>
      </c>
      <c r="D388" s="42" t="s">
        <v>43</v>
      </c>
      <c r="E388" s="42" t="str" cm="1">
        <f t="array" ref="E388">_xlfn.IFS(D388="Excesso humidade", "Major", D388="Rouge", "Major",D388="Perigo físico","Major",D388="Empoado","Major",D388="Parasitas","Major", D388="Odor podre","Major", D388="Temperatura elevada","Major",D388="Rastreabilidade","Minor",D388="Peso","Minor",D388="Erro calibragem","Minor",D388="Defeitos embalamento","Minor",D388="Defeitos escala", "Major")</f>
        <v>Minor</v>
      </c>
      <c r="F388" s="48" t="str" cm="1">
        <f t="array" ref="F388">_xlfn.IFS(H388=0, "N", H388&gt;0, "S")</f>
        <v>N</v>
      </c>
      <c r="G388" s="50"/>
      <c r="H388" s="50"/>
      <c r="J388" s="11"/>
      <c r="K388" s="11"/>
      <c r="L388" s="11"/>
      <c r="M388" s="11"/>
      <c r="N388" s="11"/>
    </row>
    <row r="389" spans="2:14" x14ac:dyDescent="0.2">
      <c r="B389" s="47">
        <v>43412</v>
      </c>
      <c r="C389" s="47" t="s">
        <v>166</v>
      </c>
      <c r="D389" s="42" t="s">
        <v>43</v>
      </c>
      <c r="E389" s="42" t="str" cm="1">
        <f t="array" ref="E389">_xlfn.IFS(D389="Excesso humidade", "Major", D389="Rouge", "Major",D389="Perigo físico","Major",D389="Empoado","Major",D389="Parasitas","Major", D389="Odor podre","Major", D389="Temperatura elevada","Major",D389="Rastreabilidade","Minor",D389="Peso","Minor",D389="Erro calibragem","Minor",D389="Defeitos embalamento","Minor",D389="Defeitos escala", "Major")</f>
        <v>Minor</v>
      </c>
      <c r="F389" s="48" t="str" cm="1">
        <f t="array" ref="F389">_xlfn.IFS(H389=0, "N", H389&gt;0, "S")</f>
        <v>N</v>
      </c>
      <c r="G389" s="50"/>
      <c r="H389" s="50"/>
      <c r="J389" s="11"/>
      <c r="K389" s="11"/>
      <c r="L389" s="11"/>
      <c r="M389" s="11"/>
      <c r="N389" s="11"/>
    </row>
    <row r="390" spans="2:14" x14ac:dyDescent="0.2">
      <c r="B390" s="47">
        <v>43410</v>
      </c>
      <c r="C390" s="53" t="s">
        <v>181</v>
      </c>
      <c r="D390" s="42" t="s">
        <v>36</v>
      </c>
      <c r="E390" s="42" t="str" cm="1">
        <f t="array" ref="E390">_xlfn.IFS(D390="Excesso humidade", "Major", D390="Rouge", "Major",D390="Perigo físico","Major",D390="Empoado","Major",D390="Parasitas","Major", D390="Odor podre","Major", D390="Temperatura elevada","Major",D390="Rastreabilidade","Minor",D390="Peso","Minor",D390="Erro calibragem","Minor",D390="Defeitos embalamento","Minor",D390="Defeitos escala", "Major")</f>
        <v>Major</v>
      </c>
      <c r="F390" s="48" t="str" cm="1">
        <f t="array" ref="F390">_xlfn.IFS(H390=0, "N", H390&gt;0, "S")</f>
        <v>N</v>
      </c>
      <c r="G390" s="50"/>
      <c r="H390" s="50"/>
      <c r="J390" s="11"/>
      <c r="K390" s="11"/>
      <c r="L390" s="11"/>
      <c r="M390" s="11"/>
      <c r="N390" s="11"/>
    </row>
    <row r="391" spans="2:14" x14ac:dyDescent="0.2">
      <c r="B391" s="47">
        <v>43409</v>
      </c>
      <c r="C391" s="53" t="s">
        <v>189</v>
      </c>
      <c r="D391" s="42" t="s">
        <v>33</v>
      </c>
      <c r="E391" s="42" t="str" cm="1">
        <f t="array" ref="E391">_xlfn.IFS(D391="Excesso humidade", "Major", D391="Rouge", "Major",D391="Perigo físico","Major",D391="Empoado","Major",D391="Parasitas","Major", D391="Odor podre","Major", D391="Temperatura elevada","Major",D391="Rastreabilidade","Minor",D391="Peso","Minor",D391="Erro calibragem","Minor",D391="Defeitos embalamento","Minor",D391="Defeitos escala", "Major")</f>
        <v>Minor</v>
      </c>
      <c r="F391" s="48" t="s">
        <v>31</v>
      </c>
      <c r="G391" s="50"/>
      <c r="H391" s="50"/>
      <c r="J391" s="11"/>
      <c r="K391" s="11"/>
      <c r="L391" s="11"/>
      <c r="M391" s="11"/>
      <c r="N391" s="11"/>
    </row>
    <row r="392" spans="2:14" x14ac:dyDescent="0.2">
      <c r="B392" s="47">
        <v>43409</v>
      </c>
      <c r="C392" s="47" t="s">
        <v>168</v>
      </c>
      <c r="D392" s="42" t="s">
        <v>43</v>
      </c>
      <c r="E392" s="42" t="str" cm="1">
        <f t="array" ref="E392">_xlfn.IFS(D392="Excesso humidade", "Major", D392="Rouge", "Major",D392="Perigo físico","Major",D392="Empoado","Major",D392="Parasitas","Major", D392="Odor podre","Major", D392="Temperatura elevada","Major",D392="Rastreabilidade","Minor",D392="Peso","Minor",D392="Erro calibragem","Minor",D392="Defeitos embalamento","Minor",D392="Defeitos escala", "Major")</f>
        <v>Minor</v>
      </c>
      <c r="F392" s="48" t="str" cm="1">
        <f t="array" ref="F392">_xlfn.IFS(H392=0, "N", H392&gt;0, "S")</f>
        <v>N</v>
      </c>
      <c r="G392" s="50"/>
      <c r="H392" s="50"/>
      <c r="J392" s="11"/>
      <c r="K392" s="11"/>
      <c r="L392" s="11"/>
      <c r="M392" s="11"/>
      <c r="N392" s="11"/>
    </row>
    <row r="393" spans="2:14" x14ac:dyDescent="0.2">
      <c r="B393" s="47">
        <v>43406</v>
      </c>
      <c r="C393" s="47" t="s">
        <v>14</v>
      </c>
      <c r="D393" s="42" t="s">
        <v>43</v>
      </c>
      <c r="E393" s="42" t="str" cm="1">
        <f t="array" ref="E393">_xlfn.IFS(D393="Excesso humidade", "Major", D393="Rouge", "Major",D393="Perigo físico","Major",D393="Empoado","Major",D393="Parasitas","Major", D393="Odor podre","Major", D393="Temperatura elevada","Major",D393="Rastreabilidade","Minor",D393="Peso","Minor",D393="Erro calibragem","Minor",D393="Defeitos embalamento","Minor",D393="Defeitos escala", "Major")</f>
        <v>Minor</v>
      </c>
      <c r="F393" s="48" t="str" cm="1">
        <f t="array" ref="F393">_xlfn.IFS(H393=0, "N", H393&gt;0, "S")</f>
        <v>N</v>
      </c>
      <c r="G393" s="50"/>
      <c r="H393" s="50"/>
      <c r="J393" s="11"/>
      <c r="K393" s="11"/>
      <c r="L393" s="11"/>
      <c r="M393" s="11"/>
      <c r="N393" s="11"/>
    </row>
    <row r="394" spans="2:14" x14ac:dyDescent="0.2">
      <c r="B394" s="47">
        <v>43406</v>
      </c>
      <c r="C394" s="47" t="s">
        <v>191</v>
      </c>
      <c r="D394" s="42" t="s">
        <v>33</v>
      </c>
      <c r="E394" s="42" t="str" cm="1">
        <f t="array" ref="E394">_xlfn.IFS(D394="Excesso humidade", "Major", D394="Rouge", "Major",D394="Perigo físico","Major",D394="Empoado","Major",D394="Parasitas","Major", D394="Odor podre","Major", D394="Temperatura elevada","Major",D394="Rastreabilidade","Minor",D394="Peso","Minor",D394="Erro calibragem","Minor",D394="Defeitos embalamento","Minor",D394="Defeitos escala", "Major")</f>
        <v>Minor</v>
      </c>
      <c r="F394" s="48" t="str" cm="1">
        <f t="array" ref="F394">_xlfn.IFS(H394=0, "N", H394&gt;0, "S")</f>
        <v>N</v>
      </c>
      <c r="G394" s="50"/>
      <c r="H394" s="50"/>
      <c r="J394" s="11"/>
      <c r="K394" s="11"/>
      <c r="L394" s="11"/>
      <c r="M394" s="11"/>
      <c r="N394" s="11"/>
    </row>
    <row r="395" spans="2:14" x14ac:dyDescent="0.2">
      <c r="B395" s="47">
        <v>43404</v>
      </c>
      <c r="C395" s="47" t="s">
        <v>168</v>
      </c>
      <c r="D395" s="42" t="s">
        <v>43</v>
      </c>
      <c r="E395" s="42" t="str" cm="1">
        <f t="array" ref="E395">_xlfn.IFS(D395="Excesso humidade", "Major", D395="Rouge", "Major",D395="Perigo físico","Major",D395="Empoado","Major",D395="Parasitas","Major", D395="Odor podre","Major", D395="Temperatura elevada","Major",D395="Rastreabilidade","Minor",D395="Peso","Minor",D395="Erro calibragem","Minor",D395="Defeitos embalamento","Minor",D395="Defeitos escala", "Major")</f>
        <v>Minor</v>
      </c>
      <c r="F395" s="48" t="str" cm="1">
        <f t="array" ref="F395">_xlfn.IFS(H395=0, "N", H395&gt;0, "S")</f>
        <v>N</v>
      </c>
      <c r="G395" s="50"/>
      <c r="H395" s="50"/>
      <c r="J395" s="11"/>
      <c r="K395" s="11"/>
      <c r="L395" s="11"/>
      <c r="M395" s="11"/>
      <c r="N395" s="11"/>
    </row>
    <row r="396" spans="2:14" x14ac:dyDescent="0.2">
      <c r="B396" s="47">
        <v>43404</v>
      </c>
      <c r="C396" s="47" t="s">
        <v>14</v>
      </c>
      <c r="D396" s="42" t="s">
        <v>43</v>
      </c>
      <c r="E396" s="42" t="str" cm="1">
        <f t="array" ref="E396">_xlfn.IFS(D396="Excesso humidade", "Major", D396="Rouge", "Major",D396="Perigo físico","Major",D396="Empoado","Major",D396="Parasitas","Major", D396="Odor podre","Major", D396="Temperatura elevada","Major",D396="Rastreabilidade","Minor",D396="Peso","Minor",D396="Erro calibragem","Minor",D396="Defeitos embalamento","Minor",D396="Defeitos escala", "Major")</f>
        <v>Minor</v>
      </c>
      <c r="F396" s="48" t="str" cm="1">
        <f t="array" ref="F396">_xlfn.IFS(H396=0, "N", H396&gt;0, "S")</f>
        <v>N</v>
      </c>
      <c r="G396" s="50"/>
      <c r="H396" s="50"/>
      <c r="J396" s="11"/>
      <c r="K396" s="11"/>
      <c r="L396" s="11"/>
      <c r="M396" s="11"/>
      <c r="N396" s="11"/>
    </row>
    <row r="397" spans="2:14" x14ac:dyDescent="0.2">
      <c r="B397" s="47">
        <v>43403</v>
      </c>
      <c r="C397" s="53" t="s">
        <v>181</v>
      </c>
      <c r="D397" s="42" t="s">
        <v>43</v>
      </c>
      <c r="E397" s="42" t="str" cm="1">
        <f t="array" ref="E397">_xlfn.IFS(D397="Excesso humidade", "Major", D397="Rouge", "Major",D397="Perigo físico","Major",D397="Empoado","Major",D397="Parasitas","Major", D397="Odor podre","Major", D397="Temperatura elevada","Major",D397="Rastreabilidade","Minor",D397="Peso","Minor",D397="Erro calibragem","Minor",D397="Defeitos embalamento","Minor",D397="Defeitos escala", "Major")</f>
        <v>Minor</v>
      </c>
      <c r="F397" s="48" t="str" cm="1">
        <f t="array" ref="F397">_xlfn.IFS(H397=0, "N", H397&gt;0, "S")</f>
        <v>N</v>
      </c>
      <c r="G397" s="50"/>
      <c r="H397" s="50"/>
      <c r="J397" s="11"/>
      <c r="K397" s="11"/>
      <c r="L397" s="11"/>
      <c r="M397" s="11"/>
      <c r="N397" s="11"/>
    </row>
    <row r="398" spans="2:14" x14ac:dyDescent="0.2">
      <c r="B398" s="47">
        <v>43402</v>
      </c>
      <c r="C398" s="47" t="s">
        <v>166</v>
      </c>
      <c r="D398" s="42" t="s">
        <v>43</v>
      </c>
      <c r="E398" s="42" t="str" cm="1">
        <f t="array" ref="E398">_xlfn.IFS(D398="Excesso humidade", "Major", D398="Rouge", "Major",D398="Perigo físico","Major",D398="Empoado","Major",D398="Parasitas","Major", D398="Odor podre","Major", D398="Temperatura elevada","Major",D398="Rastreabilidade","Minor",D398="Peso","Minor",D398="Erro calibragem","Minor",D398="Defeitos embalamento","Minor",D398="Defeitos escala", "Major")</f>
        <v>Minor</v>
      </c>
      <c r="F398" s="48" t="str" cm="1">
        <f t="array" ref="F398">_xlfn.IFS(H398=0, "N", H398&gt;0, "S")</f>
        <v>N</v>
      </c>
      <c r="G398" s="50"/>
      <c r="H398" s="50"/>
      <c r="J398" s="11"/>
      <c r="K398" s="11"/>
      <c r="L398" s="11"/>
      <c r="M398" s="11"/>
      <c r="N398" s="11"/>
    </row>
    <row r="399" spans="2:14" x14ac:dyDescent="0.2">
      <c r="B399" s="47">
        <v>43398</v>
      </c>
      <c r="C399" s="47" t="s">
        <v>166</v>
      </c>
      <c r="D399" s="42" t="s">
        <v>43</v>
      </c>
      <c r="E399" s="42" t="str" cm="1">
        <f t="array" ref="E399">_xlfn.IFS(D399="Excesso humidade", "Major", D399="Rouge", "Major",D399="Perigo físico","Major",D399="Empoado","Major",D399="Parasitas","Major", D399="Odor podre","Major", D399="Temperatura elevada","Major",D399="Rastreabilidade","Minor",D399="Peso","Minor",D399="Erro calibragem","Minor",D399="Defeitos embalamento","Minor",D399="Defeitos escala", "Major")</f>
        <v>Minor</v>
      </c>
      <c r="F399" s="48" t="str" cm="1">
        <f t="array" ref="F399">_xlfn.IFS(H399=0, "N", H399&gt;0, "S")</f>
        <v>N</v>
      </c>
      <c r="G399" s="50"/>
      <c r="H399" s="50"/>
      <c r="J399" s="11"/>
      <c r="K399" s="11"/>
      <c r="L399" s="11"/>
      <c r="M399" s="11"/>
      <c r="N399" s="11"/>
    </row>
    <row r="400" spans="2:14" x14ac:dyDescent="0.2">
      <c r="B400" s="47">
        <v>43398</v>
      </c>
      <c r="C400" s="53" t="s">
        <v>181</v>
      </c>
      <c r="D400" s="42" t="s">
        <v>43</v>
      </c>
      <c r="E400" s="42" t="str" cm="1">
        <f t="array" ref="E400">_xlfn.IFS(D400="Excesso humidade", "Major", D400="Rouge", "Major",D400="Perigo físico","Major",D400="Empoado","Major",D400="Parasitas","Major", D400="Odor podre","Major", D400="Temperatura elevada","Major",D400="Rastreabilidade","Minor",D400="Peso","Minor",D400="Erro calibragem","Minor",D400="Defeitos embalamento","Minor",D400="Defeitos escala", "Major")</f>
        <v>Minor</v>
      </c>
      <c r="F400" s="48" t="str" cm="1">
        <f t="array" ref="F400">_xlfn.IFS(H400=0, "N", H400&gt;0, "S")</f>
        <v>N</v>
      </c>
      <c r="G400" s="50"/>
      <c r="H400" s="50"/>
      <c r="J400" s="11"/>
      <c r="K400" s="11"/>
      <c r="L400" s="11"/>
      <c r="M400" s="11"/>
      <c r="N400" s="11"/>
    </row>
    <row r="401" spans="2:14" x14ac:dyDescent="0.2">
      <c r="B401" s="47">
        <v>43398</v>
      </c>
      <c r="C401" s="53" t="s">
        <v>182</v>
      </c>
      <c r="D401" s="42" t="s">
        <v>36</v>
      </c>
      <c r="E401" s="42" t="str" cm="1">
        <f t="array" ref="E401">_xlfn.IFS(D401="Excesso humidade", "Major", D401="Rouge", "Major",D401="Perigo físico","Major",D401="Empoado","Major",D401="Parasitas","Major", D401="Odor podre","Major", D401="Temperatura elevada","Major",D401="Rastreabilidade","Minor",D401="Peso","Minor",D401="Erro calibragem","Minor",D401="Defeitos embalamento","Minor",D401="Defeitos escala", "Major")</f>
        <v>Major</v>
      </c>
      <c r="F401" s="48" t="str" cm="1">
        <f t="array" ref="F401">_xlfn.IFS(H401=0, "N", H401&gt;0, "S")</f>
        <v>N</v>
      </c>
      <c r="G401" s="50"/>
      <c r="H401" s="50"/>
      <c r="J401" s="11"/>
      <c r="K401" s="11"/>
      <c r="L401" s="11"/>
      <c r="M401" s="11"/>
      <c r="N401" s="11"/>
    </row>
    <row r="402" spans="2:14" x14ac:dyDescent="0.2">
      <c r="B402" s="47">
        <v>43397</v>
      </c>
      <c r="C402" s="47" t="s">
        <v>168</v>
      </c>
      <c r="D402" s="42" t="s">
        <v>43</v>
      </c>
      <c r="E402" s="42" t="str" cm="1">
        <f t="array" ref="E402">_xlfn.IFS(D402="Excesso humidade", "Major", D402="Rouge", "Major",D402="Perigo físico","Major",D402="Empoado","Major",D402="Parasitas","Major", D402="Odor podre","Major", D402="Temperatura elevada","Major",D402="Rastreabilidade","Minor",D402="Peso","Minor",D402="Erro calibragem","Minor",D402="Defeitos embalamento","Minor",D402="Defeitos escala", "Major")</f>
        <v>Minor</v>
      </c>
      <c r="F402" s="48" t="str" cm="1">
        <f t="array" ref="F402">_xlfn.IFS(H402=0, "N", H402&gt;0, "S")</f>
        <v>N</v>
      </c>
      <c r="G402" s="50"/>
      <c r="H402" s="50"/>
      <c r="J402" s="11"/>
      <c r="K402" s="11"/>
      <c r="L402" s="11"/>
      <c r="M402" s="11"/>
      <c r="N402" s="11"/>
    </row>
    <row r="403" spans="2:14" x14ac:dyDescent="0.2">
      <c r="B403" s="47">
        <v>43397</v>
      </c>
      <c r="C403" s="53" t="s">
        <v>181</v>
      </c>
      <c r="D403" s="42" t="s">
        <v>36</v>
      </c>
      <c r="E403" s="42" t="str" cm="1">
        <f t="array" ref="E403">_xlfn.IFS(D403="Excesso humidade", "Major", D403="Rouge", "Major",D403="Perigo físico","Major",D403="Empoado","Major",D403="Parasitas","Major", D403="Odor podre","Major", D403="Temperatura elevada","Major",D403="Rastreabilidade","Minor",D403="Peso","Minor",D403="Erro calibragem","Minor",D403="Defeitos embalamento","Minor",D403="Defeitos escala", "Major")</f>
        <v>Major</v>
      </c>
      <c r="F403" s="48" t="str" cm="1">
        <f t="array" ref="F403">_xlfn.IFS(H403=0, "N", H403&gt;0, "S")</f>
        <v>N</v>
      </c>
      <c r="G403" s="50"/>
      <c r="H403" s="50"/>
      <c r="J403" s="11"/>
      <c r="K403" s="11"/>
      <c r="L403" s="11"/>
      <c r="M403" s="11"/>
      <c r="N403" s="11"/>
    </row>
    <row r="404" spans="2:14" x14ac:dyDescent="0.2">
      <c r="B404" s="47">
        <v>43396</v>
      </c>
      <c r="C404" s="47" t="s">
        <v>168</v>
      </c>
      <c r="D404" s="42" t="s">
        <v>43</v>
      </c>
      <c r="E404" s="42" t="str" cm="1">
        <f t="array" ref="E404">_xlfn.IFS(D404="Excesso humidade", "Major", D404="Rouge", "Major",D404="Perigo físico","Major",D404="Empoado","Major",D404="Parasitas","Major", D404="Odor podre","Major", D404="Temperatura elevada","Major",D404="Rastreabilidade","Minor",D404="Peso","Minor",D404="Erro calibragem","Minor",D404="Defeitos embalamento","Minor",D404="Defeitos escala", "Major")</f>
        <v>Minor</v>
      </c>
      <c r="F404" s="48" t="str" cm="1">
        <f t="array" ref="F404">_xlfn.IFS(H404=0, "N", H404&gt;0, "S")</f>
        <v>N</v>
      </c>
      <c r="G404" s="50"/>
      <c r="H404" s="50"/>
      <c r="J404" s="11"/>
      <c r="K404" s="11"/>
      <c r="L404" s="11"/>
      <c r="M404" s="11"/>
      <c r="N404" s="11"/>
    </row>
    <row r="405" spans="2:14" x14ac:dyDescent="0.2">
      <c r="B405" s="47">
        <v>43395</v>
      </c>
      <c r="C405" s="47" t="s">
        <v>168</v>
      </c>
      <c r="D405" s="42" t="s">
        <v>43</v>
      </c>
      <c r="E405" s="42" t="str" cm="1">
        <f t="array" ref="E405">_xlfn.IFS(D405="Excesso humidade", "Major", D405="Rouge", "Major",D405="Perigo físico","Major",D405="Empoado","Major",D405="Parasitas","Major", D405="Odor podre","Major", D405="Temperatura elevada","Major",D405="Rastreabilidade","Minor",D405="Peso","Minor",D405="Erro calibragem","Minor",D405="Defeitos embalamento","Minor",D405="Defeitos escala", "Major")</f>
        <v>Minor</v>
      </c>
      <c r="F405" s="48" t="str" cm="1">
        <f t="array" ref="F405">_xlfn.IFS(H405=0, "N", H405&gt;0, "S")</f>
        <v>N</v>
      </c>
      <c r="G405" s="50"/>
      <c r="H405" s="50"/>
      <c r="J405" s="11"/>
      <c r="K405" s="11"/>
      <c r="L405" s="11"/>
      <c r="M405" s="11"/>
      <c r="N405" s="11"/>
    </row>
    <row r="406" spans="2:14" x14ac:dyDescent="0.2">
      <c r="B406" s="47">
        <v>43392</v>
      </c>
      <c r="C406" s="47" t="s">
        <v>21</v>
      </c>
      <c r="D406" s="42" t="s">
        <v>39</v>
      </c>
      <c r="E406" s="42" t="str" cm="1">
        <f t="array" ref="E406">_xlfn.IFS(D406="Excesso humidade", "Major", D406="Rouge", "Major",D406="Perigo físico","Major",D406="Empoado","Major",D406="Parasitas","Major", D406="Odor podre","Major", D406="Temperatura elevada","Major",D406="Rastreabilidade","Minor",D406="Peso","Minor",D406="Erro calibragem","Minor",D406="Defeitos embalamento","Minor",D406="Defeitos escala", "Major")</f>
        <v>Minor</v>
      </c>
      <c r="F406" s="48" t="str" cm="1">
        <f t="array" ref="F406">_xlfn.IFS(H406=0, "N", H406&gt;0, "S")</f>
        <v>N</v>
      </c>
      <c r="G406" s="50"/>
      <c r="H406" s="50"/>
      <c r="J406" s="11"/>
      <c r="K406" s="11"/>
      <c r="L406" s="11"/>
      <c r="M406" s="11"/>
      <c r="N406" s="11"/>
    </row>
    <row r="407" spans="2:14" x14ac:dyDescent="0.2">
      <c r="B407" s="47">
        <v>43392</v>
      </c>
      <c r="C407" s="53" t="s">
        <v>180</v>
      </c>
      <c r="D407" s="42" t="s">
        <v>36</v>
      </c>
      <c r="E407" s="42" t="str" cm="1">
        <f t="array" ref="E407">_xlfn.IFS(D407="Excesso humidade", "Major", D407="Rouge", "Major",D407="Perigo físico","Major",D407="Empoado","Major",D407="Parasitas","Major", D407="Odor podre","Major", D407="Temperatura elevada","Major",D407="Rastreabilidade","Minor",D407="Peso","Minor",D407="Erro calibragem","Minor",D407="Defeitos embalamento","Minor",D407="Defeitos escala", "Major")</f>
        <v>Major</v>
      </c>
      <c r="F407" s="48" t="str" cm="1">
        <f t="array" ref="F407">_xlfn.IFS(H407=0, "N", H407&gt;0, "S")</f>
        <v>N</v>
      </c>
      <c r="G407" s="50"/>
      <c r="H407" s="50"/>
      <c r="J407" s="11"/>
      <c r="K407" s="11"/>
      <c r="L407" s="11"/>
      <c r="M407" s="11"/>
      <c r="N407" s="11"/>
    </row>
    <row r="408" spans="2:14" x14ac:dyDescent="0.2">
      <c r="B408" s="47">
        <v>43389</v>
      </c>
      <c r="C408" s="47" t="s">
        <v>14</v>
      </c>
      <c r="D408" s="42" t="s">
        <v>43</v>
      </c>
      <c r="E408" s="42" t="str" cm="1">
        <f t="array" ref="E408">_xlfn.IFS(D408="Excesso humidade", "Major", D408="Rouge", "Major",D408="Perigo físico","Major",D408="Empoado","Major",D408="Parasitas","Major", D408="Odor podre","Major", D408="Temperatura elevada","Major",D408="Rastreabilidade","Minor",D408="Peso","Minor",D408="Erro calibragem","Minor",D408="Defeitos embalamento","Minor",D408="Defeitos escala", "Major")</f>
        <v>Minor</v>
      </c>
      <c r="F408" s="48" t="str" cm="1">
        <f t="array" ref="F408">_xlfn.IFS(H408=0, "N", H408&gt;0, "S")</f>
        <v>N</v>
      </c>
      <c r="G408" s="50"/>
      <c r="H408" s="50"/>
      <c r="J408" s="11"/>
      <c r="K408" s="11"/>
      <c r="L408" s="11"/>
      <c r="M408" s="11"/>
      <c r="N408" s="11"/>
    </row>
    <row r="409" spans="2:14" x14ac:dyDescent="0.2">
      <c r="B409" s="47">
        <v>43389</v>
      </c>
      <c r="C409" s="47" t="s">
        <v>168</v>
      </c>
      <c r="D409" s="42" t="s">
        <v>43</v>
      </c>
      <c r="E409" s="42" t="str" cm="1">
        <f t="array" ref="E409">_xlfn.IFS(D409="Excesso humidade", "Major", D409="Rouge", "Major",D409="Perigo físico","Major",D409="Empoado","Major",D409="Parasitas","Major", D409="Odor podre","Major", D409="Temperatura elevada","Major",D409="Rastreabilidade","Minor",D409="Peso","Minor",D409="Erro calibragem","Minor",D409="Defeitos embalamento","Minor",D409="Defeitos escala", "Major")</f>
        <v>Minor</v>
      </c>
      <c r="F409" s="48" t="str" cm="1">
        <f t="array" ref="F409">_xlfn.IFS(H409=0, "N", H409&gt;0, "S")</f>
        <v>N</v>
      </c>
      <c r="G409" s="50"/>
      <c r="H409" s="50"/>
      <c r="J409" s="11"/>
      <c r="K409" s="11"/>
      <c r="L409" s="11"/>
      <c r="M409" s="11"/>
      <c r="N409" s="11"/>
    </row>
    <row r="410" spans="2:14" x14ac:dyDescent="0.2">
      <c r="B410" s="47">
        <v>43389</v>
      </c>
      <c r="C410" s="47" t="s">
        <v>168</v>
      </c>
      <c r="D410" s="42" t="s">
        <v>32</v>
      </c>
      <c r="E410" s="42" t="str" cm="1">
        <f t="array" ref="E410">_xlfn.IFS(D410="Excesso humidade", "Major", D410="Rouge", "Major",D410="Perigo físico","Major",D410="Empoado","Major",D410="Parasitas","Major", D410="Odor podre","Major", D410="Temperatura elevada","Major",D410="Rastreabilidade","Minor",D410="Peso","Minor",D410="Erro calibragem","Minor",D410="Defeitos embalamento","Minor",D410="Defeitos escala", "Major")</f>
        <v>Major</v>
      </c>
      <c r="F410" s="48" t="str" cm="1">
        <f t="array" ref="F410">_xlfn.IFS(H410=0, "N", H410&gt;0, "S")</f>
        <v>N</v>
      </c>
      <c r="G410" s="50"/>
      <c r="H410" s="50"/>
      <c r="J410" s="11"/>
      <c r="K410" s="11"/>
      <c r="L410" s="11"/>
      <c r="M410" s="11"/>
      <c r="N410" s="11"/>
    </row>
    <row r="411" spans="2:14" x14ac:dyDescent="0.2">
      <c r="B411" s="47">
        <v>43388</v>
      </c>
      <c r="C411" s="47" t="s">
        <v>196</v>
      </c>
      <c r="D411" s="42" t="s">
        <v>43</v>
      </c>
      <c r="E411" s="42" t="str" cm="1">
        <f t="array" ref="E411">_xlfn.IFS(D411="Excesso humidade", "Major", D411="Rouge", "Major",D411="Perigo físico","Major",D411="Empoado","Major",D411="Parasitas","Major", D411="Odor podre","Major", D411="Temperatura elevada","Major",D411="Rastreabilidade","Minor",D411="Peso","Minor",D411="Erro calibragem","Minor",D411="Defeitos embalamento","Minor",D411="Defeitos escala", "Major")</f>
        <v>Minor</v>
      </c>
      <c r="F411" s="48" t="str" cm="1">
        <f t="array" ref="F411">_xlfn.IFS(H411=0, "N", H411&gt;0, "S")</f>
        <v>N</v>
      </c>
      <c r="G411" s="50"/>
      <c r="H411" s="50"/>
      <c r="J411" s="11"/>
      <c r="K411" s="11"/>
      <c r="L411" s="11"/>
      <c r="M411" s="11"/>
      <c r="N411" s="11"/>
    </row>
    <row r="412" spans="2:14" x14ac:dyDescent="0.2">
      <c r="B412" s="47">
        <v>43388</v>
      </c>
      <c r="C412" s="47" t="s">
        <v>166</v>
      </c>
      <c r="D412" s="42" t="s">
        <v>43</v>
      </c>
      <c r="E412" s="42" t="str" cm="1">
        <f t="array" ref="E412">_xlfn.IFS(D412="Excesso humidade", "Major", D412="Rouge", "Major",D412="Perigo físico","Major",D412="Empoado","Major",D412="Parasitas","Major", D412="Odor podre","Major", D412="Temperatura elevada","Major",D412="Rastreabilidade","Minor",D412="Peso","Minor",D412="Erro calibragem","Minor",D412="Defeitos embalamento","Minor",D412="Defeitos escala", "Major")</f>
        <v>Minor</v>
      </c>
      <c r="F412" s="48" t="str" cm="1">
        <f t="array" ref="F412">_xlfn.IFS(H412=0, "N", H412&gt;0, "S")</f>
        <v>N</v>
      </c>
      <c r="G412" s="50"/>
      <c r="H412" s="50"/>
      <c r="J412" s="11"/>
      <c r="K412" s="11"/>
      <c r="L412" s="11"/>
      <c r="M412" s="11"/>
      <c r="N412" s="11"/>
    </row>
    <row r="413" spans="2:14" x14ac:dyDescent="0.2">
      <c r="B413" s="47">
        <v>43388</v>
      </c>
      <c r="C413" s="47" t="s">
        <v>191</v>
      </c>
      <c r="D413" s="42" t="s">
        <v>43</v>
      </c>
      <c r="E413" s="42" t="str" cm="1">
        <f t="array" ref="E413">_xlfn.IFS(D413="Excesso humidade", "Major", D413="Rouge", "Major",D413="Perigo físico","Major",D413="Empoado","Major",D413="Parasitas","Major", D413="Odor podre","Major", D413="Temperatura elevada","Major",D413="Rastreabilidade","Minor",D413="Peso","Minor",D413="Erro calibragem","Minor",D413="Defeitos embalamento","Minor",D413="Defeitos escala", "Major")</f>
        <v>Minor</v>
      </c>
      <c r="F413" s="48" t="str" cm="1">
        <f t="array" ref="F413">_xlfn.IFS(H413=0, "N", H413&gt;0, "S")</f>
        <v>N</v>
      </c>
      <c r="G413" s="50"/>
      <c r="H413" s="50"/>
      <c r="J413" s="11"/>
      <c r="K413" s="11"/>
      <c r="L413" s="11"/>
      <c r="M413" s="11"/>
      <c r="N413" s="11"/>
    </row>
    <row r="414" spans="2:14" x14ac:dyDescent="0.2">
      <c r="B414" s="47">
        <v>43385</v>
      </c>
      <c r="C414" s="47" t="s">
        <v>181</v>
      </c>
      <c r="D414" s="42" t="s">
        <v>43</v>
      </c>
      <c r="E414" s="42" t="str" cm="1">
        <f t="array" ref="E414">_xlfn.IFS(D414="Excesso humidade", "Major", D414="Rouge", "Major",D414="Perigo físico","Major",D414="Empoado","Major",D414="Parasitas","Major", D414="Odor podre","Major", D414="Temperatura elevada","Major",D414="Rastreabilidade","Minor",D414="Peso","Minor",D414="Erro calibragem","Minor",D414="Defeitos embalamento","Minor",D414="Defeitos escala", "Major")</f>
        <v>Minor</v>
      </c>
      <c r="F414" s="48" t="str" cm="1">
        <f t="array" ref="F414">_xlfn.IFS(H414=0, "N", H414&gt;0, "S")</f>
        <v>N</v>
      </c>
      <c r="G414" s="50"/>
      <c r="H414" s="50"/>
      <c r="J414" s="11"/>
      <c r="K414" s="11"/>
      <c r="L414" s="11"/>
      <c r="M414" s="11"/>
      <c r="N414" s="11"/>
    </row>
    <row r="415" spans="2:14" x14ac:dyDescent="0.2">
      <c r="B415" s="47">
        <v>43383</v>
      </c>
      <c r="C415" s="47" t="s">
        <v>180</v>
      </c>
      <c r="D415" s="42" t="s">
        <v>43</v>
      </c>
      <c r="E415" s="42" t="str" cm="1">
        <f t="array" ref="E415">_xlfn.IFS(D415="Excesso humidade", "Major", D415="Rouge", "Major",D415="Perigo físico","Major",D415="Empoado","Major",D415="Parasitas","Major", D415="Odor podre","Major", D415="Temperatura elevada","Major",D415="Rastreabilidade","Minor",D415="Peso","Minor",D415="Erro calibragem","Minor",D415="Defeitos embalamento","Minor",D415="Defeitos escala", "Major")</f>
        <v>Minor</v>
      </c>
      <c r="F415" s="48" t="str" cm="1">
        <f t="array" ref="F415">_xlfn.IFS(H415=0, "N", H415&gt;0, "S")</f>
        <v>N</v>
      </c>
      <c r="G415" s="50"/>
      <c r="H415" s="50"/>
      <c r="J415" s="11"/>
      <c r="K415" s="11"/>
      <c r="L415" s="11"/>
      <c r="M415" s="11"/>
      <c r="N415" s="11"/>
    </row>
    <row r="416" spans="2:14" x14ac:dyDescent="0.2">
      <c r="B416" s="47">
        <v>43383</v>
      </c>
      <c r="C416" s="47" t="s">
        <v>166</v>
      </c>
      <c r="D416" s="42" t="s">
        <v>43</v>
      </c>
      <c r="E416" s="42" t="str" cm="1">
        <f t="array" ref="E416">_xlfn.IFS(D416="Excesso humidade", "Major", D416="Rouge", "Major",D416="Perigo físico","Major",D416="Empoado","Major",D416="Parasitas","Major", D416="Odor podre","Major", D416="Temperatura elevada","Major",D416="Rastreabilidade","Minor",D416="Peso","Minor",D416="Erro calibragem","Minor",D416="Defeitos embalamento","Minor",D416="Defeitos escala", "Major")</f>
        <v>Minor</v>
      </c>
      <c r="F416" s="48" t="str" cm="1">
        <f t="array" ref="F416">_xlfn.IFS(H416=0, "N", H416&gt;0, "S")</f>
        <v>N</v>
      </c>
      <c r="G416" s="50"/>
      <c r="H416" s="50"/>
      <c r="J416" s="11"/>
      <c r="K416" s="11"/>
      <c r="L416" s="11"/>
      <c r="M416" s="11"/>
      <c r="N416" s="11"/>
    </row>
    <row r="417" spans="2:14" x14ac:dyDescent="0.2">
      <c r="B417" s="47">
        <v>43383</v>
      </c>
      <c r="C417" s="47" t="s">
        <v>188</v>
      </c>
      <c r="D417" s="42" t="s">
        <v>43</v>
      </c>
      <c r="E417" s="42" t="str" cm="1">
        <f t="array" ref="E417">_xlfn.IFS(D417="Excesso humidade", "Major", D417="Rouge", "Major",D417="Perigo físico","Major",D417="Empoado","Major",D417="Parasitas","Major", D417="Odor podre","Major", D417="Temperatura elevada","Major",D417="Rastreabilidade","Minor",D417="Peso","Minor",D417="Erro calibragem","Minor",D417="Defeitos embalamento","Minor",D417="Defeitos escala", "Major")</f>
        <v>Minor</v>
      </c>
      <c r="F417" s="48" t="str" cm="1">
        <f t="array" ref="F417">_xlfn.IFS(H417=0, "N", H417&gt;0, "S")</f>
        <v>N</v>
      </c>
      <c r="G417" s="50"/>
      <c r="H417" s="50"/>
      <c r="J417" s="11"/>
      <c r="K417" s="11"/>
      <c r="L417" s="11"/>
      <c r="M417" s="11"/>
      <c r="N417" s="11"/>
    </row>
    <row r="418" spans="2:14" x14ac:dyDescent="0.2">
      <c r="B418" s="47">
        <v>43383</v>
      </c>
      <c r="C418" s="47" t="s">
        <v>168</v>
      </c>
      <c r="D418" s="42" t="s">
        <v>43</v>
      </c>
      <c r="E418" s="42" t="str" cm="1">
        <f t="array" ref="E418">_xlfn.IFS(D418="Excesso humidade", "Major", D418="Rouge", "Major",D418="Perigo físico","Major",D418="Empoado","Major",D418="Parasitas","Major", D418="Odor podre","Major", D418="Temperatura elevada","Major",D418="Rastreabilidade","Minor",D418="Peso","Minor",D418="Erro calibragem","Minor",D418="Defeitos embalamento","Minor",D418="Defeitos escala", "Major")</f>
        <v>Minor</v>
      </c>
      <c r="F418" s="48" t="str" cm="1">
        <f t="array" ref="F418">_xlfn.IFS(H418=0, "N", H418&gt;0, "S")</f>
        <v>N</v>
      </c>
      <c r="G418" s="50"/>
      <c r="H418" s="50"/>
      <c r="J418" s="11"/>
      <c r="K418" s="11"/>
      <c r="L418" s="11"/>
      <c r="M418" s="11"/>
      <c r="N418" s="11"/>
    </row>
    <row r="419" spans="2:14" x14ac:dyDescent="0.2">
      <c r="B419" s="47">
        <v>43383</v>
      </c>
      <c r="C419" s="47" t="s">
        <v>168</v>
      </c>
      <c r="D419" s="42" t="s">
        <v>33</v>
      </c>
      <c r="E419" s="42" t="str" cm="1">
        <f t="array" ref="E419">_xlfn.IFS(D419="Excesso humidade", "Major", D419="Rouge", "Major",D419="Perigo físico","Major",D419="Empoado","Major",D419="Parasitas","Major", D419="Odor podre","Major", D419="Temperatura elevada","Major",D419="Rastreabilidade","Minor",D419="Peso","Minor",D419="Erro calibragem","Minor",D419="Defeitos embalamento","Minor",D419="Defeitos escala", "Major")</f>
        <v>Minor</v>
      </c>
      <c r="F419" s="48" t="str" cm="1">
        <f t="array" ref="F419">_xlfn.IFS(H419=0, "N", H419&gt;0, "S")</f>
        <v>N</v>
      </c>
      <c r="G419" s="50"/>
      <c r="H419" s="50"/>
      <c r="J419" s="11"/>
      <c r="K419" s="11"/>
      <c r="L419" s="11"/>
      <c r="M419" s="11"/>
      <c r="N419" s="11"/>
    </row>
    <row r="420" spans="2:14" x14ac:dyDescent="0.2">
      <c r="B420" s="47">
        <v>43382</v>
      </c>
      <c r="C420" s="53" t="s">
        <v>181</v>
      </c>
      <c r="D420" s="42" t="s">
        <v>43</v>
      </c>
      <c r="E420" s="42" t="str" cm="1">
        <f t="array" ref="E420">_xlfn.IFS(D420="Excesso humidade", "Major", D420="Rouge", "Major",D420="Perigo físico","Major",D420="Empoado","Major",D420="Parasitas","Major", D420="Odor podre","Major", D420="Temperatura elevada","Major",D420="Rastreabilidade","Minor",D420="Peso","Minor",D420="Erro calibragem","Minor",D420="Defeitos embalamento","Minor",D420="Defeitos escala", "Major")</f>
        <v>Minor</v>
      </c>
      <c r="F420" s="48" t="str" cm="1">
        <f t="array" ref="F420">_xlfn.IFS(H420=0, "N", H420&gt;0, "S")</f>
        <v>N</v>
      </c>
      <c r="G420" s="50"/>
      <c r="H420" s="50"/>
      <c r="J420" s="11"/>
      <c r="K420" s="11"/>
      <c r="L420" s="11"/>
      <c r="M420" s="11"/>
      <c r="N420" s="11"/>
    </row>
    <row r="421" spans="2:14" x14ac:dyDescent="0.2">
      <c r="B421" s="47">
        <v>43381</v>
      </c>
      <c r="C421" s="47" t="s">
        <v>168</v>
      </c>
      <c r="D421" s="42" t="s">
        <v>43</v>
      </c>
      <c r="E421" s="42" t="str" cm="1">
        <f t="array" ref="E421">_xlfn.IFS(D421="Excesso humidade", "Major", D421="Rouge", "Major",D421="Perigo físico","Major",D421="Empoado","Major",D421="Parasitas","Major", D421="Odor podre","Major", D421="Temperatura elevada","Major",D421="Rastreabilidade","Minor",D421="Peso","Minor",D421="Erro calibragem","Minor",D421="Defeitos embalamento","Minor",D421="Defeitos escala", "Major")</f>
        <v>Minor</v>
      </c>
      <c r="F421" s="48" t="str" cm="1">
        <f t="array" ref="F421">_xlfn.IFS(H421=0, "N", H421&gt;0, "S")</f>
        <v>N</v>
      </c>
      <c r="G421" s="50"/>
      <c r="H421" s="50"/>
      <c r="J421" s="11"/>
      <c r="K421" s="11"/>
      <c r="L421" s="11"/>
      <c r="M421" s="11"/>
      <c r="N421" s="11"/>
    </row>
    <row r="422" spans="2:14" x14ac:dyDescent="0.2">
      <c r="B422" s="47">
        <v>43377</v>
      </c>
      <c r="C422" s="53" t="s">
        <v>181</v>
      </c>
      <c r="D422" s="42" t="s">
        <v>43</v>
      </c>
      <c r="E422" s="42" t="str" cm="1">
        <f t="array" ref="E422">_xlfn.IFS(D422="Excesso humidade", "Major", D422="Rouge", "Major",D422="Perigo físico","Major",D422="Empoado","Major",D422="Parasitas","Major", D422="Odor podre","Major", D422="Temperatura elevada","Major",D422="Rastreabilidade","Minor",D422="Peso","Minor",D422="Erro calibragem","Minor",D422="Defeitos embalamento","Minor",D422="Defeitos escala", "Major")</f>
        <v>Minor</v>
      </c>
      <c r="F422" s="48" t="str" cm="1">
        <f t="array" ref="F422">_xlfn.IFS(H422=0, "N", H422&gt;0, "S")</f>
        <v>N</v>
      </c>
      <c r="G422" s="50"/>
      <c r="H422" s="50"/>
      <c r="J422" s="11"/>
      <c r="K422" s="11"/>
      <c r="L422" s="11"/>
      <c r="M422" s="11"/>
      <c r="N422" s="11"/>
    </row>
    <row r="423" spans="2:14" x14ac:dyDescent="0.2">
      <c r="B423" s="47">
        <v>43376</v>
      </c>
      <c r="C423" s="53" t="s">
        <v>180</v>
      </c>
      <c r="D423" s="42" t="s">
        <v>43</v>
      </c>
      <c r="E423" s="42" t="str" cm="1">
        <f t="array" ref="E423">_xlfn.IFS(D423="Excesso humidade", "Major", D423="Rouge", "Major",D423="Perigo físico","Major",D423="Empoado","Major",D423="Parasitas","Major", D423="Odor podre","Major", D423="Temperatura elevada","Major",D423="Rastreabilidade","Minor",D423="Peso","Minor",D423="Erro calibragem","Minor",D423="Defeitos embalamento","Minor",D423="Defeitos escala", "Major")</f>
        <v>Minor</v>
      </c>
      <c r="F423" s="48" t="str" cm="1">
        <f t="array" ref="F423">_xlfn.IFS(H423=0, "N", H423&gt;0, "S")</f>
        <v>N</v>
      </c>
      <c r="G423" s="50"/>
      <c r="H423" s="50"/>
      <c r="J423" s="11"/>
      <c r="K423" s="11"/>
      <c r="L423" s="11"/>
      <c r="M423" s="11"/>
      <c r="N423" s="11"/>
    </row>
    <row r="424" spans="2:14" x14ac:dyDescent="0.2">
      <c r="B424" s="47">
        <v>43375</v>
      </c>
      <c r="C424" s="47" t="s">
        <v>14</v>
      </c>
      <c r="D424" s="42" t="s">
        <v>43</v>
      </c>
      <c r="E424" s="42" t="str" cm="1">
        <f t="array" ref="E424">_xlfn.IFS(D424="Excesso humidade", "Major", D424="Rouge", "Major",D424="Perigo físico","Major",D424="Empoado","Major",D424="Parasitas","Major", D424="Odor podre","Major", D424="Temperatura elevada","Major",D424="Rastreabilidade","Minor",D424="Peso","Minor",D424="Erro calibragem","Minor",D424="Defeitos embalamento","Minor",D424="Defeitos escala", "Major")</f>
        <v>Minor</v>
      </c>
      <c r="F424" s="48" t="str" cm="1">
        <f t="array" ref="F424">_xlfn.IFS(H424=0, "N", H424&gt;0, "S")</f>
        <v>N</v>
      </c>
      <c r="G424" s="50"/>
      <c r="H424" s="50"/>
      <c r="J424" s="11"/>
      <c r="K424" s="11"/>
      <c r="L424" s="11"/>
      <c r="M424" s="11"/>
      <c r="N424" s="11"/>
    </row>
    <row r="425" spans="2:14" x14ac:dyDescent="0.2">
      <c r="B425" s="47">
        <v>43375</v>
      </c>
      <c r="C425" s="47" t="s">
        <v>185</v>
      </c>
      <c r="D425" s="42" t="s">
        <v>36</v>
      </c>
      <c r="E425" s="42" t="str" cm="1">
        <f t="array" ref="E425">_xlfn.IFS(D425="Excesso humidade", "Major", D425="Rouge", "Major",D425="Perigo físico","Major",D425="Empoado","Major",D425="Parasitas","Major", D425="Odor podre","Major", D425="Temperatura elevada","Major",D425="Rastreabilidade","Minor",D425="Peso","Minor",D425="Erro calibragem","Minor",D425="Defeitos embalamento","Minor",D425="Defeitos escala", "Major")</f>
        <v>Major</v>
      </c>
      <c r="F425" s="48" t="str" cm="1">
        <f t="array" ref="F425">_xlfn.IFS(H425=0, "N", H425&gt;0, "S")</f>
        <v>N</v>
      </c>
      <c r="G425" s="50"/>
      <c r="H425" s="50"/>
      <c r="J425" s="11"/>
      <c r="K425" s="11"/>
      <c r="L425" s="11"/>
      <c r="M425" s="11"/>
      <c r="N425" s="11"/>
    </row>
    <row r="426" spans="2:14" x14ac:dyDescent="0.2">
      <c r="B426" s="47">
        <v>43374</v>
      </c>
      <c r="C426" s="47" t="s">
        <v>188</v>
      </c>
      <c r="D426" s="42" t="s">
        <v>43</v>
      </c>
      <c r="E426" s="42" t="str" cm="1">
        <f t="array" ref="E426">_xlfn.IFS(D426="Excesso humidade", "Major", D426="Rouge", "Major",D426="Perigo físico","Major",D426="Empoado","Major",D426="Parasitas","Major", D426="Odor podre","Major", D426="Temperatura elevada","Major",D426="Rastreabilidade","Minor",D426="Peso","Minor",D426="Erro calibragem","Minor",D426="Defeitos embalamento","Minor",D426="Defeitos escala", "Major")</f>
        <v>Minor</v>
      </c>
      <c r="F426" s="48" t="str" cm="1">
        <f t="array" ref="F426">_xlfn.IFS(H426=0, "N", H426&gt;0, "S")</f>
        <v>N</v>
      </c>
      <c r="G426" s="50"/>
      <c r="H426" s="50"/>
      <c r="J426" s="11"/>
      <c r="K426" s="11"/>
      <c r="L426" s="11"/>
      <c r="M426" s="11"/>
      <c r="N426" s="11"/>
    </row>
    <row r="427" spans="2:14" x14ac:dyDescent="0.2">
      <c r="B427" s="47">
        <v>43374</v>
      </c>
      <c r="C427" s="47" t="s">
        <v>168</v>
      </c>
      <c r="D427" s="42" t="s">
        <v>43</v>
      </c>
      <c r="E427" s="42" t="str" cm="1">
        <f t="array" ref="E427">_xlfn.IFS(D427="Excesso humidade", "Major", D427="Rouge", "Major",D427="Perigo físico","Major",D427="Empoado","Major",D427="Parasitas","Major", D427="Odor podre","Major", D427="Temperatura elevada","Major",D427="Rastreabilidade","Minor",D427="Peso","Minor",D427="Erro calibragem","Minor",D427="Defeitos embalamento","Minor",D427="Defeitos escala", "Major")</f>
        <v>Minor</v>
      </c>
      <c r="F427" s="48" t="str" cm="1">
        <f t="array" ref="F427">_xlfn.IFS(H427=0, "N", H427&gt;0, "S")</f>
        <v>N</v>
      </c>
      <c r="G427" s="50"/>
      <c r="H427" s="50"/>
      <c r="J427" s="11"/>
      <c r="K427" s="11"/>
      <c r="L427" s="11"/>
      <c r="M427" s="11"/>
      <c r="N427" s="11"/>
    </row>
    <row r="428" spans="2:14" x14ac:dyDescent="0.2">
      <c r="B428" s="47">
        <v>43374</v>
      </c>
      <c r="C428" s="53" t="s">
        <v>183</v>
      </c>
      <c r="D428" s="42" t="s">
        <v>43</v>
      </c>
      <c r="E428" s="42" t="str" cm="1">
        <f t="array" ref="E428">_xlfn.IFS(D428="Excesso humidade", "Major", D428="Rouge", "Major",D428="Perigo físico","Major",D428="Empoado","Major",D428="Parasitas","Major", D428="Odor podre","Major", D428="Temperatura elevada","Major",D428="Rastreabilidade","Minor",D428="Peso","Minor",D428="Erro calibragem","Minor",D428="Defeitos embalamento","Minor",D428="Defeitos escala", "Major")</f>
        <v>Minor</v>
      </c>
      <c r="F428" s="48" t="str" cm="1">
        <f t="array" ref="F428">_xlfn.IFS(H428=0, "N", H428&gt;0, "S")</f>
        <v>N</v>
      </c>
      <c r="G428" s="50"/>
      <c r="H428" s="50"/>
      <c r="J428" s="11"/>
      <c r="K428" s="11"/>
      <c r="L428" s="11"/>
      <c r="M428" s="11"/>
      <c r="N428" s="11"/>
    </row>
    <row r="429" spans="2:14" x14ac:dyDescent="0.2">
      <c r="B429" s="47">
        <v>43374</v>
      </c>
      <c r="C429" s="53" t="s">
        <v>181</v>
      </c>
      <c r="D429" s="42" t="s">
        <v>43</v>
      </c>
      <c r="E429" s="42" t="str" cm="1">
        <f t="array" ref="E429">_xlfn.IFS(D429="Excesso humidade", "Major", D429="Rouge", "Major",D429="Perigo físico","Major",D429="Empoado","Major",D429="Parasitas","Major", D429="Odor podre","Major", D429="Temperatura elevada","Major",D429="Rastreabilidade","Minor",D429="Peso","Minor",D429="Erro calibragem","Minor",D429="Defeitos embalamento","Minor",D429="Defeitos escala", "Major")</f>
        <v>Minor</v>
      </c>
      <c r="F429" s="48" t="str" cm="1">
        <f t="array" ref="F429">_xlfn.IFS(H429=0, "N", H429&gt;0, "S")</f>
        <v>N</v>
      </c>
      <c r="G429" s="50"/>
      <c r="H429" s="50"/>
      <c r="J429" s="11"/>
      <c r="K429" s="11"/>
      <c r="L429" s="11"/>
      <c r="M429" s="11"/>
      <c r="N429" s="11"/>
    </row>
    <row r="430" spans="2:14" x14ac:dyDescent="0.2">
      <c r="B430" s="47">
        <v>43374</v>
      </c>
      <c r="C430" s="53" t="s">
        <v>182</v>
      </c>
      <c r="D430" s="42" t="s">
        <v>33</v>
      </c>
      <c r="E430" s="42" t="str" cm="1">
        <f t="array" ref="E430">_xlfn.IFS(D430="Excesso humidade", "Major", D430="Rouge", "Major",D430="Perigo físico","Major",D430="Empoado","Major",D430="Parasitas","Major", D430="Odor podre","Major", D430="Temperatura elevada","Major",D430="Rastreabilidade","Minor",D430="Peso","Minor",D430="Erro calibragem","Minor",D430="Defeitos embalamento","Minor",D430="Defeitos escala", "Major")</f>
        <v>Minor</v>
      </c>
      <c r="F430" s="48" t="str" cm="1">
        <f t="array" ref="F430">_xlfn.IFS(H430=0, "N", H430&gt;0, "S")</f>
        <v>N</v>
      </c>
      <c r="G430" s="50"/>
      <c r="H430" s="50"/>
      <c r="J430" s="11"/>
      <c r="K430" s="11"/>
      <c r="L430" s="11"/>
      <c r="M430" s="11"/>
      <c r="N430" s="11"/>
    </row>
    <row r="431" spans="2:14" x14ac:dyDescent="0.2">
      <c r="B431" s="47">
        <v>43371</v>
      </c>
      <c r="C431" s="47" t="s">
        <v>168</v>
      </c>
      <c r="D431" s="42" t="s">
        <v>43</v>
      </c>
      <c r="E431" s="42" t="str" cm="1">
        <f t="array" ref="E431">_xlfn.IFS(D431="Excesso humidade", "Major", D431="Rouge", "Major",D431="Perigo físico","Major",D431="Empoado","Major",D431="Parasitas","Major", D431="Odor podre","Major", D431="Temperatura elevada","Major",D431="Rastreabilidade","Minor",D431="Peso","Minor",D431="Erro calibragem","Minor",D431="Defeitos embalamento","Minor",D431="Defeitos escala", "Major")</f>
        <v>Minor</v>
      </c>
      <c r="F431" s="48" t="str" cm="1">
        <f t="array" ref="F431">_xlfn.IFS(H431=0, "N", H431&gt;0, "S")</f>
        <v>N</v>
      </c>
      <c r="G431" s="50"/>
      <c r="H431" s="50"/>
      <c r="J431" s="11"/>
      <c r="K431" s="11"/>
      <c r="L431" s="11"/>
      <c r="M431" s="11"/>
      <c r="N431" s="11"/>
    </row>
    <row r="432" spans="2:14" x14ac:dyDescent="0.2">
      <c r="B432" s="47">
        <v>43370</v>
      </c>
      <c r="C432" s="53" t="s">
        <v>181</v>
      </c>
      <c r="D432" s="42" t="s">
        <v>32</v>
      </c>
      <c r="E432" s="42" t="str" cm="1">
        <f t="array" ref="E432">_xlfn.IFS(D432="Excesso humidade", "Major", D432="Rouge", "Major",D432="Perigo físico","Major",D432="Empoado","Major",D432="Parasitas","Major", D432="Odor podre","Major", D432="Temperatura elevada","Major",D432="Rastreabilidade","Minor",D432="Peso","Minor",D432="Erro calibragem","Minor",D432="Defeitos embalamento","Minor",D432="Defeitos escala", "Major")</f>
        <v>Major</v>
      </c>
      <c r="F432" s="48" t="str" cm="1">
        <f t="array" ref="F432">_xlfn.IFS(H432=0, "N", H432&gt;0, "S")</f>
        <v>N</v>
      </c>
      <c r="G432" s="50"/>
      <c r="H432" s="50"/>
      <c r="J432" s="11"/>
      <c r="K432" s="11"/>
      <c r="L432" s="11"/>
      <c r="M432" s="11"/>
      <c r="N432" s="11"/>
    </row>
    <row r="433" spans="2:14" x14ac:dyDescent="0.2">
      <c r="B433" s="47">
        <v>43369</v>
      </c>
      <c r="C433" s="53" t="s">
        <v>182</v>
      </c>
      <c r="D433" s="42" t="s">
        <v>36</v>
      </c>
      <c r="E433" s="42" t="str" cm="1">
        <f t="array" ref="E433">_xlfn.IFS(D433="Excesso humidade", "Major", D433="Rouge", "Major",D433="Perigo físico","Major",D433="Empoado","Major",D433="Parasitas","Major", D433="Odor podre","Major", D433="Temperatura elevada","Major",D433="Rastreabilidade","Minor",D433="Peso","Minor",D433="Erro calibragem","Minor",D433="Defeitos embalamento","Minor",D433="Defeitos escala", "Major")</f>
        <v>Major</v>
      </c>
      <c r="F433" s="48" t="str" cm="1">
        <f t="array" ref="F433">_xlfn.IFS(H433=0, "N", H433&gt;0, "S")</f>
        <v>N</v>
      </c>
      <c r="G433" s="50"/>
      <c r="H433" s="50"/>
      <c r="J433" s="11"/>
      <c r="K433" s="11"/>
      <c r="L433" s="11"/>
      <c r="M433" s="11"/>
      <c r="N433" s="11"/>
    </row>
    <row r="434" spans="2:14" x14ac:dyDescent="0.2">
      <c r="B434" s="47">
        <v>43369</v>
      </c>
      <c r="C434" s="53" t="s">
        <v>180</v>
      </c>
      <c r="D434" s="42" t="s">
        <v>36</v>
      </c>
      <c r="E434" s="42" t="str" cm="1">
        <f t="array" ref="E434">_xlfn.IFS(D434="Excesso humidade", "Major", D434="Rouge", "Major",D434="Perigo físico","Major",D434="Empoado","Major",D434="Parasitas","Major", D434="Odor podre","Major", D434="Temperatura elevada","Major",D434="Rastreabilidade","Minor",D434="Peso","Minor",D434="Erro calibragem","Minor",D434="Defeitos embalamento","Minor",D434="Defeitos escala", "Major")</f>
        <v>Major</v>
      </c>
      <c r="F434" s="48" t="str" cm="1">
        <f t="array" ref="F434">_xlfn.IFS(H434=0, "N", H434&gt;0, "S")</f>
        <v>N</v>
      </c>
      <c r="G434" s="50"/>
      <c r="H434" s="50"/>
      <c r="J434" s="11"/>
      <c r="K434" s="11"/>
      <c r="L434" s="11"/>
      <c r="M434" s="11"/>
      <c r="N434" s="11"/>
    </row>
    <row r="435" spans="2:14" x14ac:dyDescent="0.2">
      <c r="B435" s="47">
        <v>43364</v>
      </c>
      <c r="C435" s="47" t="s">
        <v>168</v>
      </c>
      <c r="D435" s="42" t="s">
        <v>43</v>
      </c>
      <c r="E435" s="42" t="str" cm="1">
        <f t="array" ref="E435">_xlfn.IFS(D435="Excesso humidade", "Major", D435="Rouge", "Major",D435="Perigo físico","Major",D435="Empoado","Major",D435="Parasitas","Major", D435="Odor podre","Major", D435="Temperatura elevada","Major",D435="Rastreabilidade","Minor",D435="Peso","Minor",D435="Erro calibragem","Minor",D435="Defeitos embalamento","Minor",D435="Defeitos escala", "Major")</f>
        <v>Minor</v>
      </c>
      <c r="F435" s="48" t="str" cm="1">
        <f t="array" ref="F435">_xlfn.IFS(H435=0, "N", H435&gt;0, "S")</f>
        <v>N</v>
      </c>
      <c r="G435" s="50"/>
      <c r="H435" s="50"/>
      <c r="J435" s="11"/>
      <c r="K435" s="11"/>
      <c r="L435" s="11"/>
      <c r="M435" s="11"/>
      <c r="N435" s="11"/>
    </row>
    <row r="436" spans="2:14" x14ac:dyDescent="0.2">
      <c r="B436" s="47">
        <v>43364</v>
      </c>
      <c r="C436" s="47" t="s">
        <v>168</v>
      </c>
      <c r="D436" s="42" t="s">
        <v>43</v>
      </c>
      <c r="E436" s="42" t="str" cm="1">
        <f t="array" ref="E436">_xlfn.IFS(D436="Excesso humidade", "Major", D436="Rouge", "Major",D436="Perigo físico","Major",D436="Empoado","Major",D436="Parasitas","Major", D436="Odor podre","Major", D436="Temperatura elevada","Major",D436="Rastreabilidade","Minor",D436="Peso","Minor",D436="Erro calibragem","Minor",D436="Defeitos embalamento","Minor",D436="Defeitos escala", "Major")</f>
        <v>Minor</v>
      </c>
      <c r="F436" s="48" t="str" cm="1">
        <f t="array" ref="F436">_xlfn.IFS(H436=0, "N", H436&gt;0, "S")</f>
        <v>N</v>
      </c>
      <c r="G436" s="50"/>
      <c r="H436" s="50"/>
      <c r="J436" s="11"/>
      <c r="K436" s="11"/>
      <c r="L436" s="11"/>
      <c r="M436" s="11"/>
      <c r="N436" s="11"/>
    </row>
    <row r="437" spans="2:14" x14ac:dyDescent="0.2">
      <c r="B437" s="47">
        <v>43363</v>
      </c>
      <c r="C437" s="47" t="s">
        <v>168</v>
      </c>
      <c r="D437" s="42" t="s">
        <v>43</v>
      </c>
      <c r="E437" s="42" t="str" cm="1">
        <f t="array" ref="E437">_xlfn.IFS(D437="Excesso humidade", "Major", D437="Rouge", "Major",D437="Perigo físico","Major",D437="Empoado","Major",D437="Parasitas","Major", D437="Odor podre","Major", D437="Temperatura elevada","Major",D437="Rastreabilidade","Minor",D437="Peso","Minor",D437="Erro calibragem","Minor",D437="Defeitos embalamento","Minor",D437="Defeitos escala", "Major")</f>
        <v>Minor</v>
      </c>
      <c r="F437" s="48" t="str" cm="1">
        <f t="array" ref="F437">_xlfn.IFS(H437=0, "N", H437&gt;0, "S")</f>
        <v>N</v>
      </c>
      <c r="G437" s="50"/>
      <c r="H437" s="50"/>
      <c r="J437" s="11"/>
      <c r="K437" s="11"/>
      <c r="L437" s="11"/>
      <c r="M437" s="11"/>
      <c r="N437" s="11"/>
    </row>
    <row r="438" spans="2:14" x14ac:dyDescent="0.2">
      <c r="B438" s="47">
        <v>43363</v>
      </c>
      <c r="C438" s="47" t="s">
        <v>166</v>
      </c>
      <c r="D438" s="42" t="s">
        <v>32</v>
      </c>
      <c r="E438" s="42" t="str" cm="1">
        <f t="array" ref="E438">_xlfn.IFS(D438="Excesso humidade", "Major", D438="Rouge", "Major",D438="Perigo físico","Major",D438="Empoado","Major",D438="Parasitas","Major", D438="Odor podre","Major", D438="Temperatura elevada","Major",D438="Rastreabilidade","Minor",D438="Peso","Minor",D438="Erro calibragem","Minor",D438="Defeitos embalamento","Minor",D438="Defeitos escala", "Major")</f>
        <v>Major</v>
      </c>
      <c r="F438" s="48" t="str" cm="1">
        <f t="array" ref="F438">_xlfn.IFS(H438=0, "N", H438&gt;0, "S")</f>
        <v>N</v>
      </c>
      <c r="G438" s="50"/>
      <c r="H438" s="50"/>
      <c r="J438" s="11"/>
      <c r="K438" s="11"/>
      <c r="L438" s="11"/>
      <c r="M438" s="11"/>
      <c r="N438" s="11"/>
    </row>
    <row r="439" spans="2:14" x14ac:dyDescent="0.2">
      <c r="B439" s="47">
        <v>43363</v>
      </c>
      <c r="C439" s="47" t="s">
        <v>166</v>
      </c>
      <c r="D439" s="42" t="s">
        <v>43</v>
      </c>
      <c r="E439" s="42" t="str" cm="1">
        <f t="array" ref="E439">_xlfn.IFS(D439="Excesso humidade", "Major", D439="Rouge", "Major",D439="Perigo físico","Major",D439="Empoado","Major",D439="Parasitas","Major", D439="Odor podre","Major", D439="Temperatura elevada","Major",D439="Rastreabilidade","Minor",D439="Peso","Minor",D439="Erro calibragem","Minor",D439="Defeitos embalamento","Minor",D439="Defeitos escala", "Major")</f>
        <v>Minor</v>
      </c>
      <c r="F439" s="48" t="str" cm="1">
        <f t="array" ref="F439">_xlfn.IFS(H439=0, "N", H439&gt;0, "S")</f>
        <v>N</v>
      </c>
      <c r="G439" s="50"/>
      <c r="H439" s="50"/>
      <c r="J439" s="11"/>
      <c r="K439" s="11"/>
      <c r="L439" s="11"/>
      <c r="M439" s="11"/>
      <c r="N439" s="11"/>
    </row>
    <row r="440" spans="2:14" x14ac:dyDescent="0.2">
      <c r="B440" s="47">
        <v>43361</v>
      </c>
      <c r="C440" s="47" t="s">
        <v>166</v>
      </c>
      <c r="D440" s="42" t="s">
        <v>43</v>
      </c>
      <c r="E440" s="42" t="str" cm="1">
        <f t="array" ref="E440">_xlfn.IFS(D440="Excesso humidade", "Major", D440="Rouge", "Major",D440="Perigo físico","Major",D440="Empoado","Major",D440="Parasitas","Major", D440="Odor podre","Major", D440="Temperatura elevada","Major",D440="Rastreabilidade","Minor",D440="Peso","Minor",D440="Erro calibragem","Minor",D440="Defeitos embalamento","Minor",D440="Defeitos escala", "Major")</f>
        <v>Minor</v>
      </c>
      <c r="F440" s="48" t="str" cm="1">
        <f t="array" ref="F440">_xlfn.IFS(H440=0, "N", H440&gt;0, "S")</f>
        <v>N</v>
      </c>
      <c r="G440" s="50"/>
      <c r="H440" s="50"/>
      <c r="J440" s="11"/>
      <c r="K440" s="11"/>
      <c r="L440" s="11"/>
      <c r="M440" s="11"/>
      <c r="N440" s="11"/>
    </row>
    <row r="441" spans="2:14" x14ac:dyDescent="0.2">
      <c r="B441" s="47">
        <v>43361</v>
      </c>
      <c r="C441" s="47" t="s">
        <v>166</v>
      </c>
      <c r="D441" s="42" t="s">
        <v>43</v>
      </c>
      <c r="E441" s="42" t="str" cm="1">
        <f t="array" ref="E441">_xlfn.IFS(D441="Excesso humidade", "Major", D441="Rouge", "Major",D441="Perigo físico","Major",D441="Empoado","Major",D441="Parasitas","Major", D441="Odor podre","Major", D441="Temperatura elevada","Major",D441="Rastreabilidade","Minor",D441="Peso","Minor",D441="Erro calibragem","Minor",D441="Defeitos embalamento","Minor",D441="Defeitos escala", "Major")</f>
        <v>Minor</v>
      </c>
      <c r="F441" s="48" t="str" cm="1">
        <f t="array" ref="F441">_xlfn.IFS(H441=0, "N", H441&gt;0, "S")</f>
        <v>N</v>
      </c>
      <c r="G441" s="50"/>
      <c r="H441" s="50"/>
      <c r="J441" s="11"/>
      <c r="K441" s="11"/>
      <c r="L441" s="11"/>
      <c r="M441" s="11"/>
      <c r="N441" s="11"/>
    </row>
    <row r="442" spans="2:14" x14ac:dyDescent="0.2">
      <c r="B442" s="47">
        <v>43360</v>
      </c>
      <c r="C442" s="47" t="s">
        <v>168</v>
      </c>
      <c r="D442" s="42" t="s">
        <v>43</v>
      </c>
      <c r="E442" s="42" t="str" cm="1">
        <f t="array" ref="E442">_xlfn.IFS(D442="Excesso humidade", "Major", D442="Rouge", "Major",D442="Perigo físico","Major",D442="Empoado","Major",D442="Parasitas","Major", D442="Odor podre","Major", D442="Temperatura elevada","Major",D442="Rastreabilidade","Minor",D442="Peso","Minor",D442="Erro calibragem","Minor",D442="Defeitos embalamento","Minor",D442="Defeitos escala", "Major")</f>
        <v>Minor</v>
      </c>
      <c r="F442" s="48" t="str" cm="1">
        <f t="array" ref="F442">_xlfn.IFS(H442=0, "N", H442&gt;0, "S")</f>
        <v>N</v>
      </c>
      <c r="G442" s="50"/>
      <c r="H442" s="50"/>
      <c r="J442" s="11"/>
      <c r="K442" s="11"/>
      <c r="L442" s="11"/>
      <c r="M442" s="11"/>
      <c r="N442" s="11"/>
    </row>
    <row r="443" spans="2:14" x14ac:dyDescent="0.2">
      <c r="B443" s="47">
        <v>43360</v>
      </c>
      <c r="C443" s="47" t="s">
        <v>14</v>
      </c>
      <c r="D443" s="42" t="s">
        <v>43</v>
      </c>
      <c r="E443" s="42" t="str" cm="1">
        <f t="array" ref="E443">_xlfn.IFS(D443="Excesso humidade", "Major", D443="Rouge", "Major",D443="Perigo físico","Major",D443="Empoado","Major",D443="Parasitas","Major", D443="Odor podre","Major", D443="Temperatura elevada","Major",D443="Rastreabilidade","Minor",D443="Peso","Minor",D443="Erro calibragem","Minor",D443="Defeitos embalamento","Minor",D443="Defeitos escala", "Major")</f>
        <v>Minor</v>
      </c>
      <c r="F443" s="48" t="str" cm="1">
        <f t="array" ref="F443">_xlfn.IFS(H443=0, "N", H443&gt;0, "S")</f>
        <v>N</v>
      </c>
      <c r="G443" s="50"/>
      <c r="H443" s="50"/>
      <c r="J443" s="11"/>
      <c r="K443" s="11"/>
      <c r="L443" s="11"/>
      <c r="M443" s="11"/>
      <c r="N443" s="11"/>
    </row>
    <row r="444" spans="2:14" x14ac:dyDescent="0.2">
      <c r="B444" s="47">
        <v>43360</v>
      </c>
      <c r="C444" s="47" t="s">
        <v>14</v>
      </c>
      <c r="D444" s="42" t="s">
        <v>43</v>
      </c>
      <c r="E444" s="42" t="str" cm="1">
        <f t="array" ref="E444">_xlfn.IFS(D444="Excesso humidade", "Major", D444="Rouge", "Major",D444="Perigo físico","Major",D444="Empoado","Major",D444="Parasitas","Major", D444="Odor podre","Major", D444="Temperatura elevada","Major",D444="Rastreabilidade","Minor",D444="Peso","Minor",D444="Erro calibragem","Minor",D444="Defeitos embalamento","Minor",D444="Defeitos escala", "Major")</f>
        <v>Minor</v>
      </c>
      <c r="F444" s="48" t="str" cm="1">
        <f t="array" ref="F444">_xlfn.IFS(H444=0, "N", H444&gt;0, "S")</f>
        <v>N</v>
      </c>
      <c r="G444" s="50"/>
      <c r="H444" s="50"/>
      <c r="J444" s="11"/>
      <c r="K444" s="11"/>
      <c r="L444" s="11"/>
      <c r="M444" s="11"/>
      <c r="N444" s="11"/>
    </row>
    <row r="445" spans="2:14" x14ac:dyDescent="0.2">
      <c r="B445" s="47">
        <v>43357</v>
      </c>
      <c r="C445" s="47" t="s">
        <v>14</v>
      </c>
      <c r="D445" s="42" t="s">
        <v>44</v>
      </c>
      <c r="E445" s="42" t="str" cm="1">
        <f t="array" ref="E445">_xlfn.IFS(D445="Excesso humidade", "Major", D445="Rouge", "Major",D445="Perigo físico","Major",D445="Empoado","Major",D445="Parasitas","Major", D445="Odor podre","Major", D445="Temperatura elevada","Major",D445="Rastreabilidade","Minor",D445="Peso","Minor",D445="Erro calibragem","Minor",D445="Defeitos embalamento","Minor",D445="Defeitos escala", "Major")</f>
        <v>Minor</v>
      </c>
      <c r="F445" s="48" t="str" cm="1">
        <f t="array" ref="F445">_xlfn.IFS(H445=0, "N", H445&gt;0, "S")</f>
        <v>N</v>
      </c>
      <c r="G445" s="50"/>
      <c r="H445" s="50"/>
      <c r="J445" s="11"/>
      <c r="K445" s="11"/>
      <c r="L445" s="11"/>
      <c r="M445" s="11"/>
      <c r="N445" s="11"/>
    </row>
    <row r="446" spans="2:14" x14ac:dyDescent="0.2">
      <c r="B446" s="47">
        <v>43356</v>
      </c>
      <c r="C446" s="47" t="s">
        <v>193</v>
      </c>
      <c r="D446" s="42" t="s">
        <v>44</v>
      </c>
      <c r="E446" s="42" t="str" cm="1">
        <f t="array" ref="E446">_xlfn.IFS(D446="Excesso humidade", "Major", D446="Rouge", "Major",D446="Perigo físico","Major",D446="Empoado","Major",D446="Parasitas","Major", D446="Odor podre","Major", D446="Temperatura elevada","Major",D446="Rastreabilidade","Minor",D446="Peso","Minor",D446="Erro calibragem","Minor",D446="Defeitos embalamento","Minor",D446="Defeitos escala", "Major")</f>
        <v>Minor</v>
      </c>
      <c r="F446" s="48" t="str" cm="1">
        <f t="array" ref="F446">_xlfn.IFS(H446=0, "N", H446&gt;0, "S")</f>
        <v>N</v>
      </c>
      <c r="G446" s="50"/>
      <c r="H446" s="50"/>
      <c r="J446" s="11"/>
      <c r="K446" s="11"/>
      <c r="L446" s="11"/>
      <c r="M446" s="11"/>
      <c r="N446" s="11"/>
    </row>
    <row r="447" spans="2:14" x14ac:dyDescent="0.2">
      <c r="B447" s="47">
        <v>43355</v>
      </c>
      <c r="C447" s="47" t="s">
        <v>168</v>
      </c>
      <c r="D447" s="42" t="s">
        <v>43</v>
      </c>
      <c r="E447" s="42" t="str" cm="1">
        <f t="array" ref="E447">_xlfn.IFS(D447="Excesso humidade", "Major", D447="Rouge", "Major",D447="Perigo físico","Major",D447="Empoado","Major",D447="Parasitas","Major", D447="Odor podre","Major", D447="Temperatura elevada","Major",D447="Rastreabilidade","Minor",D447="Peso","Minor",D447="Erro calibragem","Minor",D447="Defeitos embalamento","Minor",D447="Defeitos escala", "Major")</f>
        <v>Minor</v>
      </c>
      <c r="F447" s="48" t="str" cm="1">
        <f t="array" ref="F447">_xlfn.IFS(H447=0, "N", H447&gt;0, "S")</f>
        <v>N</v>
      </c>
      <c r="G447" s="50"/>
      <c r="H447" s="50"/>
      <c r="J447" s="11"/>
      <c r="K447" s="11"/>
      <c r="L447" s="11"/>
      <c r="M447" s="11"/>
      <c r="N447" s="11"/>
    </row>
    <row r="448" spans="2:14" x14ac:dyDescent="0.2">
      <c r="B448" s="47">
        <v>43353</v>
      </c>
      <c r="C448" s="47" t="s">
        <v>168</v>
      </c>
      <c r="D448" s="42" t="s">
        <v>43</v>
      </c>
      <c r="E448" s="42" t="str" cm="1">
        <f t="array" ref="E448">_xlfn.IFS(D448="Excesso humidade", "Major", D448="Rouge", "Major",D448="Perigo físico","Major",D448="Empoado","Major",D448="Parasitas","Major", D448="Odor podre","Major", D448="Temperatura elevada","Major",D448="Rastreabilidade","Minor",D448="Peso","Minor",D448="Erro calibragem","Minor",D448="Defeitos embalamento","Minor",D448="Defeitos escala", "Major")</f>
        <v>Minor</v>
      </c>
      <c r="F448" s="48" t="str" cm="1">
        <f t="array" ref="F448">_xlfn.IFS(H448=0, "N", H448&gt;0, "S")</f>
        <v>N</v>
      </c>
      <c r="G448" s="50"/>
      <c r="H448" s="50"/>
      <c r="J448" s="11"/>
      <c r="K448" s="11"/>
      <c r="L448" s="11"/>
      <c r="M448" s="11"/>
      <c r="N448" s="11"/>
    </row>
    <row r="449" spans="2:14" x14ac:dyDescent="0.2">
      <c r="B449" s="47">
        <v>43353</v>
      </c>
      <c r="C449" s="47" t="s">
        <v>166</v>
      </c>
      <c r="D449" s="42" t="s">
        <v>43</v>
      </c>
      <c r="E449" s="42" t="str" cm="1">
        <f t="array" ref="E449">_xlfn.IFS(D449="Excesso humidade", "Major", D449="Rouge", "Major",D449="Perigo físico","Major",D449="Empoado","Major",D449="Parasitas","Major", D449="Odor podre","Major", D449="Temperatura elevada","Major",D449="Rastreabilidade","Minor",D449="Peso","Minor",D449="Erro calibragem","Minor",D449="Defeitos embalamento","Minor",D449="Defeitos escala", "Major")</f>
        <v>Minor</v>
      </c>
      <c r="F449" s="48" t="str" cm="1">
        <f t="array" ref="F449">_xlfn.IFS(H449=0, "N", H449&gt;0, "S")</f>
        <v>N</v>
      </c>
      <c r="G449" s="50"/>
      <c r="H449" s="50"/>
      <c r="J449" s="11"/>
      <c r="K449" s="11"/>
      <c r="L449" s="11"/>
      <c r="M449" s="11"/>
      <c r="N449" s="11"/>
    </row>
    <row r="450" spans="2:14" x14ac:dyDescent="0.2">
      <c r="B450" s="47">
        <v>43350</v>
      </c>
      <c r="C450" s="47" t="s">
        <v>168</v>
      </c>
      <c r="D450" s="42" t="s">
        <v>43</v>
      </c>
      <c r="E450" s="42" t="str" cm="1">
        <f t="array" ref="E450">_xlfn.IFS(D450="Excesso humidade", "Major", D450="Rouge", "Major",D450="Perigo físico","Major",D450="Empoado","Major",D450="Parasitas","Major", D450="Odor podre","Major", D450="Temperatura elevada","Major",D450="Rastreabilidade","Minor",D450="Peso","Minor",D450="Erro calibragem","Minor",D450="Defeitos embalamento","Minor",D450="Defeitos escala", "Major")</f>
        <v>Minor</v>
      </c>
      <c r="F450" s="48" t="str" cm="1">
        <f t="array" ref="F450">_xlfn.IFS(H450=0, "N", H450&gt;0, "S")</f>
        <v>N</v>
      </c>
      <c r="G450" s="50"/>
      <c r="H450" s="50"/>
      <c r="J450" s="11"/>
      <c r="K450" s="11"/>
      <c r="L450" s="11"/>
      <c r="M450" s="11"/>
      <c r="N450" s="11"/>
    </row>
    <row r="451" spans="2:14" x14ac:dyDescent="0.2">
      <c r="B451" s="47">
        <v>43349</v>
      </c>
      <c r="C451" s="47" t="s">
        <v>193</v>
      </c>
      <c r="D451" s="42" t="s">
        <v>43</v>
      </c>
      <c r="E451" s="42" t="str" cm="1">
        <f t="array" ref="E451">_xlfn.IFS(D451="Excesso humidade", "Major", D451="Rouge", "Major",D451="Perigo físico","Major",D451="Empoado","Major",D451="Parasitas","Major", D451="Odor podre","Major", D451="Temperatura elevada","Major",D451="Rastreabilidade","Minor",D451="Peso","Minor",D451="Erro calibragem","Minor",D451="Defeitos embalamento","Minor",D451="Defeitos escala", "Major")</f>
        <v>Minor</v>
      </c>
      <c r="F451" s="48" t="str" cm="1">
        <f t="array" ref="F451">_xlfn.IFS(H451=0, "N", H451&gt;0, "S")</f>
        <v>N</v>
      </c>
      <c r="G451" s="50"/>
      <c r="H451" s="50"/>
      <c r="J451" s="11"/>
      <c r="K451" s="11"/>
      <c r="L451" s="11"/>
      <c r="M451" s="11"/>
      <c r="N451" s="11"/>
    </row>
    <row r="452" spans="2:14" x14ac:dyDescent="0.2">
      <c r="B452" s="47">
        <v>43348</v>
      </c>
      <c r="C452" s="53" t="s">
        <v>180</v>
      </c>
      <c r="D452" s="42" t="s">
        <v>43</v>
      </c>
      <c r="E452" s="42" t="str" cm="1">
        <f t="array" ref="E452">_xlfn.IFS(D452="Excesso humidade", "Major", D452="Rouge", "Major",D452="Perigo físico","Major",D452="Empoado","Major",D452="Parasitas","Major", D452="Odor podre","Major", D452="Temperatura elevada","Major",D452="Rastreabilidade","Minor",D452="Peso","Minor",D452="Erro calibragem","Minor",D452="Defeitos embalamento","Minor",D452="Defeitos escala", "Major")</f>
        <v>Minor</v>
      </c>
      <c r="F452" s="48" t="str" cm="1">
        <f t="array" ref="F452">_xlfn.IFS(H452=0, "N", H452&gt;0, "S")</f>
        <v>N</v>
      </c>
      <c r="G452" s="50"/>
      <c r="H452" s="50"/>
      <c r="J452" s="11"/>
      <c r="K452" s="11"/>
      <c r="L452" s="11"/>
      <c r="M452" s="11"/>
      <c r="N452" s="11"/>
    </row>
    <row r="453" spans="2:14" x14ac:dyDescent="0.2">
      <c r="B453" s="47">
        <v>43342</v>
      </c>
      <c r="C453" s="53" t="s">
        <v>182</v>
      </c>
      <c r="D453" s="42" t="s">
        <v>36</v>
      </c>
      <c r="E453" s="42" t="str" cm="1">
        <f t="array" ref="E453">_xlfn.IFS(D453="Excesso humidade", "Major", D453="Rouge", "Major",D453="Perigo físico","Major",D453="Empoado","Major",D453="Parasitas","Major", D453="Odor podre","Major", D453="Temperatura elevada","Major",D453="Rastreabilidade","Minor",D453="Peso","Minor",D453="Erro calibragem","Minor",D453="Defeitos embalamento","Minor",D453="Defeitos escala", "Major")</f>
        <v>Major</v>
      </c>
      <c r="F453" s="48" t="str" cm="1">
        <f t="array" ref="F453">_xlfn.IFS(H453=0, "N", H453&gt;0, "S")</f>
        <v>N</v>
      </c>
      <c r="G453" s="50"/>
      <c r="H453" s="50"/>
      <c r="J453" s="11"/>
      <c r="K453" s="11"/>
      <c r="L453" s="11"/>
      <c r="M453" s="11"/>
      <c r="N453" s="11"/>
    </row>
    <row r="454" spans="2:14" x14ac:dyDescent="0.2">
      <c r="B454" s="47">
        <v>43340</v>
      </c>
      <c r="C454" s="47" t="s">
        <v>164</v>
      </c>
      <c r="D454" s="42" t="s">
        <v>39</v>
      </c>
      <c r="E454" s="42" t="str" cm="1">
        <f t="array" ref="E454">_xlfn.IFS(D454="Excesso humidade", "Major", D454="Rouge", "Major",D454="Perigo físico","Major",D454="Empoado","Major",D454="Parasitas","Major", D454="Odor podre","Major", D454="Temperatura elevada","Major",D454="Rastreabilidade","Minor",D454="Peso","Minor",D454="Erro calibragem","Minor",D454="Defeitos embalamento","Minor",D454="Defeitos escala", "Major")</f>
        <v>Minor</v>
      </c>
      <c r="F454" s="48" t="str" cm="1">
        <f t="array" ref="F454">_xlfn.IFS(H454=0, "N", H454&gt;0, "S")</f>
        <v>N</v>
      </c>
      <c r="G454" s="50"/>
      <c r="H454" s="50"/>
      <c r="J454" s="11"/>
      <c r="K454" s="11"/>
      <c r="L454" s="11"/>
      <c r="M454" s="11"/>
      <c r="N454" s="11"/>
    </row>
    <row r="455" spans="2:14" x14ac:dyDescent="0.2">
      <c r="B455" s="47">
        <v>43336</v>
      </c>
      <c r="C455" s="47" t="s">
        <v>190</v>
      </c>
      <c r="D455" s="42" t="s">
        <v>33</v>
      </c>
      <c r="E455" s="42" t="str" cm="1">
        <f t="array" ref="E455">_xlfn.IFS(D455="Excesso humidade", "Major", D455="Rouge", "Major",D455="Perigo físico","Major",D455="Empoado","Major",D455="Parasitas","Major", D455="Odor podre","Major", D455="Temperatura elevada","Major",D455="Rastreabilidade","Minor",D455="Peso","Minor",D455="Erro calibragem","Minor",D455="Defeitos embalamento","Minor",D455="Defeitos escala", "Major")</f>
        <v>Minor</v>
      </c>
      <c r="F455" s="48" t="str" cm="1">
        <f t="array" ref="F455">_xlfn.IFS(H455=0, "N", H455&gt;0, "S")</f>
        <v>N</v>
      </c>
      <c r="G455" s="50"/>
      <c r="H455" s="50"/>
      <c r="J455" s="11"/>
      <c r="K455" s="11"/>
      <c r="L455" s="11"/>
      <c r="M455" s="11"/>
      <c r="N455" s="11"/>
    </row>
    <row r="456" spans="2:14" x14ac:dyDescent="0.2">
      <c r="B456" s="47">
        <v>43335</v>
      </c>
      <c r="C456" s="47" t="s">
        <v>186</v>
      </c>
      <c r="D456" s="42" t="s">
        <v>43</v>
      </c>
      <c r="E456" s="42" t="str" cm="1">
        <f t="array" ref="E456">_xlfn.IFS(D456="Excesso humidade", "Major", D456="Rouge", "Major",D456="Perigo físico","Major",D456="Empoado","Major",D456="Parasitas","Major", D456="Odor podre","Major", D456="Temperatura elevada","Major",D456="Rastreabilidade","Minor",D456="Peso","Minor",D456="Erro calibragem","Minor",D456="Defeitos embalamento","Minor",D456="Defeitos escala", "Major")</f>
        <v>Minor</v>
      </c>
      <c r="F456" s="48" t="str" cm="1">
        <f t="array" ref="F456">_xlfn.IFS(H456=0, "N", H456&gt;0, "S")</f>
        <v>N</v>
      </c>
      <c r="G456" s="50"/>
      <c r="H456" s="50"/>
      <c r="J456" s="11"/>
      <c r="K456" s="11"/>
      <c r="L456" s="11"/>
      <c r="M456" s="11"/>
      <c r="N456" s="11"/>
    </row>
    <row r="457" spans="2:14" x14ac:dyDescent="0.2">
      <c r="B457" s="47">
        <v>43335</v>
      </c>
      <c r="C457" s="53" t="s">
        <v>181</v>
      </c>
      <c r="D457" s="42" t="s">
        <v>36</v>
      </c>
      <c r="E457" s="42" t="str" cm="1">
        <f t="array" ref="E457">_xlfn.IFS(D457="Excesso humidade", "Major", D457="Rouge", "Major",D457="Perigo físico","Major",D457="Empoado","Major",D457="Parasitas","Major", D457="Odor podre","Major", D457="Temperatura elevada","Major",D457="Rastreabilidade","Minor",D457="Peso","Minor",D457="Erro calibragem","Minor",D457="Defeitos embalamento","Minor",D457="Defeitos escala", "Major")</f>
        <v>Major</v>
      </c>
      <c r="F457" s="48" t="str" cm="1">
        <f t="array" ref="F457">_xlfn.IFS(H457=0, "N", H457&gt;0, "S")</f>
        <v>N</v>
      </c>
      <c r="G457" s="50"/>
      <c r="H457" s="50"/>
      <c r="J457" s="11"/>
      <c r="K457" s="11"/>
      <c r="L457" s="11"/>
      <c r="M457" s="11"/>
      <c r="N457" s="11"/>
    </row>
    <row r="458" spans="2:14" x14ac:dyDescent="0.2">
      <c r="B458" s="47">
        <v>43333</v>
      </c>
      <c r="C458" s="47" t="s">
        <v>166</v>
      </c>
      <c r="D458" s="42" t="s">
        <v>43</v>
      </c>
      <c r="E458" s="42" t="str" cm="1">
        <f t="array" ref="E458">_xlfn.IFS(D458="Excesso humidade", "Major", D458="Rouge", "Major",D458="Perigo físico","Major",D458="Empoado","Major",D458="Parasitas","Major", D458="Odor podre","Major", D458="Temperatura elevada","Major",D458="Rastreabilidade","Minor",D458="Peso","Minor",D458="Erro calibragem","Minor",D458="Defeitos embalamento","Minor",D458="Defeitos escala", "Major")</f>
        <v>Minor</v>
      </c>
      <c r="F458" s="48" t="str" cm="1">
        <f t="array" ref="F458">_xlfn.IFS(H458=0, "N", H458&gt;0, "S")</f>
        <v>N</v>
      </c>
      <c r="G458" s="50"/>
      <c r="H458" s="50"/>
      <c r="J458" s="11"/>
      <c r="K458" s="11"/>
      <c r="L458" s="11"/>
      <c r="M458" s="11"/>
      <c r="N458" s="11"/>
    </row>
    <row r="459" spans="2:14" x14ac:dyDescent="0.2">
      <c r="B459" s="47">
        <v>43332</v>
      </c>
      <c r="C459" s="53" t="s">
        <v>180</v>
      </c>
      <c r="D459" s="42" t="s">
        <v>43</v>
      </c>
      <c r="E459" s="42" t="str" cm="1">
        <f t="array" ref="E459">_xlfn.IFS(D459="Excesso humidade", "Major", D459="Rouge", "Major",D459="Perigo físico","Major",D459="Empoado","Major",D459="Parasitas","Major", D459="Odor podre","Major", D459="Temperatura elevada","Major",D459="Rastreabilidade","Minor",D459="Peso","Minor",D459="Erro calibragem","Minor",D459="Defeitos embalamento","Minor",D459="Defeitos escala", "Major")</f>
        <v>Minor</v>
      </c>
      <c r="F459" s="48" t="str" cm="1">
        <f t="array" ref="F459">_xlfn.IFS(H459=0, "N", H459&gt;0, "S")</f>
        <v>N</v>
      </c>
      <c r="G459" s="50"/>
      <c r="H459" s="50"/>
      <c r="J459" s="11"/>
      <c r="K459" s="11"/>
      <c r="L459" s="11"/>
      <c r="M459" s="11"/>
      <c r="N459" s="11"/>
    </row>
    <row r="460" spans="2:14" x14ac:dyDescent="0.2">
      <c r="B460" s="47">
        <v>43332</v>
      </c>
      <c r="C460" s="47" t="s">
        <v>168</v>
      </c>
      <c r="D460" s="49" t="s">
        <v>43</v>
      </c>
      <c r="E460" s="42" t="str" cm="1">
        <f t="array" ref="E460">_xlfn.IFS(D460="Excesso humidade", "Major", D460="Rouge", "Major",D460="Perigo físico","Major",D460="Empoado","Major",D460="Parasitas","Major", D460="Odor podre","Major", D460="Temperatura elevada","Major",D460="Rastreabilidade","Minor",D460="Peso","Minor",D460="Erro calibragem","Minor",D460="Defeitos embalamento","Minor",D460="Defeitos escala", "Major")</f>
        <v>Minor</v>
      </c>
      <c r="F460" s="48" t="str" cm="1">
        <f t="array" ref="F460">_xlfn.IFS(H460=0, "N", H460&gt;0, "S")</f>
        <v>N</v>
      </c>
      <c r="G460" s="50"/>
      <c r="H460" s="50"/>
      <c r="J460" s="11"/>
      <c r="K460" s="11"/>
      <c r="L460" s="11"/>
      <c r="M460" s="11"/>
      <c r="N460" s="11"/>
    </row>
    <row r="461" spans="2:14" x14ac:dyDescent="0.2">
      <c r="B461" s="47">
        <v>43332</v>
      </c>
      <c r="C461" s="47" t="s">
        <v>196</v>
      </c>
      <c r="D461" s="42" t="s">
        <v>43</v>
      </c>
      <c r="E461" s="42" t="str" cm="1">
        <f t="array" ref="E461">_xlfn.IFS(D461="Excesso humidade", "Major", D461="Rouge", "Major",D461="Perigo físico","Major",D461="Empoado","Major",D461="Parasitas","Major", D461="Odor podre","Major", D461="Temperatura elevada","Major",D461="Rastreabilidade","Minor",D461="Peso","Minor",D461="Erro calibragem","Minor",D461="Defeitos embalamento","Minor",D461="Defeitos escala", "Major")</f>
        <v>Minor</v>
      </c>
      <c r="F461" s="48" t="str" cm="1">
        <f t="array" ref="F461">_xlfn.IFS(H461=0, "N", H461&gt;0, "S")</f>
        <v>N</v>
      </c>
      <c r="G461" s="50"/>
      <c r="H461" s="50"/>
      <c r="J461" s="11"/>
      <c r="K461" s="11"/>
      <c r="L461" s="11"/>
      <c r="M461" s="11"/>
      <c r="N461" s="11"/>
    </row>
    <row r="462" spans="2:14" x14ac:dyDescent="0.2">
      <c r="B462" s="47">
        <v>43332</v>
      </c>
      <c r="C462" s="47" t="s">
        <v>166</v>
      </c>
      <c r="D462" s="42" t="s">
        <v>43</v>
      </c>
      <c r="E462" s="42" t="str" cm="1">
        <f t="array" ref="E462">_xlfn.IFS(D462="Excesso humidade", "Major", D462="Rouge", "Major",D462="Perigo físico","Major",D462="Empoado","Major",D462="Parasitas","Major", D462="Odor podre","Major", D462="Temperatura elevada","Major",D462="Rastreabilidade","Minor",D462="Peso","Minor",D462="Erro calibragem","Minor",D462="Defeitos embalamento","Minor",D462="Defeitos escala", "Major")</f>
        <v>Minor</v>
      </c>
      <c r="F462" s="48" t="str" cm="1">
        <f t="array" ref="F462">_xlfn.IFS(H462=0, "N", H462&gt;0, "S")</f>
        <v>N</v>
      </c>
      <c r="G462" s="50"/>
      <c r="H462" s="50"/>
      <c r="J462" s="11"/>
      <c r="K462" s="11"/>
      <c r="L462" s="11"/>
      <c r="M462" s="11"/>
      <c r="N462" s="11"/>
    </row>
    <row r="463" spans="2:14" x14ac:dyDescent="0.2">
      <c r="B463" s="47">
        <v>43326</v>
      </c>
      <c r="C463" s="53" t="s">
        <v>180</v>
      </c>
      <c r="D463" s="42" t="s">
        <v>43</v>
      </c>
      <c r="E463" s="42" t="str" cm="1">
        <f t="array" ref="E463">_xlfn.IFS(D463="Excesso humidade", "Major", D463="Rouge", "Major",D463="Perigo físico","Major",D463="Empoado","Major",D463="Parasitas","Major", D463="Odor podre","Major", D463="Temperatura elevada","Major",D463="Rastreabilidade","Minor",D463="Peso","Minor",D463="Erro calibragem","Minor",D463="Defeitos embalamento","Minor",D463="Defeitos escala", "Major")</f>
        <v>Minor</v>
      </c>
      <c r="F463" s="48" t="str" cm="1">
        <f t="array" ref="F463">_xlfn.IFS(H463=0, "N", H463&gt;0, "S")</f>
        <v>N</v>
      </c>
      <c r="G463" s="50"/>
      <c r="H463" s="50"/>
      <c r="J463" s="11"/>
      <c r="K463" s="11"/>
      <c r="L463" s="11"/>
      <c r="M463" s="11"/>
      <c r="N463" s="11"/>
    </row>
    <row r="464" spans="2:14" x14ac:dyDescent="0.2">
      <c r="B464" s="47">
        <v>43326</v>
      </c>
      <c r="C464" s="53" t="s">
        <v>181</v>
      </c>
      <c r="D464" s="42" t="s">
        <v>43</v>
      </c>
      <c r="E464" s="42" t="str" cm="1">
        <f t="array" ref="E464">_xlfn.IFS(D464="Excesso humidade", "Major", D464="Rouge", "Major",D464="Perigo físico","Major",D464="Empoado","Major",D464="Parasitas","Major", D464="Odor podre","Major", D464="Temperatura elevada","Major",D464="Rastreabilidade","Minor",D464="Peso","Minor",D464="Erro calibragem","Minor",D464="Defeitos embalamento","Minor",D464="Defeitos escala", "Major")</f>
        <v>Minor</v>
      </c>
      <c r="F464" s="48" t="str" cm="1">
        <f t="array" ref="F464">_xlfn.IFS(H464=0, "N", H464&gt;0, "S")</f>
        <v>N</v>
      </c>
      <c r="G464" s="50"/>
      <c r="H464" s="50"/>
      <c r="J464" s="11"/>
      <c r="K464" s="11"/>
      <c r="L464" s="11"/>
      <c r="M464" s="11"/>
      <c r="N464" s="11"/>
    </row>
    <row r="465" spans="2:14" x14ac:dyDescent="0.2">
      <c r="B465" s="47">
        <v>43325</v>
      </c>
      <c r="C465" s="47" t="s">
        <v>21</v>
      </c>
      <c r="D465" s="42" t="s">
        <v>33</v>
      </c>
      <c r="E465" s="42" t="str" cm="1">
        <f t="array" ref="E465">_xlfn.IFS(D465="Excesso humidade", "Major", D465="Rouge", "Major",D465="Perigo físico","Major",D465="Empoado","Major",D465="Parasitas","Major", D465="Odor podre","Major", D465="Temperatura elevada","Major",D465="Rastreabilidade","Minor",D465="Peso","Minor",D465="Erro calibragem","Minor",D465="Defeitos embalamento","Minor",D465="Defeitos escala", "Major")</f>
        <v>Minor</v>
      </c>
      <c r="F465" s="48" t="str" cm="1">
        <f t="array" ref="F465">_xlfn.IFS(H465=0, "N", H465&gt;0, "S")</f>
        <v>N</v>
      </c>
      <c r="G465" s="50"/>
      <c r="H465" s="50"/>
      <c r="J465" s="11"/>
      <c r="K465" s="11"/>
      <c r="L465" s="11"/>
      <c r="M465" s="11"/>
      <c r="N465" s="11"/>
    </row>
    <row r="466" spans="2:14" x14ac:dyDescent="0.2">
      <c r="B466" s="47">
        <v>43325</v>
      </c>
      <c r="C466" s="47" t="s">
        <v>185</v>
      </c>
      <c r="D466" s="42" t="s">
        <v>36</v>
      </c>
      <c r="E466" s="42" t="str" cm="1">
        <f t="array" ref="E466">_xlfn.IFS(D466="Excesso humidade", "Major", D466="Rouge", "Major",D466="Perigo físico","Major",D466="Empoado","Major",D466="Parasitas","Major", D466="Odor podre","Major", D466="Temperatura elevada","Major",D466="Rastreabilidade","Minor",D466="Peso","Minor",D466="Erro calibragem","Minor",D466="Defeitos embalamento","Minor",D466="Defeitos escala", "Major")</f>
        <v>Major</v>
      </c>
      <c r="F466" s="48" t="str" cm="1">
        <f t="array" ref="F466">_xlfn.IFS(H466=0, "N", H466&gt;0, "S")</f>
        <v>N</v>
      </c>
      <c r="G466" s="50"/>
      <c r="H466" s="50"/>
      <c r="J466" s="11"/>
      <c r="K466" s="11"/>
      <c r="L466" s="11"/>
      <c r="M466" s="11"/>
      <c r="N466" s="11"/>
    </row>
    <row r="467" spans="2:14" x14ac:dyDescent="0.2">
      <c r="B467" s="47">
        <v>43320</v>
      </c>
      <c r="C467" s="47" t="s">
        <v>195</v>
      </c>
      <c r="D467" s="42" t="s">
        <v>36</v>
      </c>
      <c r="E467" s="42" t="str" cm="1">
        <f t="array" ref="E467">_xlfn.IFS(D467="Excesso humidade", "Major", D467="Rouge", "Major",D467="Perigo físico","Major",D467="Empoado","Major",D467="Parasitas","Major", D467="Odor podre","Major", D467="Temperatura elevada","Major",D467="Rastreabilidade","Minor",D467="Peso","Minor",D467="Erro calibragem","Minor",D467="Defeitos embalamento","Minor",D467="Defeitos escala", "Major")</f>
        <v>Major</v>
      </c>
      <c r="F467" s="48" t="str" cm="1">
        <f t="array" ref="F467">_xlfn.IFS(H467=0, "N", H467&gt;0, "S")</f>
        <v>N</v>
      </c>
      <c r="G467" s="50"/>
      <c r="H467" s="50"/>
      <c r="J467" s="11"/>
      <c r="K467" s="11"/>
      <c r="L467" s="11"/>
      <c r="M467" s="11"/>
      <c r="N467" s="11"/>
    </row>
    <row r="468" spans="2:14" x14ac:dyDescent="0.2">
      <c r="B468" s="47">
        <v>43319</v>
      </c>
      <c r="C468" s="47" t="s">
        <v>185</v>
      </c>
      <c r="D468" s="42" t="s">
        <v>36</v>
      </c>
      <c r="E468" s="42" t="str" cm="1">
        <f t="array" ref="E468">_xlfn.IFS(D468="Excesso humidade", "Major", D468="Rouge", "Major",D468="Perigo físico","Major",D468="Empoado","Major",D468="Parasitas","Major", D468="Odor podre","Major", D468="Temperatura elevada","Major",D468="Rastreabilidade","Minor",D468="Peso","Minor",D468="Erro calibragem","Minor",D468="Defeitos embalamento","Minor",D468="Defeitos escala", "Major")</f>
        <v>Major</v>
      </c>
      <c r="F468" s="48" t="str" cm="1">
        <f t="array" ref="F468">_xlfn.IFS(H468=0, "N", H468&gt;0, "S")</f>
        <v>N</v>
      </c>
      <c r="G468" s="50"/>
      <c r="H468" s="50"/>
      <c r="J468" s="11"/>
      <c r="K468" s="11"/>
      <c r="L468" s="11"/>
      <c r="M468" s="11"/>
      <c r="N468" s="11"/>
    </row>
    <row r="469" spans="2:14" x14ac:dyDescent="0.2">
      <c r="B469" s="47">
        <v>43313</v>
      </c>
      <c r="C469" s="47" t="s">
        <v>186</v>
      </c>
      <c r="D469" s="42" t="s">
        <v>36</v>
      </c>
      <c r="E469" s="42" t="str" cm="1">
        <f t="array" ref="E469">_xlfn.IFS(D469="Excesso humidade", "Major", D469="Rouge", "Major",D469="Perigo físico","Major",D469="Empoado","Major",D469="Parasitas","Major", D469="Odor podre","Major", D469="Temperatura elevada","Major",D469="Rastreabilidade","Minor",D469="Peso","Minor",D469="Erro calibragem","Minor",D469="Defeitos embalamento","Minor",D469="Defeitos escala", "Major")</f>
        <v>Major</v>
      </c>
      <c r="F469" s="48" t="str" cm="1">
        <f t="array" ref="F469">_xlfn.IFS(H469=0, "N", H469&gt;0, "S")</f>
        <v>N</v>
      </c>
      <c r="G469" s="50"/>
      <c r="H469" s="50"/>
      <c r="J469" s="11"/>
      <c r="K469" s="11"/>
      <c r="L469" s="11"/>
      <c r="M469" s="11"/>
      <c r="N469" s="11"/>
    </row>
    <row r="470" spans="2:14" x14ac:dyDescent="0.2">
      <c r="B470" s="47">
        <v>43312</v>
      </c>
      <c r="C470" s="47" t="s">
        <v>185</v>
      </c>
      <c r="D470" s="42" t="s">
        <v>36</v>
      </c>
      <c r="E470" s="42" t="str" cm="1">
        <f t="array" ref="E470">_xlfn.IFS(D470="Excesso humidade", "Major", D470="Rouge", "Major",D470="Perigo físico","Major",D470="Empoado","Major",D470="Parasitas","Major", D470="Odor podre","Major", D470="Temperatura elevada","Major",D470="Rastreabilidade","Minor",D470="Peso","Minor",D470="Erro calibragem","Minor",D470="Defeitos embalamento","Minor",D470="Defeitos escala", "Major")</f>
        <v>Major</v>
      </c>
      <c r="F470" s="48" t="str" cm="1">
        <f t="array" ref="F470">_xlfn.IFS(H470=0, "N", H470&gt;0, "S")</f>
        <v>N</v>
      </c>
      <c r="G470" s="50"/>
      <c r="H470" s="50"/>
      <c r="J470" s="11"/>
      <c r="K470" s="11"/>
      <c r="L470" s="11"/>
      <c r="M470" s="11"/>
      <c r="N470" s="11"/>
    </row>
    <row r="471" spans="2:14" x14ac:dyDescent="0.2">
      <c r="B471" s="47">
        <v>43311</v>
      </c>
      <c r="C471" s="47" t="s">
        <v>195</v>
      </c>
      <c r="D471" s="42" t="s">
        <v>33</v>
      </c>
      <c r="E471" s="42" t="str" cm="1">
        <f t="array" ref="E471">_xlfn.IFS(D471="Excesso humidade", "Major", D471="Rouge", "Major",D471="Perigo físico","Major",D471="Empoado","Major",D471="Parasitas","Major", D471="Odor podre","Major", D471="Temperatura elevada","Major",D471="Rastreabilidade","Minor",D471="Peso","Minor",D471="Erro calibragem","Minor",D471="Defeitos embalamento","Minor",D471="Defeitos escala", "Major")</f>
        <v>Minor</v>
      </c>
      <c r="F471" s="48" t="str" cm="1">
        <f t="array" ref="F471">_xlfn.IFS(H471=0, "N", H471&gt;0, "S")</f>
        <v>N</v>
      </c>
      <c r="G471" s="50"/>
      <c r="H471" s="50"/>
      <c r="J471" s="11"/>
      <c r="K471" s="11"/>
      <c r="L471" s="11"/>
      <c r="M471" s="11"/>
      <c r="N471" s="11"/>
    </row>
    <row r="472" spans="2:14" x14ac:dyDescent="0.2">
      <c r="B472" s="47">
        <v>43308</v>
      </c>
      <c r="C472" s="47" t="s">
        <v>166</v>
      </c>
      <c r="D472" s="42" t="s">
        <v>33</v>
      </c>
      <c r="E472" s="42" t="str" cm="1">
        <f t="array" ref="E472">_xlfn.IFS(D472="Excesso humidade", "Major", D472="Rouge", "Major",D472="Perigo físico","Major",D472="Empoado","Major",D472="Parasitas","Major", D472="Odor podre","Major", D472="Temperatura elevada","Major",D472="Rastreabilidade","Minor",D472="Peso","Minor",D472="Erro calibragem","Minor",D472="Defeitos embalamento","Minor",D472="Defeitos escala", "Major")</f>
        <v>Minor</v>
      </c>
      <c r="F472" s="48" t="str" cm="1">
        <f t="array" ref="F472">_xlfn.IFS(H472=0, "N", H472&gt;0, "S")</f>
        <v>N</v>
      </c>
      <c r="G472" s="50"/>
      <c r="H472" s="50"/>
      <c r="J472" s="11"/>
      <c r="K472" s="11"/>
      <c r="L472" s="11"/>
      <c r="M472" s="11"/>
      <c r="N472" s="11"/>
    </row>
    <row r="473" spans="2:14" x14ac:dyDescent="0.2">
      <c r="B473" s="47">
        <v>43307</v>
      </c>
      <c r="C473" s="47" t="s">
        <v>166</v>
      </c>
      <c r="D473" s="42" t="s">
        <v>43</v>
      </c>
      <c r="E473" s="42" t="str" cm="1">
        <f t="array" ref="E473">_xlfn.IFS(D473="Excesso humidade", "Major", D473="Rouge", "Major",D473="Perigo físico","Major",D473="Empoado","Major",D473="Parasitas","Major", D473="Odor podre","Major", D473="Temperatura elevada","Major",D473="Rastreabilidade","Minor",D473="Peso","Minor",D473="Erro calibragem","Minor",D473="Defeitos embalamento","Minor",D473="Defeitos escala", "Major")</f>
        <v>Minor</v>
      </c>
      <c r="F473" s="48" t="str" cm="1">
        <f t="array" ref="F473">_xlfn.IFS(H473=0, "N", H473&gt;0, "S")</f>
        <v>N</v>
      </c>
      <c r="G473" s="50"/>
      <c r="H473" s="50"/>
      <c r="J473" s="11"/>
      <c r="K473" s="11"/>
      <c r="L473" s="11"/>
      <c r="M473" s="11"/>
      <c r="N473" s="11"/>
    </row>
    <row r="474" spans="2:14" x14ac:dyDescent="0.2">
      <c r="B474" s="47">
        <v>43304</v>
      </c>
      <c r="C474" s="47" t="s">
        <v>168</v>
      </c>
      <c r="D474" s="42" t="s">
        <v>33</v>
      </c>
      <c r="E474" s="42" t="str" cm="1">
        <f t="array" ref="E474">_xlfn.IFS(D474="Excesso humidade", "Major", D474="Rouge", "Major",D474="Perigo físico","Major",D474="Empoado","Major",D474="Parasitas","Major", D474="Odor podre","Major", D474="Temperatura elevada","Major",D474="Rastreabilidade","Minor",D474="Peso","Minor",D474="Erro calibragem","Minor",D474="Defeitos embalamento","Minor",D474="Defeitos escala", "Major")</f>
        <v>Minor</v>
      </c>
      <c r="F474" s="48" t="str" cm="1">
        <f t="array" ref="F474">_xlfn.IFS(H474=0, "N", H474&gt;0, "S")</f>
        <v>N</v>
      </c>
      <c r="G474" s="50"/>
      <c r="H474" s="50"/>
      <c r="J474" s="11"/>
      <c r="K474" s="11"/>
      <c r="L474" s="11"/>
      <c r="M474" s="11"/>
      <c r="N474" s="11"/>
    </row>
    <row r="475" spans="2:14" x14ac:dyDescent="0.2">
      <c r="B475" s="47">
        <v>43300</v>
      </c>
      <c r="C475" s="47" t="s">
        <v>168</v>
      </c>
      <c r="D475" s="42" t="s">
        <v>43</v>
      </c>
      <c r="E475" s="42" t="str" cm="1">
        <f t="array" ref="E475">_xlfn.IFS(D475="Excesso humidade", "Major", D475="Rouge", "Major",D475="Perigo físico","Major",D475="Empoado","Major",D475="Parasitas","Major", D475="Odor podre","Major", D475="Temperatura elevada","Major",D475="Rastreabilidade","Minor",D475="Peso","Minor",D475="Erro calibragem","Minor",D475="Defeitos embalamento","Minor",D475="Defeitos escala", "Major")</f>
        <v>Minor</v>
      </c>
      <c r="F475" s="48" t="str" cm="1">
        <f t="array" ref="F475">_xlfn.IFS(H475=0, "N", H475&gt;0, "S")</f>
        <v>N</v>
      </c>
      <c r="G475" s="50"/>
      <c r="H475" s="50"/>
      <c r="J475" s="11"/>
      <c r="K475" s="11"/>
      <c r="L475" s="11"/>
      <c r="M475" s="11"/>
      <c r="N475" s="11"/>
    </row>
    <row r="476" spans="2:14" x14ac:dyDescent="0.2">
      <c r="B476" s="47">
        <v>43299</v>
      </c>
      <c r="C476" s="47" t="s">
        <v>168</v>
      </c>
      <c r="D476" s="42" t="s">
        <v>33</v>
      </c>
      <c r="E476" s="42" t="str" cm="1">
        <f t="array" ref="E476">_xlfn.IFS(D476="Excesso humidade", "Major", D476="Rouge", "Major",D476="Perigo físico","Major",D476="Empoado","Major",D476="Parasitas","Major", D476="Odor podre","Major", D476="Temperatura elevada","Major",D476="Rastreabilidade","Minor",D476="Peso","Minor",D476="Erro calibragem","Minor",D476="Defeitos embalamento","Minor",D476="Defeitos escala", "Major")</f>
        <v>Minor</v>
      </c>
      <c r="F476" s="48" t="str" cm="1">
        <f t="array" ref="F476">_xlfn.IFS(H476=0, "N", H476&gt;0, "S")</f>
        <v>N</v>
      </c>
      <c r="G476" s="50"/>
      <c r="H476" s="50"/>
      <c r="J476" s="11"/>
      <c r="K476" s="11"/>
      <c r="L476" s="11"/>
      <c r="M476" s="11"/>
      <c r="N476" s="11"/>
    </row>
    <row r="477" spans="2:14" x14ac:dyDescent="0.2">
      <c r="B477" s="47">
        <v>43297</v>
      </c>
      <c r="C477" s="53" t="s">
        <v>182</v>
      </c>
      <c r="D477" s="42" t="s">
        <v>43</v>
      </c>
      <c r="E477" s="42" t="str" cm="1">
        <f t="array" ref="E477">_xlfn.IFS(D477="Excesso humidade", "Major", D477="Rouge", "Major",D477="Perigo físico","Major",D477="Empoado","Major",D477="Parasitas","Major", D477="Odor podre","Major", D477="Temperatura elevada","Major",D477="Rastreabilidade","Minor",D477="Peso","Minor",D477="Erro calibragem","Minor",D477="Defeitos embalamento","Minor",D477="Defeitos escala", "Major")</f>
        <v>Minor</v>
      </c>
      <c r="F477" s="48" t="str" cm="1">
        <f t="array" ref="F477">_xlfn.IFS(H477=0, "N", H477&gt;0, "S")</f>
        <v>N</v>
      </c>
      <c r="G477" s="50"/>
      <c r="H477" s="50"/>
      <c r="J477" s="11"/>
      <c r="K477" s="11"/>
      <c r="L477" s="11"/>
      <c r="M477" s="11"/>
      <c r="N477" s="11"/>
    </row>
    <row r="478" spans="2:14" x14ac:dyDescent="0.2">
      <c r="B478" s="47">
        <v>43294</v>
      </c>
      <c r="C478" s="47" t="s">
        <v>168</v>
      </c>
      <c r="D478" s="42" t="s">
        <v>43</v>
      </c>
      <c r="E478" s="42" t="str" cm="1">
        <f t="array" ref="E478">_xlfn.IFS(D478="Excesso humidade", "Major", D478="Rouge", "Major",D478="Perigo físico","Major",D478="Empoado","Major",D478="Parasitas","Major", D478="Odor podre","Major", D478="Temperatura elevada","Major",D478="Rastreabilidade","Minor",D478="Peso","Minor",D478="Erro calibragem","Minor",D478="Defeitos embalamento","Minor",D478="Defeitos escala", "Major")</f>
        <v>Minor</v>
      </c>
      <c r="F478" s="48" t="str" cm="1">
        <f t="array" ref="F478">_xlfn.IFS(H478=0, "N", H478&gt;0, "S")</f>
        <v>N</v>
      </c>
      <c r="G478" s="50"/>
      <c r="H478" s="50"/>
      <c r="J478" s="11"/>
      <c r="K478" s="11"/>
      <c r="L478" s="11"/>
      <c r="M478" s="11"/>
      <c r="N478" s="11"/>
    </row>
    <row r="479" spans="2:14" x14ac:dyDescent="0.2">
      <c r="B479" s="47">
        <v>43292</v>
      </c>
      <c r="C479" s="47" t="s">
        <v>181</v>
      </c>
      <c r="D479" s="42" t="s">
        <v>43</v>
      </c>
      <c r="E479" s="42" t="str" cm="1">
        <f t="array" ref="E479">_xlfn.IFS(D479="Excesso humidade", "Major", D479="Rouge", "Major",D479="Perigo físico","Major",D479="Empoado","Major",D479="Parasitas","Major", D479="Odor podre","Major", D479="Temperatura elevada","Major",D479="Rastreabilidade","Minor",D479="Peso","Minor",D479="Erro calibragem","Minor",D479="Defeitos embalamento","Minor",D479="Defeitos escala", "Major")</f>
        <v>Minor</v>
      </c>
      <c r="F479" s="48" t="str" cm="1">
        <f t="array" ref="F479">_xlfn.IFS(H479=0, "N", H479&gt;0, "S")</f>
        <v>N</v>
      </c>
      <c r="G479" s="50"/>
      <c r="H479" s="50"/>
      <c r="J479" s="11"/>
      <c r="K479" s="11"/>
      <c r="L479" s="11"/>
      <c r="M479" s="11"/>
      <c r="N479" s="11"/>
    </row>
    <row r="480" spans="2:14" x14ac:dyDescent="0.2">
      <c r="B480" s="47">
        <v>43291</v>
      </c>
      <c r="C480" s="47" t="s">
        <v>185</v>
      </c>
      <c r="D480" s="42" t="s">
        <v>43</v>
      </c>
      <c r="E480" s="42" t="str" cm="1">
        <f t="array" ref="E480">_xlfn.IFS(D480="Excesso humidade", "Major", D480="Rouge", "Major",D480="Perigo físico","Major",D480="Empoado","Major",D480="Parasitas","Major", D480="Odor podre","Major", D480="Temperatura elevada","Major",D480="Rastreabilidade","Minor",D480="Peso","Minor",D480="Erro calibragem","Minor",D480="Defeitos embalamento","Minor",D480="Defeitos escala", "Major")</f>
        <v>Minor</v>
      </c>
      <c r="F480" s="48" t="str" cm="1">
        <f t="array" ref="F480">_xlfn.IFS(H480=0, "N", H480&gt;0, "S")</f>
        <v>N</v>
      </c>
      <c r="G480" s="50"/>
      <c r="H480" s="50"/>
      <c r="J480" s="11"/>
      <c r="K480" s="11"/>
      <c r="L480" s="11"/>
      <c r="M480" s="11"/>
      <c r="N480" s="11"/>
    </row>
    <row r="481" spans="2:14" x14ac:dyDescent="0.2">
      <c r="B481" s="47">
        <v>43287</v>
      </c>
      <c r="C481" s="47" t="s">
        <v>168</v>
      </c>
      <c r="D481" s="42" t="s">
        <v>43</v>
      </c>
      <c r="E481" s="42" t="str" cm="1">
        <f t="array" ref="E481">_xlfn.IFS(D481="Excesso humidade", "Major", D481="Rouge", "Major",D481="Perigo físico","Major",D481="Empoado","Major",D481="Parasitas","Major", D481="Odor podre","Major", D481="Temperatura elevada","Major",D481="Rastreabilidade","Minor",D481="Peso","Minor",D481="Erro calibragem","Minor",D481="Defeitos embalamento","Minor",D481="Defeitos escala", "Major")</f>
        <v>Minor</v>
      </c>
      <c r="F481" s="48" t="str" cm="1">
        <f t="array" ref="F481">_xlfn.IFS(H481=0, "N", H481&gt;0, "S")</f>
        <v>N</v>
      </c>
      <c r="G481" s="50"/>
      <c r="H481" s="50"/>
      <c r="J481" s="11"/>
      <c r="K481" s="11"/>
      <c r="L481" s="11"/>
      <c r="M481" s="11"/>
      <c r="N481" s="11"/>
    </row>
    <row r="482" spans="2:14" x14ac:dyDescent="0.2">
      <c r="B482" s="47">
        <v>43287</v>
      </c>
      <c r="C482" s="53" t="s">
        <v>181</v>
      </c>
      <c r="D482" s="42" t="s">
        <v>43</v>
      </c>
      <c r="E482" s="42" t="str" cm="1">
        <f t="array" ref="E482">_xlfn.IFS(D482="Excesso humidade", "Major", D482="Rouge", "Major",D482="Perigo físico","Major",D482="Empoado","Major",D482="Parasitas","Major", D482="Odor podre","Major", D482="Temperatura elevada","Major",D482="Rastreabilidade","Minor",D482="Peso","Minor",D482="Erro calibragem","Minor",D482="Defeitos embalamento","Minor",D482="Defeitos escala", "Major")</f>
        <v>Minor</v>
      </c>
      <c r="F482" s="48" t="str" cm="1">
        <f t="array" ref="F482">_xlfn.IFS(H482=0, "N", H482&gt;0, "S")</f>
        <v>N</v>
      </c>
      <c r="G482" s="50"/>
      <c r="H482" s="50"/>
      <c r="J482" s="11"/>
      <c r="K482" s="11"/>
      <c r="L482" s="11"/>
      <c r="M482" s="11"/>
      <c r="N482" s="11"/>
    </row>
    <row r="483" spans="2:14" x14ac:dyDescent="0.2">
      <c r="B483" s="47">
        <v>43285</v>
      </c>
      <c r="C483" s="53" t="s">
        <v>181</v>
      </c>
      <c r="D483" s="42" t="s">
        <v>43</v>
      </c>
      <c r="E483" s="42" t="str" cm="1">
        <f t="array" ref="E483">_xlfn.IFS(D483="Excesso humidade", "Major", D483="Rouge", "Major",D483="Perigo físico","Major",D483="Empoado","Major",D483="Parasitas","Major", D483="Odor podre","Major", D483="Temperatura elevada","Major",D483="Rastreabilidade","Minor",D483="Peso","Minor",D483="Erro calibragem","Minor",D483="Defeitos embalamento","Minor",D483="Defeitos escala", "Major")</f>
        <v>Minor</v>
      </c>
      <c r="F483" s="48" t="str" cm="1">
        <f t="array" ref="F483">_xlfn.IFS(H483=0, "N", H483&gt;0, "S")</f>
        <v>N</v>
      </c>
      <c r="G483" s="50"/>
      <c r="H483" s="50"/>
      <c r="J483" s="11"/>
      <c r="K483" s="11"/>
      <c r="L483" s="11"/>
      <c r="M483" s="11"/>
      <c r="N483" s="11"/>
    </row>
    <row r="484" spans="2:14" x14ac:dyDescent="0.2">
      <c r="B484" s="47">
        <v>43278</v>
      </c>
      <c r="C484" s="47" t="s">
        <v>190</v>
      </c>
      <c r="D484" s="42" t="s">
        <v>39</v>
      </c>
      <c r="E484" s="42" t="str" cm="1">
        <f t="array" ref="E484">_xlfn.IFS(D484="Excesso humidade", "Major", D484="Rouge", "Major",D484="Perigo físico","Major",D484="Empoado","Major",D484="Parasitas","Major", D484="Odor podre","Major", D484="Temperatura elevada","Major",D484="Rastreabilidade","Minor",D484="Peso","Minor",D484="Erro calibragem","Minor",D484="Defeitos embalamento","Minor",D484="Defeitos escala", "Major")</f>
        <v>Minor</v>
      </c>
      <c r="F484" s="48" t="str" cm="1">
        <f t="array" ref="F484">_xlfn.IFS(H484=0, "N", H484&gt;0, "S")</f>
        <v>N</v>
      </c>
      <c r="G484" s="50"/>
      <c r="H484" s="50"/>
      <c r="J484" s="11"/>
      <c r="K484" s="11"/>
      <c r="L484" s="11"/>
      <c r="M484" s="11"/>
      <c r="N484" s="11"/>
    </row>
    <row r="485" spans="2:14" x14ac:dyDescent="0.2">
      <c r="B485" s="47">
        <v>43277</v>
      </c>
      <c r="C485" s="47" t="s">
        <v>168</v>
      </c>
      <c r="D485" s="42" t="s">
        <v>43</v>
      </c>
      <c r="E485" s="42" t="str" cm="1">
        <f t="array" ref="E485">_xlfn.IFS(D485="Excesso humidade", "Major", D485="Rouge", "Major",D485="Perigo físico","Major",D485="Empoado","Major",D485="Parasitas","Major", D485="Odor podre","Major", D485="Temperatura elevada","Major",D485="Rastreabilidade","Minor",D485="Peso","Minor",D485="Erro calibragem","Minor",D485="Defeitos embalamento","Minor",D485="Defeitos escala", "Major")</f>
        <v>Minor</v>
      </c>
      <c r="F485" s="48" t="str" cm="1">
        <f t="array" ref="F485">_xlfn.IFS(H485=0, "N", H485&gt;0, "S")</f>
        <v>N</v>
      </c>
      <c r="G485" s="50"/>
      <c r="H485" s="50"/>
      <c r="J485" s="11"/>
      <c r="K485" s="11"/>
      <c r="L485" s="11"/>
      <c r="M485" s="11"/>
      <c r="N485" s="11"/>
    </row>
    <row r="486" spans="2:14" x14ac:dyDescent="0.2">
      <c r="B486" s="47">
        <v>43277</v>
      </c>
      <c r="C486" s="47" t="s">
        <v>168</v>
      </c>
      <c r="D486" s="42" t="s">
        <v>43</v>
      </c>
      <c r="E486" s="42" t="str" cm="1">
        <f t="array" ref="E486">_xlfn.IFS(D486="Excesso humidade", "Major", D486="Rouge", "Major",D486="Perigo físico","Major",D486="Empoado","Major",D486="Parasitas","Major", D486="Odor podre","Major", D486="Temperatura elevada","Major",D486="Rastreabilidade","Minor",D486="Peso","Minor",D486="Erro calibragem","Minor",D486="Defeitos embalamento","Minor",D486="Defeitos escala", "Major")</f>
        <v>Minor</v>
      </c>
      <c r="F486" s="48" t="str" cm="1">
        <f t="array" ref="F486">_xlfn.IFS(H486=0, "N", H486&gt;0, "S")</f>
        <v>N</v>
      </c>
      <c r="G486" s="50"/>
      <c r="H486" s="50"/>
      <c r="J486" s="11"/>
      <c r="K486" s="11"/>
      <c r="L486" s="11"/>
      <c r="M486" s="11"/>
      <c r="N486" s="11"/>
    </row>
    <row r="487" spans="2:14" x14ac:dyDescent="0.2">
      <c r="B487" s="47">
        <v>43271</v>
      </c>
      <c r="C487" s="47" t="s">
        <v>168</v>
      </c>
      <c r="D487" s="42" t="s">
        <v>43</v>
      </c>
      <c r="E487" s="42" t="str" cm="1">
        <f t="array" ref="E487">_xlfn.IFS(D487="Excesso humidade", "Major", D487="Rouge", "Major",D487="Perigo físico","Major",D487="Empoado","Major",D487="Parasitas","Major", D487="Odor podre","Major", D487="Temperatura elevada","Major",D487="Rastreabilidade","Minor",D487="Peso","Minor",D487="Erro calibragem","Minor",D487="Defeitos embalamento","Minor",D487="Defeitos escala", "Major")</f>
        <v>Minor</v>
      </c>
      <c r="F487" s="48" t="str" cm="1">
        <f t="array" ref="F487">_xlfn.IFS(H487=0, "N", H487&gt;0, "S")</f>
        <v>N</v>
      </c>
      <c r="G487" s="50"/>
      <c r="H487" s="50"/>
      <c r="J487" s="11"/>
      <c r="K487" s="11"/>
      <c r="L487" s="11"/>
      <c r="M487" s="11"/>
      <c r="N487" s="11"/>
    </row>
    <row r="488" spans="2:14" x14ac:dyDescent="0.2">
      <c r="B488" s="47">
        <v>43264</v>
      </c>
      <c r="C488" s="47" t="s">
        <v>166</v>
      </c>
      <c r="D488" s="42" t="s">
        <v>43</v>
      </c>
      <c r="E488" s="42" t="str" cm="1">
        <f t="array" ref="E488">_xlfn.IFS(D488="Excesso humidade", "Major", D488="Rouge", "Major",D488="Perigo físico","Major",D488="Empoado","Major",D488="Parasitas","Major", D488="Odor podre","Major", D488="Temperatura elevada","Major",D488="Rastreabilidade","Minor",D488="Peso","Minor",D488="Erro calibragem","Minor",D488="Defeitos embalamento","Minor",D488="Defeitos escala", "Major")</f>
        <v>Minor</v>
      </c>
      <c r="F488" s="48" t="str" cm="1">
        <f t="array" ref="F488">_xlfn.IFS(H488=0, "N", H488&gt;0, "S")</f>
        <v>N</v>
      </c>
      <c r="G488" s="50"/>
      <c r="H488" s="50"/>
      <c r="J488" s="11"/>
      <c r="K488" s="11"/>
      <c r="L488" s="11"/>
      <c r="M488" s="11"/>
      <c r="N488" s="11"/>
    </row>
    <row r="489" spans="2:14" x14ac:dyDescent="0.2">
      <c r="B489" s="47">
        <v>43264</v>
      </c>
      <c r="C489" s="47" t="s">
        <v>14</v>
      </c>
      <c r="D489" s="42" t="s">
        <v>32</v>
      </c>
      <c r="E489" s="42" t="str" cm="1">
        <f t="array" ref="E489">_xlfn.IFS(D489="Excesso humidade", "Major", D489="Rouge", "Major",D489="Perigo físico","Major",D489="Empoado","Major",D489="Parasitas","Major", D489="Odor podre","Major", D489="Temperatura elevada","Major",D489="Rastreabilidade","Minor",D489="Peso","Minor",D489="Erro calibragem","Minor",D489="Defeitos embalamento","Minor",D489="Defeitos escala", "Major")</f>
        <v>Major</v>
      </c>
      <c r="F489" s="48" t="str" cm="1">
        <f t="array" ref="F489">_xlfn.IFS(H489=0, "N", H489&gt;0, "S")</f>
        <v>N</v>
      </c>
      <c r="G489" s="50"/>
      <c r="H489" s="50"/>
      <c r="J489" s="11"/>
      <c r="K489" s="11"/>
      <c r="L489" s="11"/>
      <c r="M489" s="11"/>
      <c r="N489" s="11"/>
    </row>
    <row r="490" spans="2:14" x14ac:dyDescent="0.2">
      <c r="B490" s="47">
        <v>43263</v>
      </c>
      <c r="C490" s="47" t="s">
        <v>168</v>
      </c>
      <c r="D490" s="42" t="s">
        <v>43</v>
      </c>
      <c r="E490" s="42" t="str" cm="1">
        <f t="array" ref="E490">_xlfn.IFS(D490="Excesso humidade", "Major", D490="Rouge", "Major",D490="Perigo físico","Major",D490="Empoado","Major",D490="Parasitas","Major", D490="Odor podre","Major", D490="Temperatura elevada","Major",D490="Rastreabilidade","Minor",D490="Peso","Minor",D490="Erro calibragem","Minor",D490="Defeitos embalamento","Minor",D490="Defeitos escala", "Major")</f>
        <v>Minor</v>
      </c>
      <c r="F490" s="48" t="str" cm="1">
        <f t="array" ref="F490">_xlfn.IFS(H490=0, "N", H490&gt;0, "S")</f>
        <v>N</v>
      </c>
      <c r="G490" s="50"/>
      <c r="H490" s="50"/>
      <c r="J490" s="11"/>
      <c r="K490" s="11"/>
      <c r="L490" s="11"/>
      <c r="M490" s="11"/>
      <c r="N490" s="11"/>
    </row>
    <row r="491" spans="2:14" x14ac:dyDescent="0.2">
      <c r="B491" s="47">
        <v>43262</v>
      </c>
      <c r="C491" s="47" t="s">
        <v>175</v>
      </c>
      <c r="D491" s="42" t="s">
        <v>49</v>
      </c>
      <c r="E491" s="42" t="str" cm="1">
        <f t="array" ref="E491">_xlfn.IFS(D491="Excesso humidade", "Major", D491="Rouge", "Major",D491="Perigo físico","Major",D491="Empoado","Major",D491="Parasitas","Major", D491="Odor podre","Major", D491="Temperatura elevada","Major",D491="Rastreabilidade","Minor",D491="Peso","Minor",D491="Erro calibragem","Minor",D491="Defeitos embalamento","Minor",D491="Defeitos escala", "Major")</f>
        <v>Major</v>
      </c>
      <c r="F491" s="48" t="str" cm="1">
        <f t="array" ref="F491">_xlfn.IFS(H491=0, "N", H491&gt;0, "S")</f>
        <v>N</v>
      </c>
      <c r="G491" s="50"/>
      <c r="H491" s="50"/>
      <c r="J491" s="11"/>
      <c r="K491" s="11"/>
      <c r="L491" s="11"/>
      <c r="M491" s="11"/>
      <c r="N491" s="11"/>
    </row>
    <row r="492" spans="2:14" x14ac:dyDescent="0.2">
      <c r="B492" s="47">
        <v>43258</v>
      </c>
      <c r="C492" s="47" t="s">
        <v>168</v>
      </c>
      <c r="D492" s="42" t="s">
        <v>39</v>
      </c>
      <c r="E492" s="42" t="str" cm="1">
        <f t="array" ref="E492">_xlfn.IFS(D492="Excesso humidade", "Major", D492="Rouge", "Major",D492="Perigo físico","Major",D492="Empoado","Major",D492="Parasitas","Major", D492="Odor podre","Major", D492="Temperatura elevada","Major",D492="Rastreabilidade","Minor",D492="Peso","Minor",D492="Erro calibragem","Minor",D492="Defeitos embalamento","Minor",D492="Defeitos escala", "Major")</f>
        <v>Minor</v>
      </c>
      <c r="F492" s="48" t="str" cm="1">
        <f t="array" ref="F492">_xlfn.IFS(H492=0, "N", H492&gt;0, "S")</f>
        <v>N</v>
      </c>
      <c r="G492" s="50"/>
      <c r="H492" s="50"/>
      <c r="J492" s="11"/>
      <c r="K492" s="11"/>
      <c r="L492" s="11"/>
      <c r="M492" s="11"/>
      <c r="N492" s="11"/>
    </row>
    <row r="493" spans="2:14" x14ac:dyDescent="0.2">
      <c r="B493" s="47">
        <v>43257</v>
      </c>
      <c r="C493" s="47" t="s">
        <v>193</v>
      </c>
      <c r="D493" s="42" t="s">
        <v>43</v>
      </c>
      <c r="E493" s="42" t="str" cm="1">
        <f t="array" ref="E493">_xlfn.IFS(D493="Excesso humidade", "Major", D493="Rouge", "Major",D493="Perigo físico","Major",D493="Empoado","Major",D493="Parasitas","Major", D493="Odor podre","Major", D493="Temperatura elevada","Major",D493="Rastreabilidade","Minor",D493="Peso","Minor",D493="Erro calibragem","Minor",D493="Defeitos embalamento","Minor",D493="Defeitos escala", "Major")</f>
        <v>Minor</v>
      </c>
      <c r="F493" s="48" t="str" cm="1">
        <f t="array" ref="F493">_xlfn.IFS(H493=0, "N", H493&gt;0, "S")</f>
        <v>N</v>
      </c>
      <c r="G493" s="50"/>
      <c r="H493" s="50"/>
      <c r="J493" s="11"/>
      <c r="K493" s="11"/>
      <c r="L493" s="11"/>
      <c r="M493" s="11"/>
      <c r="N493" s="11"/>
    </row>
    <row r="494" spans="2:14" x14ac:dyDescent="0.2">
      <c r="B494" s="47">
        <v>43255</v>
      </c>
      <c r="C494" s="47" t="s">
        <v>14</v>
      </c>
      <c r="D494" s="42" t="s">
        <v>43</v>
      </c>
      <c r="E494" s="42" t="str" cm="1">
        <f t="array" ref="E494">_xlfn.IFS(D494="Excesso humidade", "Major", D494="Rouge", "Major",D494="Perigo físico","Major",D494="Empoado","Major",D494="Parasitas","Major", D494="Odor podre","Major", D494="Temperatura elevada","Major",D494="Rastreabilidade","Minor",D494="Peso","Minor",D494="Erro calibragem","Minor",D494="Defeitos embalamento","Minor",D494="Defeitos escala", "Major")</f>
        <v>Minor</v>
      </c>
      <c r="F494" s="48" t="str" cm="1">
        <f t="array" ref="F494">_xlfn.IFS(H494=0, "N", H494&gt;0, "S")</f>
        <v>N</v>
      </c>
      <c r="G494" s="50"/>
      <c r="H494" s="50"/>
      <c r="J494" s="11"/>
      <c r="K494" s="11"/>
      <c r="L494" s="11"/>
      <c r="M494" s="11"/>
      <c r="N494" s="11"/>
    </row>
    <row r="495" spans="2:14" x14ac:dyDescent="0.2">
      <c r="B495" s="47">
        <v>43249</v>
      </c>
      <c r="C495" s="53" t="s">
        <v>180</v>
      </c>
      <c r="D495" s="42" t="s">
        <v>43</v>
      </c>
      <c r="E495" s="42" t="str" cm="1">
        <f t="array" ref="E495">_xlfn.IFS(D495="Excesso humidade", "Major", D495="Rouge", "Major",D495="Perigo físico","Major",D495="Empoado","Major",D495="Parasitas","Major", D495="Odor podre","Major", D495="Temperatura elevada","Major",D495="Rastreabilidade","Minor",D495="Peso","Minor",D495="Erro calibragem","Minor",D495="Defeitos embalamento","Minor",D495="Defeitos escala", "Major")</f>
        <v>Minor</v>
      </c>
      <c r="F495" s="48" t="str" cm="1">
        <f t="array" ref="F495">_xlfn.IFS(H495=0, "N", H495&gt;0, "S")</f>
        <v>N</v>
      </c>
      <c r="G495" s="50"/>
      <c r="H495" s="50"/>
      <c r="J495" s="11"/>
      <c r="K495" s="11"/>
      <c r="L495" s="11"/>
      <c r="M495" s="11"/>
      <c r="N495" s="11"/>
    </row>
    <row r="496" spans="2:14" x14ac:dyDescent="0.2">
      <c r="B496" s="47">
        <v>43249</v>
      </c>
      <c r="C496" s="47" t="s">
        <v>168</v>
      </c>
      <c r="D496" s="42" t="s">
        <v>43</v>
      </c>
      <c r="E496" s="42" t="str" cm="1">
        <f t="array" ref="E496">_xlfn.IFS(D496="Excesso humidade", "Major", D496="Rouge", "Major",D496="Perigo físico","Major",D496="Empoado","Major",D496="Parasitas","Major", D496="Odor podre","Major", D496="Temperatura elevada","Major",D496="Rastreabilidade","Minor",D496="Peso","Minor",D496="Erro calibragem","Minor",D496="Defeitos embalamento","Minor",D496="Defeitos escala", "Major")</f>
        <v>Minor</v>
      </c>
      <c r="F496" s="48" t="str" cm="1">
        <f t="array" ref="F496">_xlfn.IFS(H496=0, "N", H496&gt;0, "S")</f>
        <v>N</v>
      </c>
      <c r="G496" s="50"/>
      <c r="H496" s="50"/>
      <c r="J496" s="11"/>
      <c r="K496" s="11"/>
      <c r="L496" s="11"/>
      <c r="M496" s="11"/>
      <c r="N496" s="11"/>
    </row>
    <row r="497" spans="2:14" x14ac:dyDescent="0.2">
      <c r="B497" s="47">
        <v>43249</v>
      </c>
      <c r="C497" s="47" t="s">
        <v>168</v>
      </c>
      <c r="D497" s="42" t="s">
        <v>43</v>
      </c>
      <c r="E497" s="42" t="str" cm="1">
        <f t="array" ref="E497">_xlfn.IFS(D497="Excesso humidade", "Major", D497="Rouge", "Major",D497="Perigo físico","Major",D497="Empoado","Major",D497="Parasitas","Major", D497="Odor podre","Major", D497="Temperatura elevada","Major",D497="Rastreabilidade","Minor",D497="Peso","Minor",D497="Erro calibragem","Minor",D497="Defeitos embalamento","Minor",D497="Defeitos escala", "Major")</f>
        <v>Minor</v>
      </c>
      <c r="F497" s="48" t="str" cm="1">
        <f t="array" ref="F497">_xlfn.IFS(H497=0, "N", H497&gt;0, "S")</f>
        <v>N</v>
      </c>
      <c r="G497" s="50"/>
      <c r="H497" s="50"/>
      <c r="J497" s="11"/>
      <c r="K497" s="11"/>
      <c r="L497" s="11"/>
      <c r="M497" s="11"/>
      <c r="N497" s="11"/>
    </row>
    <row r="498" spans="2:14" x14ac:dyDescent="0.2">
      <c r="B498" s="47">
        <v>43249</v>
      </c>
      <c r="C498" s="47" t="s">
        <v>14</v>
      </c>
      <c r="D498" s="42" t="s">
        <v>33</v>
      </c>
      <c r="E498" s="42" t="str" cm="1">
        <f t="array" ref="E498">_xlfn.IFS(D498="Excesso humidade", "Major", D498="Rouge", "Major",D498="Perigo físico","Major",D498="Empoado","Major",D498="Parasitas","Major", D498="Odor podre","Major", D498="Temperatura elevada","Major",D498="Rastreabilidade","Minor",D498="Peso","Minor",D498="Erro calibragem","Minor",D498="Defeitos embalamento","Minor",D498="Defeitos escala", "Major")</f>
        <v>Minor</v>
      </c>
      <c r="F498" s="48" t="str" cm="1">
        <f t="array" ref="F498">_xlfn.IFS(H498=0, "N", H498&gt;0, "S")</f>
        <v>N</v>
      </c>
      <c r="G498" s="50"/>
      <c r="H498" s="50"/>
      <c r="J498" s="11"/>
      <c r="K498" s="11"/>
      <c r="L498" s="11"/>
      <c r="M498" s="11"/>
      <c r="N498" s="11"/>
    </row>
    <row r="499" spans="2:14" x14ac:dyDescent="0.2">
      <c r="B499" s="47">
        <v>43244</v>
      </c>
      <c r="C499" s="47" t="s">
        <v>193</v>
      </c>
      <c r="D499" s="42" t="s">
        <v>43</v>
      </c>
      <c r="E499" s="42" t="str" cm="1">
        <f t="array" ref="E499">_xlfn.IFS(D499="Excesso humidade", "Major", D499="Rouge", "Major",D499="Perigo físico","Major",D499="Empoado","Major",D499="Parasitas","Major", D499="Odor podre","Major", D499="Temperatura elevada","Major",D499="Rastreabilidade","Minor",D499="Peso","Minor",D499="Erro calibragem","Minor",D499="Defeitos embalamento","Minor",D499="Defeitos escala", "Major")</f>
        <v>Minor</v>
      </c>
      <c r="F499" s="48" t="str" cm="1">
        <f t="array" ref="F499">_xlfn.IFS(H499=0, "N", H499&gt;0, "S")</f>
        <v>N</v>
      </c>
      <c r="G499" s="50"/>
      <c r="H499" s="50"/>
      <c r="J499" s="11"/>
      <c r="K499" s="11"/>
      <c r="L499" s="11"/>
      <c r="M499" s="11"/>
      <c r="N499" s="11"/>
    </row>
    <row r="500" spans="2:14" x14ac:dyDescent="0.2">
      <c r="B500" s="47">
        <v>43242</v>
      </c>
      <c r="C500" s="47" t="s">
        <v>168</v>
      </c>
      <c r="D500" s="42" t="s">
        <v>43</v>
      </c>
      <c r="E500" s="42" t="str" cm="1">
        <f t="array" ref="E500">_xlfn.IFS(D500="Excesso humidade", "Major", D500="Rouge", "Major",D500="Perigo físico","Major",D500="Empoado","Major",D500="Parasitas","Major", D500="Odor podre","Major", D500="Temperatura elevada","Major",D500="Rastreabilidade","Minor",D500="Peso","Minor",D500="Erro calibragem","Minor",D500="Defeitos embalamento","Minor",D500="Defeitos escala", "Major")</f>
        <v>Minor</v>
      </c>
      <c r="F500" s="48" t="str" cm="1">
        <f t="array" ref="F500">_xlfn.IFS(H500=0, "N", H500&gt;0, "S")</f>
        <v>N</v>
      </c>
      <c r="G500" s="50"/>
      <c r="H500" s="50"/>
      <c r="J500" s="11"/>
      <c r="K500" s="11"/>
      <c r="L500" s="11"/>
      <c r="M500" s="11"/>
      <c r="N500" s="11"/>
    </row>
    <row r="501" spans="2:14" x14ac:dyDescent="0.2">
      <c r="B501" s="47">
        <v>43241</v>
      </c>
      <c r="C501" s="47" t="s">
        <v>168</v>
      </c>
      <c r="D501" s="42" t="s">
        <v>43</v>
      </c>
      <c r="E501" s="42" t="str" cm="1">
        <f t="array" ref="E501">_xlfn.IFS(D501="Excesso humidade", "Major", D501="Rouge", "Major",D501="Perigo físico","Major",D501="Empoado","Major",D501="Parasitas","Major", D501="Odor podre","Major", D501="Temperatura elevada","Major",D501="Rastreabilidade","Minor",D501="Peso","Minor",D501="Erro calibragem","Minor",D501="Defeitos embalamento","Minor",D501="Defeitos escala", "Major")</f>
        <v>Minor</v>
      </c>
      <c r="F501" s="48" t="str" cm="1">
        <f t="array" ref="F501">_xlfn.IFS(H501=0, "N", H501&gt;0, "S")</f>
        <v>N</v>
      </c>
      <c r="G501" s="50"/>
      <c r="H501" s="50"/>
      <c r="J501" s="11"/>
      <c r="K501" s="11"/>
      <c r="L501" s="11"/>
      <c r="M501" s="11"/>
      <c r="N501" s="11"/>
    </row>
    <row r="502" spans="2:14" x14ac:dyDescent="0.2">
      <c r="B502" s="47">
        <v>43238</v>
      </c>
      <c r="C502" s="47" t="s">
        <v>14</v>
      </c>
      <c r="D502" s="42" t="s">
        <v>43</v>
      </c>
      <c r="E502" s="42" t="str" cm="1">
        <f t="array" ref="E502">_xlfn.IFS(D502="Excesso humidade", "Major", D502="Rouge", "Major",D502="Perigo físico","Major",D502="Empoado","Major",D502="Parasitas","Major", D502="Odor podre","Major", D502="Temperatura elevada","Major",D502="Rastreabilidade","Minor",D502="Peso","Minor",D502="Erro calibragem","Minor",D502="Defeitos embalamento","Minor",D502="Defeitos escala", "Major")</f>
        <v>Minor</v>
      </c>
      <c r="F502" s="48" t="str" cm="1">
        <f t="array" ref="F502">_xlfn.IFS(H502=0, "N", H502&gt;0, "S")</f>
        <v>N</v>
      </c>
      <c r="G502" s="50"/>
      <c r="H502" s="50"/>
      <c r="J502" s="11"/>
      <c r="K502" s="11"/>
      <c r="L502" s="11"/>
      <c r="M502" s="11"/>
      <c r="N502" s="11"/>
    </row>
    <row r="503" spans="2:14" x14ac:dyDescent="0.2">
      <c r="B503" s="47">
        <v>43238</v>
      </c>
      <c r="C503" s="47" t="s">
        <v>193</v>
      </c>
      <c r="D503" s="42" t="s">
        <v>43</v>
      </c>
      <c r="E503" s="42" t="str" cm="1">
        <f t="array" ref="E503">_xlfn.IFS(D503="Excesso humidade", "Major", D503="Rouge", "Major",D503="Perigo físico","Major",D503="Empoado","Major",D503="Parasitas","Major", D503="Odor podre","Major", D503="Temperatura elevada","Major",D503="Rastreabilidade","Minor",D503="Peso","Minor",D503="Erro calibragem","Minor",D503="Defeitos embalamento","Minor",D503="Defeitos escala", "Major")</f>
        <v>Minor</v>
      </c>
      <c r="F503" s="48" t="str" cm="1">
        <f t="array" ref="F503">_xlfn.IFS(H503=0, "N", H503&gt;0, "S")</f>
        <v>N</v>
      </c>
      <c r="G503" s="50"/>
      <c r="H503" s="50"/>
      <c r="J503" s="11"/>
      <c r="K503" s="11"/>
      <c r="L503" s="11"/>
      <c r="M503" s="11"/>
      <c r="N503" s="11"/>
    </row>
    <row r="504" spans="2:14" x14ac:dyDescent="0.2">
      <c r="B504" s="47">
        <v>43236</v>
      </c>
      <c r="C504" s="47" t="s">
        <v>14</v>
      </c>
      <c r="D504" s="42" t="s">
        <v>33</v>
      </c>
      <c r="E504" s="42" t="str" cm="1">
        <f t="array" ref="E504">_xlfn.IFS(D504="Excesso humidade", "Major", D504="Rouge", "Major",D504="Perigo físico","Major",D504="Empoado","Major",D504="Parasitas","Major", D504="Odor podre","Major", D504="Temperatura elevada","Major",D504="Rastreabilidade","Minor",D504="Peso","Minor",D504="Erro calibragem","Minor",D504="Defeitos embalamento","Minor",D504="Defeitos escala", "Major")</f>
        <v>Minor</v>
      </c>
      <c r="F504" s="48" t="str" cm="1">
        <f t="array" ref="F504">_xlfn.IFS(H504=0, "N", H504&gt;0, "S")</f>
        <v>N</v>
      </c>
      <c r="G504" s="50"/>
      <c r="H504" s="50"/>
      <c r="J504" s="11"/>
      <c r="K504" s="11"/>
      <c r="L504" s="11"/>
      <c r="M504" s="11"/>
      <c r="N504" s="11"/>
    </row>
    <row r="505" spans="2:14" x14ac:dyDescent="0.2">
      <c r="B505" s="47">
        <v>43235</v>
      </c>
      <c r="C505" s="47" t="s">
        <v>166</v>
      </c>
      <c r="D505" s="42" t="s">
        <v>43</v>
      </c>
      <c r="E505" s="42" t="str" cm="1">
        <f t="array" ref="E505">_xlfn.IFS(D505="Excesso humidade", "Major", D505="Rouge", "Major",D505="Perigo físico","Major",D505="Empoado","Major",D505="Parasitas","Major", D505="Odor podre","Major", D505="Temperatura elevada","Major",D505="Rastreabilidade","Minor",D505="Peso","Minor",D505="Erro calibragem","Minor",D505="Defeitos embalamento","Minor",D505="Defeitos escala", "Major")</f>
        <v>Minor</v>
      </c>
      <c r="F505" s="48" t="str" cm="1">
        <f t="array" ref="F505">_xlfn.IFS(H505=0, "N", H505&gt;0, "S")</f>
        <v>N</v>
      </c>
      <c r="G505" s="50"/>
      <c r="H505" s="50"/>
      <c r="J505" s="11"/>
      <c r="K505" s="11"/>
      <c r="L505" s="11"/>
      <c r="M505" s="11"/>
      <c r="N505" s="11"/>
    </row>
    <row r="506" spans="2:14" x14ac:dyDescent="0.2">
      <c r="B506" s="47">
        <v>43234</v>
      </c>
      <c r="C506" s="53" t="s">
        <v>181</v>
      </c>
      <c r="D506" s="42" t="s">
        <v>43</v>
      </c>
      <c r="E506" s="42" t="str" cm="1">
        <f t="array" ref="E506">_xlfn.IFS(D506="Excesso humidade", "Major", D506="Rouge", "Major",D506="Perigo físico","Major",D506="Empoado","Major",D506="Parasitas","Major", D506="Odor podre","Major", D506="Temperatura elevada","Major",D506="Rastreabilidade","Minor",D506="Peso","Minor",D506="Erro calibragem","Minor",D506="Defeitos embalamento","Minor",D506="Defeitos escala", "Major")</f>
        <v>Minor</v>
      </c>
      <c r="F506" s="48" t="str" cm="1">
        <f t="array" ref="F506">_xlfn.IFS(H506=0, "N", H506&gt;0, "S")</f>
        <v>N</v>
      </c>
      <c r="G506" s="50"/>
      <c r="H506" s="50"/>
      <c r="J506" s="11"/>
      <c r="K506" s="11"/>
      <c r="L506" s="11"/>
      <c r="M506" s="11"/>
      <c r="N506" s="11"/>
    </row>
    <row r="507" spans="2:14" x14ac:dyDescent="0.2">
      <c r="B507" s="47">
        <v>43229</v>
      </c>
      <c r="C507" s="47" t="s">
        <v>14</v>
      </c>
      <c r="D507" s="42" t="s">
        <v>43</v>
      </c>
      <c r="E507" s="42" t="str" cm="1">
        <f t="array" ref="E507">_xlfn.IFS(D507="Excesso humidade", "Major", D507="Rouge", "Major",D507="Perigo físico","Major",D507="Empoado","Major",D507="Parasitas","Major", D507="Odor podre","Major", D507="Temperatura elevada","Major",D507="Rastreabilidade","Minor",D507="Peso","Minor",D507="Erro calibragem","Minor",D507="Defeitos embalamento","Minor",D507="Defeitos escala", "Major")</f>
        <v>Minor</v>
      </c>
      <c r="F507" s="48" t="str" cm="1">
        <f t="array" ref="F507">_xlfn.IFS(H507=0, "N", H507&gt;0, "S")</f>
        <v>N</v>
      </c>
      <c r="G507" s="50"/>
      <c r="H507" s="50"/>
      <c r="J507" s="11"/>
      <c r="K507" s="11"/>
      <c r="L507" s="11"/>
      <c r="M507" s="11"/>
      <c r="N507" s="11"/>
    </row>
    <row r="508" spans="2:14" x14ac:dyDescent="0.2">
      <c r="B508" s="47">
        <v>43228</v>
      </c>
      <c r="C508" s="47" t="s">
        <v>14</v>
      </c>
      <c r="D508" s="42" t="s">
        <v>43</v>
      </c>
      <c r="E508" s="42" t="str" cm="1">
        <f t="array" ref="E508">_xlfn.IFS(D508="Excesso humidade", "Major", D508="Rouge", "Major",D508="Perigo físico","Major",D508="Empoado","Major",D508="Parasitas","Major", D508="Odor podre","Major", D508="Temperatura elevada","Major",D508="Rastreabilidade","Minor",D508="Peso","Minor",D508="Erro calibragem","Minor",D508="Defeitos embalamento","Minor",D508="Defeitos escala", "Major")</f>
        <v>Minor</v>
      </c>
      <c r="F508" s="48" t="str" cm="1">
        <f t="array" ref="F508">_xlfn.IFS(H508=0, "N", H508&gt;0, "S")</f>
        <v>N</v>
      </c>
      <c r="G508" s="50"/>
      <c r="H508" s="50"/>
      <c r="J508" s="11"/>
      <c r="K508" s="11"/>
      <c r="L508" s="11"/>
      <c r="M508" s="11"/>
      <c r="N508" s="11"/>
    </row>
    <row r="509" spans="2:14" x14ac:dyDescent="0.2">
      <c r="B509" s="47">
        <v>43227</v>
      </c>
      <c r="C509" s="47" t="s">
        <v>168</v>
      </c>
      <c r="D509" s="42" t="s">
        <v>43</v>
      </c>
      <c r="E509" s="42" t="str" cm="1">
        <f t="array" ref="E509">_xlfn.IFS(D509="Excesso humidade", "Major", D509="Rouge", "Major",D509="Perigo físico","Major",D509="Empoado","Major",D509="Parasitas","Major", D509="Odor podre","Major", D509="Temperatura elevada","Major",D509="Rastreabilidade","Minor",D509="Peso","Minor",D509="Erro calibragem","Minor",D509="Defeitos embalamento","Minor",D509="Defeitos escala", "Major")</f>
        <v>Minor</v>
      </c>
      <c r="F509" s="48" t="str" cm="1">
        <f t="array" ref="F509">_xlfn.IFS(H509=0, "N", H509&gt;0, "S")</f>
        <v>N</v>
      </c>
      <c r="G509" s="50"/>
      <c r="H509" s="50"/>
      <c r="J509" s="11"/>
      <c r="K509" s="11"/>
      <c r="L509" s="11"/>
      <c r="M509" s="11"/>
      <c r="N509" s="11"/>
    </row>
    <row r="510" spans="2:14" x14ac:dyDescent="0.2">
      <c r="B510" s="47">
        <v>43227</v>
      </c>
      <c r="C510" s="53" t="s">
        <v>182</v>
      </c>
      <c r="D510" s="42" t="s">
        <v>43</v>
      </c>
      <c r="E510" s="42" t="str" cm="1">
        <f t="array" ref="E510">_xlfn.IFS(D510="Excesso humidade", "Major", D510="Rouge", "Major",D510="Perigo físico","Major",D510="Empoado","Major",D510="Parasitas","Major", D510="Odor podre","Major", D510="Temperatura elevada","Major",D510="Rastreabilidade","Minor",D510="Peso","Minor",D510="Erro calibragem","Minor",D510="Defeitos embalamento","Minor",D510="Defeitos escala", "Major")</f>
        <v>Minor</v>
      </c>
      <c r="F510" s="48" t="str" cm="1">
        <f t="array" ref="F510">_xlfn.IFS(H510=0, "N", H510&gt;0, "S")</f>
        <v>N</v>
      </c>
      <c r="G510" s="50"/>
      <c r="H510" s="50"/>
      <c r="J510" s="11"/>
      <c r="K510" s="11"/>
      <c r="L510" s="11"/>
      <c r="M510" s="11"/>
      <c r="N510" s="11"/>
    </row>
    <row r="511" spans="2:14" x14ac:dyDescent="0.2">
      <c r="B511" s="47">
        <v>43227</v>
      </c>
      <c r="C511" s="47" t="s">
        <v>192</v>
      </c>
      <c r="D511" s="42" t="s">
        <v>39</v>
      </c>
      <c r="E511" s="42" t="str" cm="1">
        <f t="array" ref="E511">_xlfn.IFS(D511="Excesso humidade", "Major", D511="Rouge", "Major",D511="Perigo físico","Major",D511="Empoado","Major",D511="Parasitas","Major", D511="Odor podre","Major", D511="Temperatura elevada","Major",D511="Rastreabilidade","Minor",D511="Peso","Minor",D511="Erro calibragem","Minor",D511="Defeitos embalamento","Minor",D511="Defeitos escala", "Major")</f>
        <v>Minor</v>
      </c>
      <c r="F511" s="48" t="str" cm="1">
        <f t="array" ref="F511">_xlfn.IFS(H511=0, "N", H511&gt;0, "S")</f>
        <v>N</v>
      </c>
      <c r="G511" s="50"/>
      <c r="H511" s="50"/>
      <c r="J511" s="11"/>
      <c r="K511" s="11"/>
      <c r="L511" s="11"/>
      <c r="M511" s="11"/>
      <c r="N511" s="11"/>
    </row>
    <row r="512" spans="2:14" x14ac:dyDescent="0.2">
      <c r="B512" s="47">
        <v>43222</v>
      </c>
      <c r="C512" s="47" t="s">
        <v>198</v>
      </c>
      <c r="D512" s="42" t="s">
        <v>32</v>
      </c>
      <c r="E512" s="42" t="str" cm="1">
        <f t="array" ref="E512">_xlfn.IFS(D512="Excesso humidade", "Major", D512="Rouge", "Major",D512="Perigo físico","Major",D512="Empoado","Major",D512="Parasitas","Major", D512="Odor podre","Major", D512="Temperatura elevada","Major",D512="Rastreabilidade","Minor",D512="Peso","Minor",D512="Erro calibragem","Minor",D512="Defeitos embalamento","Minor",D512="Defeitos escala", "Major")</f>
        <v>Major</v>
      </c>
      <c r="F512" s="48" t="str" cm="1">
        <f t="array" ref="F512">_xlfn.IFS(H512=0, "N", H512&gt;0, "S")</f>
        <v>N</v>
      </c>
      <c r="G512" s="50"/>
      <c r="H512" s="50"/>
      <c r="J512" s="11"/>
      <c r="K512" s="11"/>
      <c r="L512" s="11"/>
      <c r="M512" s="11"/>
      <c r="N512" s="11"/>
    </row>
    <row r="513" spans="2:14" x14ac:dyDescent="0.2">
      <c r="B513" s="47">
        <v>43217</v>
      </c>
      <c r="C513" s="47" t="s">
        <v>168</v>
      </c>
      <c r="D513" s="42" t="s">
        <v>43</v>
      </c>
      <c r="E513" s="42" t="str" cm="1">
        <f t="array" ref="E513">_xlfn.IFS(D513="Excesso humidade", "Major", D513="Rouge", "Major",D513="Perigo físico","Major",D513="Empoado","Major",D513="Parasitas","Major", D513="Odor podre","Major", D513="Temperatura elevada","Major",D513="Rastreabilidade","Minor",D513="Peso","Minor",D513="Erro calibragem","Minor",D513="Defeitos embalamento","Minor",D513="Defeitos escala", "Major")</f>
        <v>Minor</v>
      </c>
      <c r="F513" s="48" t="str" cm="1">
        <f t="array" ref="F513">_xlfn.IFS(H513=0, "N", H513&gt;0, "S")</f>
        <v>N</v>
      </c>
      <c r="G513" s="50"/>
      <c r="H513" s="50"/>
      <c r="J513" s="11"/>
      <c r="K513" s="11"/>
      <c r="L513" s="11"/>
      <c r="M513" s="11"/>
      <c r="N513" s="11"/>
    </row>
    <row r="514" spans="2:14" x14ac:dyDescent="0.2">
      <c r="B514" s="47">
        <v>43209</v>
      </c>
      <c r="C514" s="47" t="s">
        <v>168</v>
      </c>
      <c r="D514" s="42" t="s">
        <v>43</v>
      </c>
      <c r="E514" s="42" t="str" cm="1">
        <f t="array" ref="E514">_xlfn.IFS(D514="Excesso humidade", "Major", D514="Rouge", "Major",D514="Perigo físico","Major",D514="Empoado","Major",D514="Parasitas","Major", D514="Odor podre","Major", D514="Temperatura elevada","Major",D514="Rastreabilidade","Minor",D514="Peso","Minor",D514="Erro calibragem","Minor",D514="Defeitos embalamento","Minor",D514="Defeitos escala", "Major")</f>
        <v>Minor</v>
      </c>
      <c r="F514" s="48" t="str" cm="1">
        <f t="array" ref="F514">_xlfn.IFS(H514=0, "N", H514&gt;0, "S")</f>
        <v>N</v>
      </c>
      <c r="G514" s="50"/>
      <c r="H514" s="50"/>
      <c r="J514" s="11"/>
      <c r="K514" s="11"/>
      <c r="L514" s="11"/>
      <c r="M514" s="11"/>
      <c r="N514" s="11"/>
    </row>
    <row r="515" spans="2:14" x14ac:dyDescent="0.2">
      <c r="B515" s="47">
        <v>43209</v>
      </c>
      <c r="C515" s="47" t="s">
        <v>14</v>
      </c>
      <c r="D515" s="42" t="s">
        <v>43</v>
      </c>
      <c r="E515" s="42" t="str" cm="1">
        <f t="array" ref="E515">_xlfn.IFS(D515="Excesso humidade", "Major", D515="Rouge", "Major",D515="Perigo físico","Major",D515="Empoado","Major",D515="Parasitas","Major", D515="Odor podre","Major", D515="Temperatura elevada","Major",D515="Rastreabilidade","Minor",D515="Peso","Minor",D515="Erro calibragem","Minor",D515="Defeitos embalamento","Minor",D515="Defeitos escala", "Major")</f>
        <v>Minor</v>
      </c>
      <c r="F515" s="48" t="str" cm="1">
        <f t="array" ref="F515">_xlfn.IFS(H515=0, "N", H515&gt;0, "S")</f>
        <v>N</v>
      </c>
      <c r="G515" s="50"/>
      <c r="H515" s="50"/>
      <c r="J515" s="11"/>
      <c r="K515" s="11"/>
      <c r="L515" s="11"/>
      <c r="M515" s="11"/>
      <c r="N515" s="11"/>
    </row>
    <row r="516" spans="2:14" x14ac:dyDescent="0.2">
      <c r="B516" s="47">
        <v>43208</v>
      </c>
      <c r="C516" s="47" t="s">
        <v>193</v>
      </c>
      <c r="D516" s="42" t="s">
        <v>43</v>
      </c>
      <c r="E516" s="42" t="str" cm="1">
        <f t="array" ref="E516">_xlfn.IFS(D516="Excesso humidade", "Major", D516="Rouge", "Major",D516="Perigo físico","Major",D516="Empoado","Major",D516="Parasitas","Major", D516="Odor podre","Major", D516="Temperatura elevada","Major",D516="Rastreabilidade","Minor",D516="Peso","Minor",D516="Erro calibragem","Minor",D516="Defeitos embalamento","Minor",D516="Defeitos escala", "Major")</f>
        <v>Minor</v>
      </c>
      <c r="F516" s="48" t="str" cm="1">
        <f t="array" ref="F516">_xlfn.IFS(H516=0, "N", H516&gt;0, "S")</f>
        <v>N</v>
      </c>
      <c r="G516" s="50"/>
      <c r="H516" s="50"/>
      <c r="J516" s="11"/>
      <c r="K516" s="11"/>
      <c r="L516" s="11"/>
      <c r="M516" s="11"/>
      <c r="N516" s="11"/>
    </row>
    <row r="517" spans="2:14" x14ac:dyDescent="0.2">
      <c r="B517" s="47">
        <v>43206</v>
      </c>
      <c r="C517" s="47" t="s">
        <v>196</v>
      </c>
      <c r="D517" s="42" t="s">
        <v>43</v>
      </c>
      <c r="E517" s="42" t="str" cm="1">
        <f t="array" ref="E517">_xlfn.IFS(D517="Excesso humidade", "Major", D517="Rouge", "Major",D517="Perigo físico","Major",D517="Empoado","Major",D517="Parasitas","Major", D517="Odor podre","Major", D517="Temperatura elevada","Major",D517="Rastreabilidade","Minor",D517="Peso","Minor",D517="Erro calibragem","Minor",D517="Defeitos embalamento","Minor",D517="Defeitos escala", "Major")</f>
        <v>Minor</v>
      </c>
      <c r="F517" s="48" t="str" cm="1">
        <f t="array" ref="F517">_xlfn.IFS(H517=0, "N", H517&gt;0, "S")</f>
        <v>N</v>
      </c>
      <c r="G517" s="50"/>
      <c r="H517" s="50"/>
      <c r="J517" s="11"/>
      <c r="K517" s="11"/>
      <c r="L517" s="11"/>
      <c r="M517" s="11"/>
      <c r="N517" s="11"/>
    </row>
    <row r="518" spans="2:14" x14ac:dyDescent="0.2">
      <c r="B518" s="47">
        <v>43203</v>
      </c>
      <c r="C518" s="47" t="s">
        <v>175</v>
      </c>
      <c r="D518" s="42" t="s">
        <v>33</v>
      </c>
      <c r="E518" s="42" t="str" cm="1">
        <f t="array" ref="E518">_xlfn.IFS(D518="Excesso humidade", "Major", D518="Rouge", "Major",D518="Perigo físico","Major",D518="Empoado","Major",D518="Parasitas","Major", D518="Odor podre","Major", D518="Temperatura elevada","Major",D518="Rastreabilidade","Minor",D518="Peso","Minor",D518="Erro calibragem","Minor",D518="Defeitos embalamento","Minor",D518="Defeitos escala", "Major")</f>
        <v>Minor</v>
      </c>
      <c r="F518" s="48" t="str" cm="1">
        <f t="array" ref="F518">_xlfn.IFS(H518=0, "N", H518&gt;0, "S")</f>
        <v>N</v>
      </c>
      <c r="G518" s="50"/>
      <c r="H518" s="50"/>
      <c r="J518" s="11"/>
      <c r="K518" s="11"/>
      <c r="L518" s="11"/>
      <c r="M518" s="11"/>
      <c r="N518" s="11"/>
    </row>
    <row r="519" spans="2:14" x14ac:dyDescent="0.2">
      <c r="B519" s="47">
        <v>43203</v>
      </c>
      <c r="C519" s="47" t="s">
        <v>14</v>
      </c>
      <c r="D519" s="42" t="s">
        <v>43</v>
      </c>
      <c r="E519" s="42" t="str" cm="1">
        <f t="array" ref="E519">_xlfn.IFS(D519="Excesso humidade", "Major", D519="Rouge", "Major",D519="Perigo físico","Major",D519="Empoado","Major",D519="Parasitas","Major", D519="Odor podre","Major", D519="Temperatura elevada","Major",D519="Rastreabilidade","Minor",D519="Peso","Minor",D519="Erro calibragem","Minor",D519="Defeitos embalamento","Minor",D519="Defeitos escala", "Major")</f>
        <v>Minor</v>
      </c>
      <c r="F519" s="48" t="str" cm="1">
        <f t="array" ref="F519">_xlfn.IFS(H519=0, "N", H519&gt;0, "S")</f>
        <v>N</v>
      </c>
      <c r="G519" s="50"/>
      <c r="H519" s="50"/>
      <c r="J519" s="11"/>
      <c r="K519" s="11"/>
      <c r="L519" s="11"/>
      <c r="M519" s="11"/>
      <c r="N519" s="11"/>
    </row>
    <row r="520" spans="2:14" x14ac:dyDescent="0.2">
      <c r="B520" s="47">
        <v>43202</v>
      </c>
      <c r="C520" s="47" t="s">
        <v>168</v>
      </c>
      <c r="D520" s="42" t="s">
        <v>43</v>
      </c>
      <c r="E520" s="42" t="str" cm="1">
        <f t="array" ref="E520">_xlfn.IFS(D520="Excesso humidade", "Major", D520="Rouge", "Major",D520="Perigo físico","Major",D520="Empoado","Major",D520="Parasitas","Major", D520="Odor podre","Major", D520="Temperatura elevada","Major",D520="Rastreabilidade","Minor",D520="Peso","Minor",D520="Erro calibragem","Minor",D520="Defeitos embalamento","Minor",D520="Defeitos escala", "Major")</f>
        <v>Minor</v>
      </c>
      <c r="F520" s="48" t="str" cm="1">
        <f t="array" ref="F520">_xlfn.IFS(H520=0, "N", H520&gt;0, "S")</f>
        <v>N</v>
      </c>
      <c r="G520" s="50"/>
      <c r="H520" s="50"/>
      <c r="J520" s="11"/>
      <c r="K520" s="11"/>
      <c r="L520" s="11"/>
      <c r="M520" s="11"/>
      <c r="N520" s="11"/>
    </row>
    <row r="521" spans="2:14" x14ac:dyDescent="0.2">
      <c r="B521" s="44">
        <v>43201</v>
      </c>
      <c r="C521" s="47" t="s">
        <v>185</v>
      </c>
      <c r="D521" s="45" t="s">
        <v>37</v>
      </c>
      <c r="E521" s="42" t="str" cm="1">
        <f t="array" ref="E521">_xlfn.IFS(D521="Excesso humidade", "Major", D521="Rouge", "Major",D521="Perigo físico","Major",D521="Empoado","Major",D521="Parasitas","Major", D521="Odor podre","Major", D521="Temperatura elevada","Major",D521="Rastreabilidade","Minor",D521="Peso","Minor",D521="Erro calibragem","Minor",D521="Defeitos embalamento","Minor",D521="Defeitos escala", "Major")</f>
        <v>Major</v>
      </c>
      <c r="F521" s="48" t="str" cm="1">
        <f t="array" ref="F521">_xlfn.IFS(H521=0, "N", H521&gt;0, "S")</f>
        <v>N</v>
      </c>
      <c r="G521" s="50"/>
      <c r="H521" s="50"/>
      <c r="J521" s="11"/>
      <c r="K521" s="11"/>
      <c r="L521" s="11"/>
      <c r="M521" s="11"/>
      <c r="N521" s="11"/>
    </row>
    <row r="522" spans="2:14" x14ac:dyDescent="0.2">
      <c r="B522" s="47">
        <v>43200</v>
      </c>
      <c r="C522" s="53" t="s">
        <v>182</v>
      </c>
      <c r="D522" s="42" t="s">
        <v>43</v>
      </c>
      <c r="E522" s="42" t="str" cm="1">
        <f t="array" ref="E522">_xlfn.IFS(D522="Excesso humidade", "Major", D522="Rouge", "Major",D522="Perigo físico","Major",D522="Empoado","Major",D522="Parasitas","Major", D522="Odor podre","Major", D522="Temperatura elevada","Major",D522="Rastreabilidade","Minor",D522="Peso","Minor",D522="Erro calibragem","Minor",D522="Defeitos embalamento","Minor",D522="Defeitos escala", "Major")</f>
        <v>Minor</v>
      </c>
      <c r="F522" s="48" t="str" cm="1">
        <f t="array" ref="F522">_xlfn.IFS(H522=0, "N", H522&gt;0, "S")</f>
        <v>N</v>
      </c>
      <c r="G522" s="50"/>
      <c r="H522" s="50"/>
      <c r="J522" s="11"/>
      <c r="K522" s="11"/>
      <c r="L522" s="11"/>
      <c r="M522" s="11"/>
      <c r="N522" s="11"/>
    </row>
    <row r="523" spans="2:14" x14ac:dyDescent="0.2">
      <c r="B523" s="47">
        <v>43200</v>
      </c>
      <c r="C523" s="47" t="s">
        <v>168</v>
      </c>
      <c r="D523" s="42" t="s">
        <v>43</v>
      </c>
      <c r="E523" s="42" t="str" cm="1">
        <f t="array" ref="E523">_xlfn.IFS(D523="Excesso humidade", "Major", D523="Rouge", "Major",D523="Perigo físico","Major",D523="Empoado","Major",D523="Parasitas","Major", D523="Odor podre","Major", D523="Temperatura elevada","Major",D523="Rastreabilidade","Minor",D523="Peso","Minor",D523="Erro calibragem","Minor",D523="Defeitos embalamento","Minor",D523="Defeitos escala", "Major")</f>
        <v>Minor</v>
      </c>
      <c r="F523" s="48" t="str" cm="1">
        <f t="array" ref="F523">_xlfn.IFS(H523=0, "N", H523&gt;0, "S")</f>
        <v>N</v>
      </c>
      <c r="G523" s="50"/>
      <c r="H523" s="50"/>
      <c r="J523" s="11"/>
      <c r="K523" s="11"/>
      <c r="L523" s="11"/>
      <c r="M523" s="11"/>
      <c r="N523" s="11"/>
    </row>
    <row r="524" spans="2:14" x14ac:dyDescent="0.2">
      <c r="B524" s="47">
        <v>43200</v>
      </c>
      <c r="C524" s="47" t="s">
        <v>168</v>
      </c>
      <c r="D524" s="42" t="s">
        <v>43</v>
      </c>
      <c r="E524" s="42" t="str" cm="1">
        <f t="array" ref="E524">_xlfn.IFS(D524="Excesso humidade", "Major", D524="Rouge", "Major",D524="Perigo físico","Major",D524="Empoado","Major",D524="Parasitas","Major", D524="Odor podre","Major", D524="Temperatura elevada","Major",D524="Rastreabilidade","Minor",D524="Peso","Minor",D524="Erro calibragem","Minor",D524="Defeitos embalamento","Minor",D524="Defeitos escala", "Major")</f>
        <v>Minor</v>
      </c>
      <c r="F524" s="48" t="str" cm="1">
        <f t="array" ref="F524">_xlfn.IFS(H524=0, "N", H524&gt;0, "S")</f>
        <v>N</v>
      </c>
      <c r="G524" s="50"/>
      <c r="H524" s="50"/>
      <c r="J524" s="11"/>
      <c r="K524" s="11"/>
      <c r="L524" s="11"/>
      <c r="M524" s="11"/>
      <c r="N524" s="11"/>
    </row>
    <row r="525" spans="2:14" x14ac:dyDescent="0.2">
      <c r="B525" s="47">
        <v>43199</v>
      </c>
      <c r="C525" s="47" t="s">
        <v>168</v>
      </c>
      <c r="D525" s="42" t="s">
        <v>43</v>
      </c>
      <c r="E525" s="42" t="str" cm="1">
        <f t="array" ref="E525">_xlfn.IFS(D525="Excesso humidade", "Major", D525="Rouge", "Major",D525="Perigo físico","Major",D525="Empoado","Major",D525="Parasitas","Major", D525="Odor podre","Major", D525="Temperatura elevada","Major",D525="Rastreabilidade","Minor",D525="Peso","Minor",D525="Erro calibragem","Minor",D525="Defeitos embalamento","Minor",D525="Defeitos escala", "Major")</f>
        <v>Minor</v>
      </c>
      <c r="F525" s="48" t="str" cm="1">
        <f t="array" ref="F525">_xlfn.IFS(H525=0, "N", H525&gt;0, "S")</f>
        <v>N</v>
      </c>
      <c r="G525" s="50"/>
      <c r="H525" s="50"/>
      <c r="J525" s="11"/>
      <c r="K525" s="11"/>
      <c r="L525" s="11"/>
      <c r="M525" s="11"/>
      <c r="N525" s="11"/>
    </row>
    <row r="526" spans="2:14" x14ac:dyDescent="0.2">
      <c r="B526" s="47">
        <v>43199</v>
      </c>
      <c r="C526" s="47" t="s">
        <v>168</v>
      </c>
      <c r="D526" s="42" t="s">
        <v>43</v>
      </c>
      <c r="E526" s="42" t="str" cm="1">
        <f t="array" ref="E526">_xlfn.IFS(D526="Excesso humidade", "Major", D526="Rouge", "Major",D526="Perigo físico","Major",D526="Empoado","Major",D526="Parasitas","Major", D526="Odor podre","Major", D526="Temperatura elevada","Major",D526="Rastreabilidade","Minor",D526="Peso","Minor",D526="Erro calibragem","Minor",D526="Defeitos embalamento","Minor",D526="Defeitos escala", "Major")</f>
        <v>Minor</v>
      </c>
      <c r="F526" s="48" t="str" cm="1">
        <f t="array" ref="F526">_xlfn.IFS(H526=0, "N", H526&gt;0, "S")</f>
        <v>N</v>
      </c>
      <c r="G526" s="50"/>
      <c r="H526" s="50"/>
      <c r="J526" s="11"/>
      <c r="K526" s="11"/>
      <c r="L526" s="11"/>
      <c r="M526" s="11"/>
      <c r="N526" s="11"/>
    </row>
    <row r="527" spans="2:14" x14ac:dyDescent="0.2">
      <c r="B527" s="47">
        <v>43199</v>
      </c>
      <c r="C527" s="47" t="s">
        <v>168</v>
      </c>
      <c r="D527" s="42" t="s">
        <v>43</v>
      </c>
      <c r="E527" s="42" t="str" cm="1">
        <f t="array" ref="E527">_xlfn.IFS(D527="Excesso humidade", "Major", D527="Rouge", "Major",D527="Perigo físico","Major",D527="Empoado","Major",D527="Parasitas","Major", D527="Odor podre","Major", D527="Temperatura elevada","Major",D527="Rastreabilidade","Minor",D527="Peso","Minor",D527="Erro calibragem","Minor",D527="Defeitos embalamento","Minor",D527="Defeitos escala", "Major")</f>
        <v>Minor</v>
      </c>
      <c r="F527" s="48" t="str" cm="1">
        <f t="array" ref="F527">_xlfn.IFS(H527=0, "N", H527&gt;0, "S")</f>
        <v>N</v>
      </c>
      <c r="G527" s="50"/>
      <c r="H527" s="50"/>
      <c r="J527" s="11"/>
      <c r="K527" s="11"/>
      <c r="L527" s="11"/>
      <c r="M527" s="11"/>
      <c r="N527" s="11"/>
    </row>
    <row r="528" spans="2:14" x14ac:dyDescent="0.2">
      <c r="B528" s="47">
        <v>43199</v>
      </c>
      <c r="C528" s="47" t="s">
        <v>14</v>
      </c>
      <c r="D528" s="42" t="s">
        <v>43</v>
      </c>
      <c r="E528" s="42" t="str" cm="1">
        <f t="array" ref="E528">_xlfn.IFS(D528="Excesso humidade", "Major", D528="Rouge", "Major",D528="Perigo físico","Major",D528="Empoado","Major",D528="Parasitas","Major", D528="Odor podre","Major", D528="Temperatura elevada","Major",D528="Rastreabilidade","Minor",D528="Peso","Minor",D528="Erro calibragem","Minor",D528="Defeitos embalamento","Minor",D528="Defeitos escala", "Major")</f>
        <v>Minor</v>
      </c>
      <c r="F528" s="48" t="str" cm="1">
        <f t="array" ref="F528">_xlfn.IFS(H528=0, "N", H528&gt;0, "S")</f>
        <v>N</v>
      </c>
      <c r="G528" s="50"/>
      <c r="H528" s="50"/>
      <c r="J528" s="11"/>
      <c r="K528" s="11"/>
      <c r="L528" s="11"/>
      <c r="M528" s="11"/>
      <c r="N528" s="11"/>
    </row>
    <row r="529" spans="2:14" x14ac:dyDescent="0.2">
      <c r="B529" s="47">
        <v>43193</v>
      </c>
      <c r="C529" s="47" t="s">
        <v>193</v>
      </c>
      <c r="D529" s="42" t="s">
        <v>43</v>
      </c>
      <c r="E529" s="42" t="str" cm="1">
        <f t="array" ref="E529">_xlfn.IFS(D529="Excesso humidade", "Major", D529="Rouge", "Major",D529="Perigo físico","Major",D529="Empoado","Major",D529="Parasitas","Major", D529="Odor podre","Major", D529="Temperatura elevada","Major",D529="Rastreabilidade","Minor",D529="Peso","Minor",D529="Erro calibragem","Minor",D529="Defeitos embalamento","Minor",D529="Defeitos escala", "Major")</f>
        <v>Minor</v>
      </c>
      <c r="F529" s="48" t="str" cm="1">
        <f t="array" ref="F529">_xlfn.IFS(H529=0, "N", H529&gt;0, "S")</f>
        <v>N</v>
      </c>
      <c r="G529" s="50"/>
      <c r="H529" s="50"/>
      <c r="J529" s="11"/>
      <c r="K529" s="11"/>
      <c r="L529" s="11"/>
      <c r="M529" s="11"/>
      <c r="N529" s="11"/>
    </row>
    <row r="530" spans="2:14" x14ac:dyDescent="0.2">
      <c r="B530" s="47">
        <v>43192</v>
      </c>
      <c r="C530" s="47" t="s">
        <v>166</v>
      </c>
      <c r="D530" s="42" t="s">
        <v>43</v>
      </c>
      <c r="E530" s="42" t="str" cm="1">
        <f t="array" ref="E530">_xlfn.IFS(D530="Excesso humidade", "Major", D530="Rouge", "Major",D530="Perigo físico","Major",D530="Empoado","Major",D530="Parasitas","Major", D530="Odor podre","Major", D530="Temperatura elevada","Major",D530="Rastreabilidade","Minor",D530="Peso","Minor",D530="Erro calibragem","Minor",D530="Defeitos embalamento","Minor",D530="Defeitos escala", "Major")</f>
        <v>Minor</v>
      </c>
      <c r="F530" s="48" t="str" cm="1">
        <f t="array" ref="F530">_xlfn.IFS(H530=0, "N", H530&gt;0, "S")</f>
        <v>N</v>
      </c>
      <c r="G530" s="50"/>
      <c r="H530" s="50"/>
      <c r="J530" s="11"/>
      <c r="K530" s="11"/>
      <c r="L530" s="11"/>
      <c r="M530" s="11"/>
      <c r="N530" s="11"/>
    </row>
    <row r="531" spans="2:14" x14ac:dyDescent="0.2">
      <c r="B531" s="47">
        <v>43192</v>
      </c>
      <c r="C531" s="47" t="s">
        <v>172</v>
      </c>
      <c r="D531" s="42" t="s">
        <v>33</v>
      </c>
      <c r="E531" s="42" t="str" cm="1">
        <f t="array" ref="E531">_xlfn.IFS(D531="Excesso humidade", "Major", D531="Rouge", "Major",D531="Perigo físico","Major",D531="Empoado","Major",D531="Parasitas","Major", D531="Odor podre","Major", D531="Temperatura elevada","Major",D531="Rastreabilidade","Minor",D531="Peso","Minor",D531="Erro calibragem","Minor",D531="Defeitos embalamento","Minor",D531="Defeitos escala", "Major")</f>
        <v>Minor</v>
      </c>
      <c r="F531" s="48" t="str" cm="1">
        <f t="array" ref="F531">_xlfn.IFS(H531=0, "N", H531&gt;0, "S")</f>
        <v>N</v>
      </c>
      <c r="G531" s="50"/>
      <c r="H531" s="50"/>
      <c r="J531" s="11"/>
      <c r="K531" s="11"/>
      <c r="L531" s="11"/>
      <c r="M531" s="11"/>
      <c r="N531" s="11"/>
    </row>
    <row r="532" spans="2:14" x14ac:dyDescent="0.2">
      <c r="B532" s="47">
        <v>43192</v>
      </c>
      <c r="C532" s="47" t="s">
        <v>171</v>
      </c>
      <c r="D532" s="42" t="s">
        <v>43</v>
      </c>
      <c r="E532" s="42" t="str" cm="1">
        <f t="array" ref="E532">_xlfn.IFS(D532="Excesso humidade", "Major", D532="Rouge", "Major",D532="Perigo físico","Major",D532="Empoado","Major",D532="Parasitas","Major", D532="Odor podre","Major", D532="Temperatura elevada","Major",D532="Rastreabilidade","Minor",D532="Peso","Minor",D532="Erro calibragem","Minor",D532="Defeitos embalamento","Minor",D532="Defeitos escala", "Major")</f>
        <v>Minor</v>
      </c>
      <c r="F532" s="48" t="str" cm="1">
        <f t="array" ref="F532">_xlfn.IFS(H532=0, "N", H532&gt;0, "S")</f>
        <v>N</v>
      </c>
      <c r="G532" s="50"/>
      <c r="H532" s="50"/>
      <c r="J532" s="11"/>
      <c r="K532" s="11"/>
      <c r="L532" s="11"/>
      <c r="M532" s="11"/>
      <c r="N532" s="11"/>
    </row>
    <row r="533" spans="2:14" x14ac:dyDescent="0.2">
      <c r="B533" s="47">
        <v>43187</v>
      </c>
      <c r="C533" s="47" t="s">
        <v>170</v>
      </c>
      <c r="D533" s="42" t="s">
        <v>33</v>
      </c>
      <c r="E533" s="42" t="str" cm="1">
        <f t="array" ref="E533">_xlfn.IFS(D533="Excesso humidade", "Major", D533="Rouge", "Major",D533="Perigo físico","Major",D533="Empoado","Major",D533="Parasitas","Major", D533="Odor podre","Major", D533="Temperatura elevada","Major",D533="Rastreabilidade","Minor",D533="Peso","Minor",D533="Erro calibragem","Minor",D533="Defeitos embalamento","Minor",D533="Defeitos escala", "Major")</f>
        <v>Minor</v>
      </c>
      <c r="F533" s="48" t="str" cm="1">
        <f t="array" ref="F533">_xlfn.IFS(H533=0, "N", H533&gt;0, "S")</f>
        <v>N</v>
      </c>
      <c r="G533" s="50"/>
      <c r="H533" s="50"/>
      <c r="J533" s="11"/>
      <c r="K533" s="11"/>
      <c r="L533" s="11"/>
      <c r="M533" s="11"/>
      <c r="N533" s="11"/>
    </row>
    <row r="534" spans="2:14" x14ac:dyDescent="0.2">
      <c r="B534" s="47">
        <v>43185</v>
      </c>
      <c r="C534" s="47" t="s">
        <v>168</v>
      </c>
      <c r="D534" s="42" t="s">
        <v>43</v>
      </c>
      <c r="E534" s="42" t="str" cm="1">
        <f t="array" ref="E534">_xlfn.IFS(D534="Excesso humidade", "Major", D534="Rouge", "Major",D534="Perigo físico","Major",D534="Empoado","Major",D534="Parasitas","Major", D534="Odor podre","Major", D534="Temperatura elevada","Major",D534="Rastreabilidade","Minor",D534="Peso","Minor",D534="Erro calibragem","Minor",D534="Defeitos embalamento","Minor",D534="Defeitos escala", "Major")</f>
        <v>Minor</v>
      </c>
      <c r="F534" s="48" t="str" cm="1">
        <f t="array" ref="F534">_xlfn.IFS(H534=0, "N", H534&gt;0, "S")</f>
        <v>N</v>
      </c>
      <c r="G534" s="50"/>
      <c r="H534" s="50"/>
      <c r="J534" s="11"/>
      <c r="K534" s="11"/>
      <c r="L534" s="11"/>
      <c r="M534" s="11"/>
      <c r="N534" s="11"/>
    </row>
    <row r="535" spans="2:14" x14ac:dyDescent="0.2">
      <c r="B535" s="47">
        <v>43185</v>
      </c>
      <c r="C535" s="47" t="s">
        <v>166</v>
      </c>
      <c r="D535" s="42" t="s">
        <v>43</v>
      </c>
      <c r="E535" s="42" t="str" cm="1">
        <f t="array" ref="E535">_xlfn.IFS(D535="Excesso humidade", "Major", D535="Rouge", "Major",D535="Perigo físico","Major",D535="Empoado","Major",D535="Parasitas","Major", D535="Odor podre","Major", D535="Temperatura elevada","Major",D535="Rastreabilidade","Minor",D535="Peso","Minor",D535="Erro calibragem","Minor",D535="Defeitos embalamento","Minor",D535="Defeitos escala", "Major")</f>
        <v>Minor</v>
      </c>
      <c r="F535" s="48" t="str" cm="1">
        <f t="array" ref="F535">_xlfn.IFS(H535=0, "N", H535&gt;0, "S")</f>
        <v>N</v>
      </c>
      <c r="G535" s="50"/>
      <c r="H535" s="50"/>
      <c r="J535" s="11"/>
      <c r="K535" s="11"/>
      <c r="L535" s="11"/>
      <c r="M535" s="11"/>
      <c r="N535" s="11"/>
    </row>
    <row r="536" spans="2:14" x14ac:dyDescent="0.2">
      <c r="B536" s="47">
        <v>43182</v>
      </c>
      <c r="C536" s="47" t="s">
        <v>186</v>
      </c>
      <c r="D536" s="42" t="s">
        <v>43</v>
      </c>
      <c r="E536" s="42" t="str" cm="1">
        <f t="array" ref="E536">_xlfn.IFS(D536="Excesso humidade", "Major", D536="Rouge", "Major",D536="Perigo físico","Major",D536="Empoado","Major",D536="Parasitas","Major", D536="Odor podre","Major", D536="Temperatura elevada","Major",D536="Rastreabilidade","Minor",D536="Peso","Minor",D536="Erro calibragem","Minor",D536="Defeitos embalamento","Minor",D536="Defeitos escala", "Major")</f>
        <v>Minor</v>
      </c>
      <c r="F536" s="48" t="str" cm="1">
        <f t="array" ref="F536">_xlfn.IFS(H536=0, "N", H536&gt;0, "S")</f>
        <v>N</v>
      </c>
      <c r="G536" s="50"/>
      <c r="H536" s="50"/>
      <c r="J536" s="11"/>
      <c r="K536" s="11"/>
      <c r="L536" s="11"/>
      <c r="M536" s="11"/>
      <c r="N536" s="11"/>
    </row>
    <row r="537" spans="2:14" x14ac:dyDescent="0.2">
      <c r="B537" s="47">
        <v>43181</v>
      </c>
      <c r="C537" s="47" t="s">
        <v>14</v>
      </c>
      <c r="D537" s="42" t="s">
        <v>43</v>
      </c>
      <c r="E537" s="42" t="str" cm="1">
        <f t="array" ref="E537">_xlfn.IFS(D537="Excesso humidade", "Major", D537="Rouge", "Major",D537="Perigo físico","Major",D537="Empoado","Major",D537="Parasitas","Major", D537="Odor podre","Major", D537="Temperatura elevada","Major",D537="Rastreabilidade","Minor",D537="Peso","Minor",D537="Erro calibragem","Minor",D537="Defeitos embalamento","Minor",D537="Defeitos escala", "Major")</f>
        <v>Minor</v>
      </c>
      <c r="F537" s="48" t="str" cm="1">
        <f t="array" ref="F537">_xlfn.IFS(H537=0, "N", H537&gt;0, "S")</f>
        <v>N</v>
      </c>
      <c r="G537" s="50"/>
      <c r="H537" s="50"/>
      <c r="J537" s="11"/>
      <c r="K537" s="11"/>
      <c r="L537" s="11"/>
      <c r="M537" s="11"/>
      <c r="N537" s="11"/>
    </row>
    <row r="538" spans="2:14" x14ac:dyDescent="0.2">
      <c r="B538" s="47">
        <v>43181</v>
      </c>
      <c r="C538" s="47" t="s">
        <v>193</v>
      </c>
      <c r="D538" s="42" t="s">
        <v>43</v>
      </c>
      <c r="E538" s="42" t="str" cm="1">
        <f t="array" ref="E538">_xlfn.IFS(D538="Excesso humidade", "Major", D538="Rouge", "Major",D538="Perigo físico","Major",D538="Empoado","Major",D538="Parasitas","Major", D538="Odor podre","Major", D538="Temperatura elevada","Major",D538="Rastreabilidade","Minor",D538="Peso","Minor",D538="Erro calibragem","Minor",D538="Defeitos embalamento","Minor",D538="Defeitos escala", "Major")</f>
        <v>Minor</v>
      </c>
      <c r="F538" s="48" t="str" cm="1">
        <f t="array" ref="F538">_xlfn.IFS(H538=0, "N", H538&gt;0, "S")</f>
        <v>N</v>
      </c>
      <c r="G538" s="50"/>
      <c r="H538" s="50"/>
      <c r="J538" s="11"/>
      <c r="K538" s="11"/>
      <c r="L538" s="11"/>
      <c r="M538" s="11"/>
      <c r="N538" s="11"/>
    </row>
    <row r="539" spans="2:14" x14ac:dyDescent="0.2">
      <c r="B539" s="47">
        <v>43179</v>
      </c>
      <c r="C539" s="47" t="s">
        <v>168</v>
      </c>
      <c r="D539" s="42" t="s">
        <v>41</v>
      </c>
      <c r="E539" s="42" t="str" cm="1">
        <f t="array" ref="E539">_xlfn.IFS(D539="Excesso humidade", "Major", D539="Rouge", "Major",D539="Perigo físico","Major",D539="Empoado","Major",D539="Parasitas","Major", D539="Odor podre","Major", D539="Temperatura elevada","Major",D539="Rastreabilidade","Minor",D539="Peso","Minor",D539="Erro calibragem","Minor",D539="Defeitos embalamento","Minor",D539="Defeitos escala", "Major")</f>
        <v>Major</v>
      </c>
      <c r="F539" s="48" t="str" cm="1">
        <f t="array" ref="F539">_xlfn.IFS(H539=0, "N", H539&gt;0, "S")</f>
        <v>N</v>
      </c>
      <c r="G539" s="50"/>
      <c r="H539" s="50"/>
      <c r="J539" s="11"/>
      <c r="K539" s="11"/>
      <c r="L539" s="11"/>
      <c r="M539" s="11"/>
      <c r="N539" s="11"/>
    </row>
    <row r="540" spans="2:14" x14ac:dyDescent="0.2">
      <c r="B540" s="47">
        <v>43174</v>
      </c>
      <c r="C540" s="53" t="s">
        <v>180</v>
      </c>
      <c r="D540" s="42" t="s">
        <v>43</v>
      </c>
      <c r="E540" s="42" t="str" cm="1">
        <f t="array" ref="E540">_xlfn.IFS(D540="Excesso humidade", "Major", D540="Rouge", "Major",D540="Perigo físico","Major",D540="Empoado","Major",D540="Parasitas","Major", D540="Odor podre","Major", D540="Temperatura elevada","Major",D540="Rastreabilidade","Minor",D540="Peso","Minor",D540="Erro calibragem","Minor",D540="Defeitos embalamento","Minor",D540="Defeitos escala", "Major")</f>
        <v>Minor</v>
      </c>
      <c r="F540" s="48" t="str" cm="1">
        <f t="array" ref="F540">_xlfn.IFS(H540=0, "N", H540&gt;0, "S")</f>
        <v>N</v>
      </c>
      <c r="G540" s="50"/>
      <c r="H540" s="50"/>
      <c r="J540" s="11"/>
      <c r="K540" s="11"/>
      <c r="L540" s="11"/>
      <c r="M540" s="11"/>
      <c r="N540" s="11"/>
    </row>
    <row r="541" spans="2:14" x14ac:dyDescent="0.2">
      <c r="B541" s="47">
        <v>43171</v>
      </c>
      <c r="C541" s="47" t="s">
        <v>192</v>
      </c>
      <c r="D541" s="42" t="s">
        <v>33</v>
      </c>
      <c r="E541" s="42" t="str" cm="1">
        <f t="array" ref="E541">_xlfn.IFS(D541="Excesso humidade", "Major", D541="Rouge", "Major",D541="Perigo físico","Major",D541="Empoado","Major",D541="Parasitas","Major", D541="Odor podre","Major", D541="Temperatura elevada","Major",D541="Rastreabilidade","Minor",D541="Peso","Minor",D541="Erro calibragem","Minor",D541="Defeitos embalamento","Minor",D541="Defeitos escala", "Major")</f>
        <v>Minor</v>
      </c>
      <c r="F541" s="48" t="str" cm="1">
        <f t="array" ref="F541">_xlfn.IFS(H541=0, "N", H541&gt;0, "S")</f>
        <v>N</v>
      </c>
      <c r="G541" s="50"/>
      <c r="H541" s="50"/>
      <c r="J541" s="11"/>
      <c r="K541" s="11"/>
      <c r="L541" s="11"/>
      <c r="M541" s="11"/>
      <c r="N541" s="11"/>
    </row>
    <row r="542" spans="2:14" x14ac:dyDescent="0.2">
      <c r="B542" s="47">
        <v>43168</v>
      </c>
      <c r="C542" s="47" t="s">
        <v>191</v>
      </c>
      <c r="D542" s="42" t="s">
        <v>43</v>
      </c>
      <c r="E542" s="42" t="str" cm="1">
        <f t="array" ref="E542">_xlfn.IFS(D542="Excesso humidade", "Major", D542="Rouge", "Major",D542="Perigo físico","Major",D542="Empoado","Major",D542="Parasitas","Major", D542="Odor podre","Major", D542="Temperatura elevada","Major",D542="Rastreabilidade","Minor",D542="Peso","Minor",D542="Erro calibragem","Minor",D542="Defeitos embalamento","Minor",D542="Defeitos escala", "Major")</f>
        <v>Minor</v>
      </c>
      <c r="F542" s="48" t="str" cm="1">
        <f t="array" ref="F542">_xlfn.IFS(H542=0, "N", H542&gt;0, "S")</f>
        <v>N</v>
      </c>
      <c r="G542" s="50"/>
      <c r="H542" s="50"/>
      <c r="J542" s="11"/>
      <c r="K542" s="11"/>
      <c r="L542" s="11"/>
      <c r="M542" s="11"/>
      <c r="N542" s="11"/>
    </row>
    <row r="543" spans="2:14" x14ac:dyDescent="0.2">
      <c r="B543" s="47">
        <v>43167</v>
      </c>
      <c r="C543" s="47" t="s">
        <v>193</v>
      </c>
      <c r="D543" s="42" t="s">
        <v>43</v>
      </c>
      <c r="E543" s="42" t="str" cm="1">
        <f t="array" ref="E543">_xlfn.IFS(D543="Excesso humidade", "Major", D543="Rouge", "Major",D543="Perigo físico","Major",D543="Empoado","Major",D543="Parasitas","Major", D543="Odor podre","Major", D543="Temperatura elevada","Major",D543="Rastreabilidade","Minor",D543="Peso","Minor",D543="Erro calibragem","Minor",D543="Defeitos embalamento","Minor",D543="Defeitos escala", "Major")</f>
        <v>Minor</v>
      </c>
      <c r="F543" s="48" t="str" cm="1">
        <f t="array" ref="F543">_xlfn.IFS(H543=0, "N", H543&gt;0, "S")</f>
        <v>N</v>
      </c>
      <c r="G543" s="50"/>
      <c r="H543" s="50"/>
      <c r="J543" s="11"/>
      <c r="K543" s="11"/>
      <c r="L543" s="11"/>
      <c r="M543" s="11"/>
      <c r="N543" s="11"/>
    </row>
    <row r="544" spans="2:14" x14ac:dyDescent="0.2">
      <c r="B544" s="47">
        <v>43166</v>
      </c>
      <c r="C544" s="47" t="s">
        <v>168</v>
      </c>
      <c r="D544" s="42" t="s">
        <v>43</v>
      </c>
      <c r="E544" s="42" t="str" cm="1">
        <f t="array" ref="E544">_xlfn.IFS(D544="Excesso humidade", "Major", D544="Rouge", "Major",D544="Perigo físico","Major",D544="Empoado","Major",D544="Parasitas","Major", D544="Odor podre","Major", D544="Temperatura elevada","Major",D544="Rastreabilidade","Minor",D544="Peso","Minor",D544="Erro calibragem","Minor",D544="Defeitos embalamento","Minor",D544="Defeitos escala", "Major")</f>
        <v>Minor</v>
      </c>
      <c r="F544" s="48" t="str" cm="1">
        <f t="array" ref="F544">_xlfn.IFS(H544=0, "N", H544&gt;0, "S")</f>
        <v>N</v>
      </c>
      <c r="G544" s="50"/>
      <c r="H544" s="50"/>
      <c r="J544" s="11"/>
      <c r="K544" s="11"/>
      <c r="L544" s="11"/>
      <c r="M544" s="11"/>
      <c r="N544" s="11"/>
    </row>
    <row r="545" spans="2:14" x14ac:dyDescent="0.2">
      <c r="B545" s="47">
        <v>43165</v>
      </c>
      <c r="C545" s="47" t="s">
        <v>193</v>
      </c>
      <c r="D545" s="42" t="s">
        <v>43</v>
      </c>
      <c r="E545" s="42" t="str" cm="1">
        <f t="array" ref="E545">_xlfn.IFS(D545="Excesso humidade", "Major", D545="Rouge", "Major",D545="Perigo físico","Major",D545="Empoado","Major",D545="Parasitas","Major", D545="Odor podre","Major", D545="Temperatura elevada","Major",D545="Rastreabilidade","Minor",D545="Peso","Minor",D545="Erro calibragem","Minor",D545="Defeitos embalamento","Minor",D545="Defeitos escala", "Major")</f>
        <v>Minor</v>
      </c>
      <c r="F545" s="48" t="str" cm="1">
        <f t="array" ref="F545">_xlfn.IFS(H545=0, "N", H545&gt;0, "S")</f>
        <v>N</v>
      </c>
      <c r="G545" s="50"/>
      <c r="H545" s="50"/>
      <c r="J545" s="11"/>
      <c r="K545" s="11"/>
      <c r="L545" s="11"/>
      <c r="M545" s="11"/>
      <c r="N545" s="11"/>
    </row>
    <row r="546" spans="2:14" x14ac:dyDescent="0.2">
      <c r="B546" s="47">
        <v>43164</v>
      </c>
      <c r="C546" s="47" t="s">
        <v>168</v>
      </c>
      <c r="D546" s="42" t="s">
        <v>39</v>
      </c>
      <c r="E546" s="42" t="str" cm="1">
        <f t="array" ref="E546">_xlfn.IFS(D546="Excesso humidade", "Major", D546="Rouge", "Major",D546="Perigo físico","Major",D546="Empoado","Major",D546="Parasitas","Major", D546="Odor podre","Major", D546="Temperatura elevada","Major",D546="Rastreabilidade","Minor",D546="Peso","Minor",D546="Erro calibragem","Minor",D546="Defeitos embalamento","Minor",D546="Defeitos escala", "Major")</f>
        <v>Minor</v>
      </c>
      <c r="F546" s="48" t="str" cm="1">
        <f t="array" ref="F546">_xlfn.IFS(H546=0, "N", H546&gt;0, "S")</f>
        <v>N</v>
      </c>
      <c r="G546" s="50"/>
      <c r="H546" s="50"/>
      <c r="J546" s="11"/>
      <c r="K546" s="11"/>
      <c r="L546" s="11"/>
      <c r="M546" s="11"/>
      <c r="N546" s="11"/>
    </row>
    <row r="547" spans="2:14" x14ac:dyDescent="0.2">
      <c r="B547" s="47">
        <v>43161</v>
      </c>
      <c r="C547" s="47" t="s">
        <v>190</v>
      </c>
      <c r="D547" s="42" t="s">
        <v>39</v>
      </c>
      <c r="E547" s="42" t="str" cm="1">
        <f t="array" ref="E547">_xlfn.IFS(D547="Excesso humidade", "Major", D547="Rouge", "Major",D547="Perigo físico","Major",D547="Empoado","Major",D547="Parasitas","Major", D547="Odor podre","Major", D547="Temperatura elevada","Major",D547="Rastreabilidade","Minor",D547="Peso","Minor",D547="Erro calibragem","Minor",D547="Defeitos embalamento","Minor",D547="Defeitos escala", "Major")</f>
        <v>Minor</v>
      </c>
      <c r="F547" s="48" t="str" cm="1">
        <f t="array" ref="F547">_xlfn.IFS(H547=0, "N", H547&gt;0, "S")</f>
        <v>N</v>
      </c>
      <c r="G547" s="50"/>
      <c r="H547" s="50"/>
      <c r="J547" s="11"/>
      <c r="K547" s="11"/>
      <c r="L547" s="11"/>
      <c r="M547" s="11"/>
      <c r="N547" s="11"/>
    </row>
    <row r="548" spans="2:14" x14ac:dyDescent="0.2">
      <c r="B548" s="47">
        <v>43161</v>
      </c>
      <c r="C548" s="47" t="s">
        <v>175</v>
      </c>
      <c r="D548" s="42" t="s">
        <v>33</v>
      </c>
      <c r="E548" s="42" t="str" cm="1">
        <f t="array" ref="E548">_xlfn.IFS(D548="Excesso humidade", "Major", D548="Rouge", "Major",D548="Perigo físico","Major",D548="Empoado","Major",D548="Parasitas","Major", D548="Odor podre","Major", D548="Temperatura elevada","Major",D548="Rastreabilidade","Minor",D548="Peso","Minor",D548="Erro calibragem","Minor",D548="Defeitos embalamento","Minor",D548="Defeitos escala", "Major")</f>
        <v>Minor</v>
      </c>
      <c r="F548" s="48" t="str" cm="1">
        <f t="array" ref="F548">_xlfn.IFS(H548=0, "N", H548&gt;0, "S")</f>
        <v>N</v>
      </c>
      <c r="G548" s="50"/>
      <c r="H548" s="50"/>
      <c r="J548" s="11"/>
      <c r="K548" s="11"/>
      <c r="L548" s="11"/>
      <c r="M548" s="11"/>
      <c r="N548" s="11"/>
    </row>
    <row r="549" spans="2:14" x14ac:dyDescent="0.2">
      <c r="B549" s="47">
        <v>43160</v>
      </c>
      <c r="C549" s="47" t="s">
        <v>168</v>
      </c>
      <c r="D549" s="42" t="s">
        <v>43</v>
      </c>
      <c r="E549" s="42" t="str" cm="1">
        <f t="array" ref="E549">_xlfn.IFS(D549="Excesso humidade", "Major", D549="Rouge", "Major",D549="Perigo físico","Major",D549="Empoado","Major",D549="Parasitas","Major", D549="Odor podre","Major", D549="Temperatura elevada","Major",D549="Rastreabilidade","Minor",D549="Peso","Minor",D549="Erro calibragem","Minor",D549="Defeitos embalamento","Minor",D549="Defeitos escala", "Major")</f>
        <v>Minor</v>
      </c>
      <c r="F549" s="48" t="str" cm="1">
        <f t="array" ref="F549">_xlfn.IFS(H549=0, "N", H549&gt;0, "S")</f>
        <v>N</v>
      </c>
      <c r="G549" s="50"/>
      <c r="H549" s="50"/>
      <c r="J549" s="11"/>
      <c r="K549" s="11"/>
      <c r="L549" s="11"/>
      <c r="M549" s="11"/>
      <c r="N549" s="11"/>
    </row>
    <row r="550" spans="2:14" x14ac:dyDescent="0.2">
      <c r="B550" s="47">
        <v>43157</v>
      </c>
      <c r="C550" s="47" t="s">
        <v>186</v>
      </c>
      <c r="D550" s="42" t="s">
        <v>43</v>
      </c>
      <c r="E550" s="42" t="str" cm="1">
        <f t="array" ref="E550">_xlfn.IFS(D550="Excesso humidade", "Major", D550="Rouge", "Major",D550="Perigo físico","Major",D550="Empoado","Major",D550="Parasitas","Major", D550="Odor podre","Major", D550="Temperatura elevada","Major",D550="Rastreabilidade","Minor",D550="Peso","Minor",D550="Erro calibragem","Minor",D550="Defeitos embalamento","Minor",D550="Defeitos escala", "Major")</f>
        <v>Minor</v>
      </c>
      <c r="F550" s="48" t="str" cm="1">
        <f t="array" ref="F550">_xlfn.IFS(H550=0, "N", H550&gt;0, "S")</f>
        <v>N</v>
      </c>
      <c r="G550" s="50"/>
      <c r="H550" s="50"/>
      <c r="J550" s="11"/>
      <c r="K550" s="11"/>
      <c r="L550" s="11"/>
      <c r="M550" s="11"/>
      <c r="N550" s="11"/>
    </row>
    <row r="551" spans="2:14" x14ac:dyDescent="0.2">
      <c r="B551" s="47">
        <v>43153</v>
      </c>
      <c r="C551" s="47" t="s">
        <v>168</v>
      </c>
      <c r="D551" s="42" t="s">
        <v>43</v>
      </c>
      <c r="E551" s="42" t="str" cm="1">
        <f t="array" ref="E551">_xlfn.IFS(D551="Excesso humidade", "Major", D551="Rouge", "Major",D551="Perigo físico","Major",D551="Empoado","Major",D551="Parasitas","Major", D551="Odor podre","Major", D551="Temperatura elevada","Major",D551="Rastreabilidade","Minor",D551="Peso","Minor",D551="Erro calibragem","Minor",D551="Defeitos embalamento","Minor",D551="Defeitos escala", "Major")</f>
        <v>Minor</v>
      </c>
      <c r="F551" s="48" t="str" cm="1">
        <f t="array" ref="F551">_xlfn.IFS(H551=0, "N", H551&gt;0, "S")</f>
        <v>N</v>
      </c>
      <c r="G551" s="50"/>
      <c r="H551" s="50"/>
      <c r="J551" s="11"/>
      <c r="K551" s="11"/>
      <c r="L551" s="11"/>
      <c r="M551" s="11"/>
      <c r="N551" s="11"/>
    </row>
    <row r="552" spans="2:14" x14ac:dyDescent="0.2">
      <c r="B552" s="47">
        <v>43152</v>
      </c>
      <c r="C552" s="53" t="s">
        <v>180</v>
      </c>
      <c r="D552" s="42" t="s">
        <v>43</v>
      </c>
      <c r="E552" s="42" t="str" cm="1">
        <f t="array" ref="E552">_xlfn.IFS(D552="Excesso humidade", "Major", D552="Rouge", "Major",D552="Perigo físico","Major",D552="Empoado","Major",D552="Parasitas","Major", D552="Odor podre","Major", D552="Temperatura elevada","Major",D552="Rastreabilidade","Minor",D552="Peso","Minor",D552="Erro calibragem","Minor",D552="Defeitos embalamento","Minor",D552="Defeitos escala", "Major")</f>
        <v>Minor</v>
      </c>
      <c r="F552" s="48" t="str" cm="1">
        <f t="array" ref="F552">_xlfn.IFS(H552=0, "N", H552&gt;0, "S")</f>
        <v>N</v>
      </c>
      <c r="G552" s="50"/>
      <c r="H552" s="50"/>
      <c r="J552" s="11"/>
      <c r="K552" s="11"/>
      <c r="L552" s="11"/>
      <c r="M552" s="11"/>
      <c r="N552" s="11"/>
    </row>
    <row r="553" spans="2:14" x14ac:dyDescent="0.2">
      <c r="B553" s="47">
        <v>43151</v>
      </c>
      <c r="C553" s="47" t="s">
        <v>193</v>
      </c>
      <c r="D553" s="42" t="s">
        <v>43</v>
      </c>
      <c r="E553" s="42" t="str" cm="1">
        <f t="array" ref="E553">_xlfn.IFS(D553="Excesso humidade", "Major", D553="Rouge", "Major",D553="Perigo físico","Major",D553="Empoado","Major",D553="Parasitas","Major", D553="Odor podre","Major", D553="Temperatura elevada","Major",D553="Rastreabilidade","Minor",D553="Peso","Minor",D553="Erro calibragem","Minor",D553="Defeitos embalamento","Minor",D553="Defeitos escala", "Major")</f>
        <v>Minor</v>
      </c>
      <c r="F553" s="48" t="str" cm="1">
        <f t="array" ref="F553">_xlfn.IFS(H553=0, "N", H553&gt;0, "S")</f>
        <v>N</v>
      </c>
      <c r="G553" s="50"/>
      <c r="H553" s="50"/>
      <c r="J553" s="11"/>
      <c r="K553" s="11"/>
      <c r="L553" s="11"/>
      <c r="M553" s="11"/>
      <c r="N553" s="11"/>
    </row>
    <row r="554" spans="2:14" x14ac:dyDescent="0.2">
      <c r="B554" s="47">
        <v>43151</v>
      </c>
      <c r="C554" s="47" t="s">
        <v>195</v>
      </c>
      <c r="D554" s="42" t="s">
        <v>43</v>
      </c>
      <c r="E554" s="42" t="str" cm="1">
        <f t="array" ref="E554">_xlfn.IFS(D554="Excesso humidade", "Major", D554="Rouge", "Major",D554="Perigo físico","Major",D554="Empoado","Major",D554="Parasitas","Major", D554="Odor podre","Major", D554="Temperatura elevada","Major",D554="Rastreabilidade","Minor",D554="Peso","Minor",D554="Erro calibragem","Minor",D554="Defeitos embalamento","Minor",D554="Defeitos escala", "Major")</f>
        <v>Minor</v>
      </c>
      <c r="F554" s="48" t="str" cm="1">
        <f t="array" ref="F554">_xlfn.IFS(H554=0, "N", H554&gt;0, "S")</f>
        <v>N</v>
      </c>
      <c r="G554" s="50"/>
      <c r="H554" s="50"/>
      <c r="J554" s="11"/>
      <c r="K554" s="11"/>
      <c r="L554" s="11"/>
      <c r="M554" s="11"/>
      <c r="N554" s="11"/>
    </row>
    <row r="555" spans="2:14" x14ac:dyDescent="0.2">
      <c r="B555" s="47">
        <v>43147</v>
      </c>
      <c r="C555" s="53" t="s">
        <v>181</v>
      </c>
      <c r="D555" s="42" t="s">
        <v>43</v>
      </c>
      <c r="E555" s="42" t="str" cm="1">
        <f t="array" ref="E555">_xlfn.IFS(D555="Excesso humidade", "Major", D555="Rouge", "Major",D555="Perigo físico","Major",D555="Empoado","Major",D555="Parasitas","Major", D555="Odor podre","Major", D555="Temperatura elevada","Major",D555="Rastreabilidade","Minor",D555="Peso","Minor",D555="Erro calibragem","Minor",D555="Defeitos embalamento","Minor",D555="Defeitos escala", "Major")</f>
        <v>Minor</v>
      </c>
      <c r="F555" s="48" t="str" cm="1">
        <f t="array" ref="F555">_xlfn.IFS(H555=0, "N", H555&gt;0, "S")</f>
        <v>N</v>
      </c>
      <c r="G555" s="50"/>
      <c r="H555" s="50"/>
      <c r="J555" s="11"/>
      <c r="K555" s="11"/>
      <c r="L555" s="11"/>
      <c r="M555" s="11"/>
      <c r="N555" s="11"/>
    </row>
    <row r="556" spans="2:14" x14ac:dyDescent="0.2">
      <c r="B556" s="47">
        <v>43146</v>
      </c>
      <c r="C556" s="47" t="s">
        <v>195</v>
      </c>
      <c r="D556" s="42" t="s">
        <v>43</v>
      </c>
      <c r="E556" s="42" t="str" cm="1">
        <f t="array" ref="E556">_xlfn.IFS(D556="Excesso humidade", "Major", D556="Rouge", "Major",D556="Perigo físico","Major",D556="Empoado","Major",D556="Parasitas","Major", D556="Odor podre","Major", D556="Temperatura elevada","Major",D556="Rastreabilidade","Minor",D556="Peso","Minor",D556="Erro calibragem","Minor",D556="Defeitos embalamento","Minor",D556="Defeitos escala", "Major")</f>
        <v>Minor</v>
      </c>
      <c r="F556" s="48" t="str" cm="1">
        <f t="array" ref="F556">_xlfn.IFS(H556=0, "N", H556&gt;0, "S")</f>
        <v>N</v>
      </c>
      <c r="G556" s="50"/>
      <c r="H556" s="50"/>
      <c r="J556" s="11"/>
      <c r="K556" s="11"/>
      <c r="L556" s="11"/>
      <c r="M556" s="11"/>
      <c r="N556" s="11"/>
    </row>
    <row r="557" spans="2:14" x14ac:dyDescent="0.2">
      <c r="B557" s="47">
        <v>43146</v>
      </c>
      <c r="C557" s="53" t="s">
        <v>182</v>
      </c>
      <c r="D557" s="42" t="s">
        <v>43</v>
      </c>
      <c r="E557" s="42" t="str" cm="1">
        <f t="array" ref="E557">_xlfn.IFS(D557="Excesso humidade", "Major", D557="Rouge", "Major",D557="Perigo físico","Major",D557="Empoado","Major",D557="Parasitas","Major", D557="Odor podre","Major", D557="Temperatura elevada","Major",D557="Rastreabilidade","Minor",D557="Peso","Minor",D557="Erro calibragem","Minor",D557="Defeitos embalamento","Minor",D557="Defeitos escala", "Major")</f>
        <v>Minor</v>
      </c>
      <c r="F557" s="48" t="str" cm="1">
        <f t="array" ref="F557">_xlfn.IFS(H557=0, "N", H557&gt;0, "S")</f>
        <v>N</v>
      </c>
      <c r="G557" s="50"/>
      <c r="H557" s="50"/>
      <c r="J557" s="11"/>
      <c r="K557" s="11"/>
      <c r="L557" s="11"/>
      <c r="M557" s="11"/>
      <c r="N557" s="11"/>
    </row>
    <row r="558" spans="2:14" x14ac:dyDescent="0.2">
      <c r="B558" s="47">
        <v>43146</v>
      </c>
      <c r="C558" s="53" t="s">
        <v>180</v>
      </c>
      <c r="D558" s="42" t="s">
        <v>43</v>
      </c>
      <c r="E558" s="42" t="str" cm="1">
        <f t="array" ref="E558">_xlfn.IFS(D558="Excesso humidade", "Major", D558="Rouge", "Major",D558="Perigo físico","Major",D558="Empoado","Major",D558="Parasitas","Major", D558="Odor podre","Major", D558="Temperatura elevada","Major",D558="Rastreabilidade","Minor",D558="Peso","Minor",D558="Erro calibragem","Minor",D558="Defeitos embalamento","Minor",D558="Defeitos escala", "Major")</f>
        <v>Minor</v>
      </c>
      <c r="F558" s="48" t="str" cm="1">
        <f t="array" ref="F558">_xlfn.IFS(H558=0, "N", H558&gt;0, "S")</f>
        <v>N</v>
      </c>
      <c r="G558" s="50"/>
      <c r="H558" s="50"/>
      <c r="J558" s="11"/>
      <c r="K558" s="11"/>
      <c r="L558" s="11"/>
      <c r="M558" s="11"/>
      <c r="N558" s="11"/>
    </row>
    <row r="559" spans="2:14" x14ac:dyDescent="0.2">
      <c r="B559" s="47">
        <v>43146</v>
      </c>
      <c r="C559" s="47" t="s">
        <v>197</v>
      </c>
      <c r="D559" s="42" t="s">
        <v>43</v>
      </c>
      <c r="E559" s="42" t="str" cm="1">
        <f t="array" ref="E559">_xlfn.IFS(D559="Excesso humidade", "Major", D559="Rouge", "Major",D559="Perigo físico","Major",D559="Empoado","Major",D559="Parasitas","Major", D559="Odor podre","Major", D559="Temperatura elevada","Major",D559="Rastreabilidade","Minor",D559="Peso","Minor",D559="Erro calibragem","Minor",D559="Defeitos embalamento","Minor",D559="Defeitos escala", "Major")</f>
        <v>Minor</v>
      </c>
      <c r="F559" s="48" t="str" cm="1">
        <f t="array" ref="F559">_xlfn.IFS(H559=0, "N", H559&gt;0, "S")</f>
        <v>N</v>
      </c>
      <c r="G559" s="50"/>
      <c r="H559" s="50"/>
      <c r="J559" s="11"/>
      <c r="K559" s="11"/>
      <c r="L559" s="11"/>
      <c r="M559" s="11"/>
      <c r="N559" s="11"/>
    </row>
    <row r="560" spans="2:14" x14ac:dyDescent="0.2">
      <c r="B560" s="47">
        <v>43139</v>
      </c>
      <c r="C560" s="47" t="s">
        <v>193</v>
      </c>
      <c r="D560" s="42" t="s">
        <v>43</v>
      </c>
      <c r="E560" s="42" t="str" cm="1">
        <f t="array" ref="E560">_xlfn.IFS(D560="Excesso humidade", "Major", D560="Rouge", "Major",D560="Perigo físico","Major",D560="Empoado","Major",D560="Parasitas","Major", D560="Odor podre","Major", D560="Temperatura elevada","Major",D560="Rastreabilidade","Minor",D560="Peso","Minor",D560="Erro calibragem","Minor",D560="Defeitos embalamento","Minor",D560="Defeitos escala", "Major")</f>
        <v>Minor</v>
      </c>
      <c r="F560" s="48" t="str" cm="1">
        <f t="array" ref="F560">_xlfn.IFS(H560=0, "N", H560&gt;0, "S")</f>
        <v>N</v>
      </c>
      <c r="G560" s="50"/>
      <c r="H560" s="50"/>
      <c r="J560" s="11"/>
      <c r="K560" s="11"/>
      <c r="L560" s="11"/>
      <c r="M560" s="11"/>
      <c r="N560" s="11"/>
    </row>
    <row r="561" spans="2:14" x14ac:dyDescent="0.2">
      <c r="B561" s="47">
        <v>43139</v>
      </c>
      <c r="C561" s="47" t="s">
        <v>193</v>
      </c>
      <c r="D561" s="42" t="s">
        <v>32</v>
      </c>
      <c r="E561" s="42" t="str" cm="1">
        <f t="array" ref="E561">_xlfn.IFS(D561="Excesso humidade", "Major", D561="Rouge", "Major",D561="Perigo físico","Major",D561="Empoado","Major",D561="Parasitas","Major", D561="Odor podre","Major", D561="Temperatura elevada","Major",D561="Rastreabilidade","Minor",D561="Peso","Minor",D561="Erro calibragem","Minor",D561="Defeitos embalamento","Minor",D561="Defeitos escala", "Major")</f>
        <v>Major</v>
      </c>
      <c r="F561" s="48" t="str" cm="1">
        <f t="array" ref="F561">_xlfn.IFS(H561=0, "N", H561&gt;0, "S")</f>
        <v>N</v>
      </c>
      <c r="G561" s="50"/>
      <c r="H561" s="50"/>
      <c r="J561" s="11"/>
      <c r="K561" s="11"/>
      <c r="L561" s="11"/>
      <c r="M561" s="11"/>
      <c r="N561" s="11"/>
    </row>
    <row r="562" spans="2:14" x14ac:dyDescent="0.2">
      <c r="B562" s="47">
        <v>43139</v>
      </c>
      <c r="C562" s="47" t="s">
        <v>166</v>
      </c>
      <c r="D562" s="42" t="s">
        <v>43</v>
      </c>
      <c r="E562" s="42" t="str" cm="1">
        <f t="array" ref="E562">_xlfn.IFS(D562="Excesso humidade", "Major", D562="Rouge", "Major",D562="Perigo físico","Major",D562="Empoado","Major",D562="Parasitas","Major", D562="Odor podre","Major", D562="Temperatura elevada","Major",D562="Rastreabilidade","Minor",D562="Peso","Minor",D562="Erro calibragem","Minor",D562="Defeitos embalamento","Minor",D562="Defeitos escala", "Major")</f>
        <v>Minor</v>
      </c>
      <c r="F562" s="48" t="str" cm="1">
        <f t="array" ref="F562">_xlfn.IFS(H562=0, "N", H562&gt;0, "S")</f>
        <v>N</v>
      </c>
      <c r="G562" s="50"/>
      <c r="H562" s="50"/>
      <c r="J562" s="11"/>
      <c r="K562" s="11"/>
      <c r="L562" s="11"/>
      <c r="M562" s="11"/>
      <c r="N562" s="11"/>
    </row>
    <row r="563" spans="2:14" x14ac:dyDescent="0.2">
      <c r="B563" s="47">
        <v>43137</v>
      </c>
      <c r="C563" s="47" t="s">
        <v>185</v>
      </c>
      <c r="D563" s="42" t="s">
        <v>44</v>
      </c>
      <c r="E563" s="42" t="str" cm="1">
        <f t="array" ref="E563">_xlfn.IFS(D563="Excesso humidade", "Major", D563="Rouge", "Major",D563="Perigo físico","Major",D563="Empoado","Major",D563="Parasitas","Major", D563="Odor podre","Major", D563="Temperatura elevada","Major",D563="Rastreabilidade","Minor",D563="Peso","Minor",D563="Erro calibragem","Minor",D563="Defeitos embalamento","Minor",D563="Defeitos escala", "Major")</f>
        <v>Minor</v>
      </c>
      <c r="F563" s="48" t="str" cm="1">
        <f t="array" ref="F563">_xlfn.IFS(H563=0, "N", H563&gt;0, "S")</f>
        <v>N</v>
      </c>
      <c r="G563" s="50"/>
      <c r="H563" s="50"/>
      <c r="J563" s="11"/>
      <c r="K563" s="11"/>
      <c r="L563" s="11"/>
      <c r="M563" s="11"/>
      <c r="N563" s="11"/>
    </row>
    <row r="564" spans="2:14" x14ac:dyDescent="0.2">
      <c r="B564" s="47">
        <v>43133</v>
      </c>
      <c r="C564" s="47" t="s">
        <v>168</v>
      </c>
      <c r="D564" s="42" t="s">
        <v>43</v>
      </c>
      <c r="E564" s="42" t="str" cm="1">
        <f t="array" ref="E564">_xlfn.IFS(D564="Excesso humidade", "Major", D564="Rouge", "Major",D564="Perigo físico","Major",D564="Empoado","Major",D564="Parasitas","Major", D564="Odor podre","Major", D564="Temperatura elevada","Major",D564="Rastreabilidade","Minor",D564="Peso","Minor",D564="Erro calibragem","Minor",D564="Defeitos embalamento","Minor",D564="Defeitos escala", "Major")</f>
        <v>Minor</v>
      </c>
      <c r="F564" s="48" t="str" cm="1">
        <f t="array" ref="F564">_xlfn.IFS(H564=0, "N", H564&gt;0, "S")</f>
        <v>N</v>
      </c>
      <c r="G564" s="50"/>
      <c r="H564" s="50"/>
      <c r="J564" s="11"/>
      <c r="K564" s="11"/>
      <c r="L564" s="11"/>
      <c r="M564" s="11"/>
      <c r="N564" s="11"/>
    </row>
    <row r="565" spans="2:14" x14ac:dyDescent="0.2">
      <c r="B565" s="47">
        <v>43133</v>
      </c>
      <c r="C565" s="47" t="s">
        <v>14</v>
      </c>
      <c r="D565" s="42" t="s">
        <v>43</v>
      </c>
      <c r="E565" s="42" t="str" cm="1">
        <f t="array" ref="E565">_xlfn.IFS(D565="Excesso humidade", "Major", D565="Rouge", "Major",D565="Perigo físico","Major",D565="Empoado","Major",D565="Parasitas","Major", D565="Odor podre","Major", D565="Temperatura elevada","Major",D565="Rastreabilidade","Minor",D565="Peso","Minor",D565="Erro calibragem","Minor",D565="Defeitos embalamento","Minor",D565="Defeitos escala", "Major")</f>
        <v>Minor</v>
      </c>
      <c r="F565" s="48" t="str" cm="1">
        <f t="array" ref="F565">_xlfn.IFS(H565=0, "N", H565&gt;0, "S")</f>
        <v>N</v>
      </c>
      <c r="G565" s="50"/>
      <c r="H565" s="50"/>
      <c r="J565" s="11"/>
      <c r="K565" s="11"/>
      <c r="L565" s="11"/>
      <c r="M565" s="11"/>
      <c r="N565" s="11"/>
    </row>
    <row r="566" spans="2:14" x14ac:dyDescent="0.2">
      <c r="B566" s="47">
        <v>43132</v>
      </c>
      <c r="C566" s="53" t="s">
        <v>182</v>
      </c>
      <c r="D566" s="42" t="s">
        <v>36</v>
      </c>
      <c r="E566" s="42" t="str" cm="1">
        <f t="array" ref="E566">_xlfn.IFS(D566="Excesso humidade", "Major", D566="Rouge", "Major",D566="Perigo físico","Major",D566="Empoado","Major",D566="Parasitas","Major", D566="Odor podre","Major", D566="Temperatura elevada","Major",D566="Rastreabilidade","Minor",D566="Peso","Minor",D566="Erro calibragem","Minor",D566="Defeitos embalamento","Minor",D566="Defeitos escala", "Major")</f>
        <v>Major</v>
      </c>
      <c r="F566" s="48" t="str" cm="1">
        <f t="array" ref="F566">_xlfn.IFS(H566=0, "N", H566&gt;0, "S")</f>
        <v>N</v>
      </c>
      <c r="G566" s="50"/>
      <c r="H566" s="50"/>
      <c r="J566" s="11"/>
      <c r="K566" s="11"/>
      <c r="L566" s="11"/>
      <c r="M566" s="11"/>
      <c r="N566" s="11"/>
    </row>
    <row r="567" spans="2:14" x14ac:dyDescent="0.2">
      <c r="B567" s="47">
        <v>43131</v>
      </c>
      <c r="C567" s="47" t="s">
        <v>168</v>
      </c>
      <c r="D567" s="42" t="s">
        <v>44</v>
      </c>
      <c r="E567" s="42" t="str" cm="1">
        <f t="array" ref="E567">_xlfn.IFS(D567="Excesso humidade", "Major", D567="Rouge", "Major",D567="Perigo físico","Major",D567="Empoado","Major",D567="Parasitas","Major", D567="Odor podre","Major", D567="Temperatura elevada","Major",D567="Rastreabilidade","Minor",D567="Peso","Minor",D567="Erro calibragem","Minor",D567="Defeitos embalamento","Minor",D567="Defeitos escala", "Major")</f>
        <v>Minor</v>
      </c>
      <c r="F567" s="48" t="str" cm="1">
        <f t="array" ref="F567">_xlfn.IFS(H567=0, "N", H567&gt;0, "S")</f>
        <v>N</v>
      </c>
      <c r="G567" s="50"/>
      <c r="H567" s="50"/>
      <c r="J567" s="11"/>
      <c r="K567" s="11"/>
      <c r="L567" s="11"/>
      <c r="M567" s="11"/>
      <c r="N567" s="11"/>
    </row>
    <row r="568" spans="2:14" x14ac:dyDescent="0.2">
      <c r="B568" s="47">
        <v>43131</v>
      </c>
      <c r="C568" s="47" t="s">
        <v>193</v>
      </c>
      <c r="D568" s="42" t="s">
        <v>43</v>
      </c>
      <c r="E568" s="42" t="str" cm="1">
        <f t="array" ref="E568">_xlfn.IFS(D568="Excesso humidade", "Major", D568="Rouge", "Major",D568="Perigo físico","Major",D568="Empoado","Major",D568="Parasitas","Major", D568="Odor podre","Major", D568="Temperatura elevada","Major",D568="Rastreabilidade","Minor",D568="Peso","Minor",D568="Erro calibragem","Minor",D568="Defeitos embalamento","Minor",D568="Defeitos escala", "Major")</f>
        <v>Minor</v>
      </c>
      <c r="F568" s="48" t="str" cm="1">
        <f t="array" ref="F568">_xlfn.IFS(H568=0, "N", H568&gt;0, "S")</f>
        <v>N</v>
      </c>
      <c r="G568" s="50"/>
      <c r="H568" s="50"/>
      <c r="J568" s="11"/>
      <c r="K568" s="11"/>
      <c r="L568" s="11"/>
      <c r="M568" s="11"/>
      <c r="N568" s="11"/>
    </row>
    <row r="569" spans="2:14" x14ac:dyDescent="0.2">
      <c r="B569" s="47">
        <v>43129</v>
      </c>
      <c r="C569" s="47" t="s">
        <v>168</v>
      </c>
      <c r="D569" s="42" t="s">
        <v>43</v>
      </c>
      <c r="E569" s="42" t="str" cm="1">
        <f t="array" ref="E569">_xlfn.IFS(D569="Excesso humidade", "Major", D569="Rouge", "Major",D569="Perigo físico","Major",D569="Empoado","Major",D569="Parasitas","Major", D569="Odor podre","Major", D569="Temperatura elevada","Major",D569="Rastreabilidade","Minor",D569="Peso","Minor",D569="Erro calibragem","Minor",D569="Defeitos embalamento","Minor",D569="Defeitos escala", "Major")</f>
        <v>Minor</v>
      </c>
      <c r="F569" s="48" t="str" cm="1">
        <f t="array" ref="F569">_xlfn.IFS(H569=0, "N", H569&gt;0, "S")</f>
        <v>N</v>
      </c>
      <c r="G569" s="50"/>
      <c r="H569" s="50"/>
      <c r="J569" s="11"/>
      <c r="K569" s="11"/>
      <c r="L569" s="11"/>
      <c r="M569" s="11"/>
      <c r="N569" s="11"/>
    </row>
    <row r="570" spans="2:14" x14ac:dyDescent="0.2">
      <c r="B570" s="47">
        <v>43126</v>
      </c>
      <c r="C570" s="47" t="s">
        <v>168</v>
      </c>
      <c r="D570" s="42" t="s">
        <v>43</v>
      </c>
      <c r="E570" s="42" t="str" cm="1">
        <f t="array" ref="E570">_xlfn.IFS(D570="Excesso humidade", "Major", D570="Rouge", "Major",D570="Perigo físico","Major",D570="Empoado","Major",D570="Parasitas","Major", D570="Odor podre","Major", D570="Temperatura elevada","Major",D570="Rastreabilidade","Minor",D570="Peso","Minor",D570="Erro calibragem","Minor",D570="Defeitos embalamento","Minor",D570="Defeitos escala", "Major")</f>
        <v>Minor</v>
      </c>
      <c r="F570" s="48" t="str" cm="1">
        <f t="array" ref="F570">_xlfn.IFS(H570=0, "N", H570&gt;0, "S")</f>
        <v>N</v>
      </c>
      <c r="G570" s="50"/>
      <c r="H570" s="50"/>
      <c r="J570" s="11"/>
      <c r="K570" s="11"/>
      <c r="L570" s="11"/>
      <c r="M570" s="11"/>
      <c r="N570" s="11"/>
    </row>
    <row r="571" spans="2:14" x14ac:dyDescent="0.2">
      <c r="B571" s="47">
        <v>43124</v>
      </c>
      <c r="C571" s="47" t="s">
        <v>14</v>
      </c>
      <c r="D571" s="42" t="s">
        <v>43</v>
      </c>
      <c r="E571" s="42" t="str" cm="1">
        <f t="array" ref="E571">_xlfn.IFS(D571="Excesso humidade", "Major", D571="Rouge", "Major",D571="Perigo físico","Major",D571="Empoado","Major",D571="Parasitas","Major", D571="Odor podre","Major", D571="Temperatura elevada","Major",D571="Rastreabilidade","Minor",D571="Peso","Minor",D571="Erro calibragem","Minor",D571="Defeitos embalamento","Minor",D571="Defeitos escala", "Major")</f>
        <v>Minor</v>
      </c>
      <c r="F571" s="48" t="str" cm="1">
        <f t="array" ref="F571">_xlfn.IFS(H571=0, "N", H571&gt;0, "S")</f>
        <v>N</v>
      </c>
      <c r="G571" s="50"/>
      <c r="H571" s="50"/>
      <c r="J571" s="11"/>
      <c r="K571" s="11"/>
      <c r="L571" s="11"/>
      <c r="M571" s="11"/>
      <c r="N571" s="11"/>
    </row>
    <row r="572" spans="2:14" x14ac:dyDescent="0.2">
      <c r="B572" s="47">
        <v>43122</v>
      </c>
      <c r="C572" s="47" t="s">
        <v>166</v>
      </c>
      <c r="D572" s="42" t="s">
        <v>32</v>
      </c>
      <c r="E572" s="42" t="str" cm="1">
        <f t="array" ref="E572">_xlfn.IFS(D572="Excesso humidade", "Major", D572="Rouge", "Major",D572="Perigo físico","Major",D572="Empoado","Major",D572="Parasitas","Major", D572="Odor podre","Major", D572="Temperatura elevada","Major",D572="Rastreabilidade","Minor",D572="Peso","Minor",D572="Erro calibragem","Minor",D572="Defeitos embalamento","Minor",D572="Defeitos escala", "Major")</f>
        <v>Major</v>
      </c>
      <c r="F572" s="48" t="str" cm="1">
        <f t="array" ref="F572">_xlfn.IFS(H572=0, "N", H572&gt;0, "S")</f>
        <v>N</v>
      </c>
      <c r="G572" s="50"/>
      <c r="H572" s="50"/>
      <c r="J572" s="11"/>
      <c r="K572" s="11"/>
      <c r="L572" s="11"/>
      <c r="M572" s="11"/>
      <c r="N572" s="11"/>
    </row>
    <row r="573" spans="2:14" x14ac:dyDescent="0.2">
      <c r="B573" s="47">
        <v>43119</v>
      </c>
      <c r="C573" s="47" t="s">
        <v>168</v>
      </c>
      <c r="D573" s="42" t="s">
        <v>39</v>
      </c>
      <c r="E573" s="42" t="str" cm="1">
        <f t="array" ref="E573">_xlfn.IFS(D573="Excesso humidade", "Major", D573="Rouge", "Major",D573="Perigo físico","Major",D573="Empoado","Major",D573="Parasitas","Major", D573="Odor podre","Major", D573="Temperatura elevada","Major",D573="Rastreabilidade","Minor",D573="Peso","Minor",D573="Erro calibragem","Minor",D573="Defeitos embalamento","Minor",D573="Defeitos escala", "Major")</f>
        <v>Minor</v>
      </c>
      <c r="F573" s="48" t="str" cm="1">
        <f t="array" ref="F573">_xlfn.IFS(H573=0, "N", H573&gt;0, "S")</f>
        <v>N</v>
      </c>
      <c r="G573" s="50"/>
      <c r="H573" s="50"/>
      <c r="J573" s="11"/>
      <c r="K573" s="11"/>
      <c r="L573" s="11"/>
      <c r="M573" s="11"/>
      <c r="N573" s="11"/>
    </row>
    <row r="574" spans="2:14" x14ac:dyDescent="0.2">
      <c r="B574" s="47">
        <v>43118</v>
      </c>
      <c r="C574" s="47" t="s">
        <v>14</v>
      </c>
      <c r="D574" s="42" t="s">
        <v>43</v>
      </c>
      <c r="E574" s="42" t="str" cm="1">
        <f t="array" ref="E574">_xlfn.IFS(D574="Excesso humidade", "Major", D574="Rouge", "Major",D574="Perigo físico","Major",D574="Empoado","Major",D574="Parasitas","Major", D574="Odor podre","Major", D574="Temperatura elevada","Major",D574="Rastreabilidade","Minor",D574="Peso","Minor",D574="Erro calibragem","Minor",D574="Defeitos embalamento","Minor",D574="Defeitos escala", "Major")</f>
        <v>Minor</v>
      </c>
      <c r="F574" s="48" t="str" cm="1">
        <f t="array" ref="F574">_xlfn.IFS(H574=0, "N", H574&gt;0, "S")</f>
        <v>N</v>
      </c>
      <c r="G574" s="50"/>
      <c r="H574" s="50"/>
      <c r="J574" s="11"/>
      <c r="K574" s="11"/>
      <c r="L574" s="11"/>
      <c r="M574" s="11"/>
      <c r="N574" s="11"/>
    </row>
    <row r="575" spans="2:14" x14ac:dyDescent="0.2">
      <c r="B575" s="47">
        <v>43118</v>
      </c>
      <c r="C575" s="47" t="s">
        <v>193</v>
      </c>
      <c r="D575" s="42" t="s">
        <v>43</v>
      </c>
      <c r="E575" s="42" t="str" cm="1">
        <f t="array" ref="E575">_xlfn.IFS(D575="Excesso humidade", "Major", D575="Rouge", "Major",D575="Perigo físico","Major",D575="Empoado","Major",D575="Parasitas","Major", D575="Odor podre","Major", D575="Temperatura elevada","Major",D575="Rastreabilidade","Minor",D575="Peso","Minor",D575="Erro calibragem","Minor",D575="Defeitos embalamento","Minor",D575="Defeitos escala", "Major")</f>
        <v>Minor</v>
      </c>
      <c r="F575" s="48" t="str" cm="1">
        <f t="array" ref="F575">_xlfn.IFS(H575=0, "N", H575&gt;0, "S")</f>
        <v>N</v>
      </c>
      <c r="G575" s="50"/>
      <c r="H575" s="50"/>
      <c r="J575" s="11"/>
      <c r="K575" s="11"/>
      <c r="L575" s="11"/>
      <c r="M575" s="11"/>
      <c r="N575" s="11"/>
    </row>
    <row r="576" spans="2:14" x14ac:dyDescent="0.2">
      <c r="B576" s="47">
        <v>43116</v>
      </c>
      <c r="C576" s="47" t="s">
        <v>195</v>
      </c>
      <c r="D576" s="42" t="s">
        <v>43</v>
      </c>
      <c r="E576" s="42" t="str" cm="1">
        <f t="array" ref="E576">_xlfn.IFS(D576="Excesso humidade", "Major", D576="Rouge", "Major",D576="Perigo físico","Major",D576="Empoado","Major",D576="Parasitas","Major", D576="Odor podre","Major", D576="Temperatura elevada","Major",D576="Rastreabilidade","Minor",D576="Peso","Minor",D576="Erro calibragem","Minor",D576="Defeitos embalamento","Minor",D576="Defeitos escala", "Major")</f>
        <v>Minor</v>
      </c>
      <c r="F576" s="48" t="str" cm="1">
        <f t="array" ref="F576">_xlfn.IFS(H576=0, "N", H576&gt;0, "S")</f>
        <v>N</v>
      </c>
      <c r="G576" s="50"/>
      <c r="H576" s="50"/>
      <c r="J576" s="11"/>
      <c r="K576" s="11"/>
      <c r="L576" s="11"/>
      <c r="M576" s="11"/>
      <c r="N576" s="11"/>
    </row>
    <row r="577" spans="2:14" x14ac:dyDescent="0.2">
      <c r="B577" s="47">
        <v>43116</v>
      </c>
      <c r="C577" s="47" t="s">
        <v>193</v>
      </c>
      <c r="D577" s="42" t="s">
        <v>43</v>
      </c>
      <c r="E577" s="42" t="str" cm="1">
        <f t="array" ref="E577">_xlfn.IFS(D577="Excesso humidade", "Major", D577="Rouge", "Major",D577="Perigo físico","Major",D577="Empoado","Major",D577="Parasitas","Major", D577="Odor podre","Major", D577="Temperatura elevada","Major",D577="Rastreabilidade","Minor",D577="Peso","Minor",D577="Erro calibragem","Minor",D577="Defeitos embalamento","Minor",D577="Defeitos escala", "Major")</f>
        <v>Minor</v>
      </c>
      <c r="F577" s="48" t="str" cm="1">
        <f t="array" ref="F577">_xlfn.IFS(H577=0, "N", H577&gt;0, "S")</f>
        <v>N</v>
      </c>
      <c r="G577" s="50"/>
      <c r="H577" s="50"/>
      <c r="J577" s="11"/>
      <c r="K577" s="11"/>
      <c r="L577" s="11"/>
      <c r="M577" s="11"/>
      <c r="N577" s="11"/>
    </row>
    <row r="578" spans="2:14" x14ac:dyDescent="0.2">
      <c r="B578" s="47">
        <v>43111</v>
      </c>
      <c r="C578" s="47" t="s">
        <v>186</v>
      </c>
      <c r="D578" s="42" t="s">
        <v>43</v>
      </c>
      <c r="E578" s="42" t="str" cm="1">
        <f t="array" ref="E578">_xlfn.IFS(D578="Excesso humidade", "Major", D578="Rouge", "Major",D578="Perigo físico","Major",D578="Empoado","Major",D578="Parasitas","Major", D578="Odor podre","Major", D578="Temperatura elevada","Major",D578="Rastreabilidade","Minor",D578="Peso","Minor",D578="Erro calibragem","Minor",D578="Defeitos embalamento","Minor",D578="Defeitos escala", "Major")</f>
        <v>Minor</v>
      </c>
      <c r="F578" s="48" t="str" cm="1">
        <f t="array" ref="F578">_xlfn.IFS(H578=0, "N", H578&gt;0, "S")</f>
        <v>N</v>
      </c>
      <c r="G578" s="50"/>
      <c r="H578" s="50"/>
      <c r="J578" s="11"/>
      <c r="K578" s="11"/>
      <c r="L578" s="11"/>
      <c r="M578" s="11"/>
      <c r="N578" s="11"/>
    </row>
    <row r="579" spans="2:14" x14ac:dyDescent="0.2">
      <c r="B579" s="47">
        <v>43110</v>
      </c>
      <c r="C579" s="47" t="s">
        <v>170</v>
      </c>
      <c r="D579" s="42" t="s">
        <v>33</v>
      </c>
      <c r="E579" s="42" t="str" cm="1">
        <f t="array" ref="E579">_xlfn.IFS(D579="Excesso humidade", "Major", D579="Rouge", "Major",D579="Perigo físico","Major",D579="Empoado","Major",D579="Parasitas","Major", D579="Odor podre","Major", D579="Temperatura elevada","Major",D579="Rastreabilidade","Minor",D579="Peso","Minor",D579="Erro calibragem","Minor",D579="Defeitos embalamento","Minor",D579="Defeitos escala", "Major")</f>
        <v>Minor</v>
      </c>
      <c r="F579" s="48" t="str" cm="1">
        <f t="array" ref="F579">_xlfn.IFS(H579=0, "N", H579&gt;0, "S")</f>
        <v>N</v>
      </c>
      <c r="G579" s="50"/>
      <c r="H579" s="50"/>
      <c r="J579" s="11"/>
      <c r="K579" s="11"/>
      <c r="L579" s="11"/>
      <c r="M579" s="11"/>
      <c r="N579" s="11"/>
    </row>
    <row r="580" spans="2:14" x14ac:dyDescent="0.2">
      <c r="B580" s="47">
        <v>43110</v>
      </c>
      <c r="C580" s="47" t="s">
        <v>14</v>
      </c>
      <c r="D580" s="42" t="s">
        <v>39</v>
      </c>
      <c r="E580" s="42" t="str" cm="1">
        <f t="array" ref="E580">_xlfn.IFS(D580="Excesso humidade", "Major", D580="Rouge", "Major",D580="Perigo físico","Major",D580="Empoado","Major",D580="Parasitas","Major", D580="Odor podre","Major", D580="Temperatura elevada","Major",D580="Rastreabilidade","Minor",D580="Peso","Minor",D580="Erro calibragem","Minor",D580="Defeitos embalamento","Minor",D580="Defeitos escala", "Major")</f>
        <v>Minor</v>
      </c>
      <c r="F580" s="48" t="str" cm="1">
        <f t="array" ref="F580">_xlfn.IFS(H580=0, "N", H580&gt;0, "S")</f>
        <v>N</v>
      </c>
      <c r="G580" s="50"/>
      <c r="H580" s="50"/>
      <c r="J580" s="11"/>
      <c r="K580" s="11"/>
      <c r="L580" s="11"/>
      <c r="M580" s="11"/>
      <c r="N580" s="11"/>
    </row>
    <row r="581" spans="2:14" x14ac:dyDescent="0.2">
      <c r="B581" s="47">
        <v>43109</v>
      </c>
      <c r="C581" s="53" t="s">
        <v>181</v>
      </c>
      <c r="D581" s="42" t="s">
        <v>43</v>
      </c>
      <c r="E581" s="42" t="str" cm="1">
        <f t="array" ref="E581">_xlfn.IFS(D581="Excesso humidade", "Major", D581="Rouge", "Major",D581="Perigo físico","Major",D581="Empoado","Major",D581="Parasitas","Major", D581="Odor podre","Major", D581="Temperatura elevada","Major",D581="Rastreabilidade","Minor",D581="Peso","Minor",D581="Erro calibragem","Minor",D581="Defeitos embalamento","Minor",D581="Defeitos escala", "Major")</f>
        <v>Minor</v>
      </c>
      <c r="F581" s="48" t="str" cm="1">
        <f t="array" ref="F581">_xlfn.IFS(H581=0, "N", H581&gt;0, "S")</f>
        <v>N</v>
      </c>
      <c r="G581" s="50"/>
      <c r="H581" s="50"/>
      <c r="J581" s="11"/>
      <c r="K581" s="11"/>
      <c r="L581" s="11"/>
      <c r="M581" s="11"/>
      <c r="N581" s="11"/>
    </row>
    <row r="582" spans="2:14" x14ac:dyDescent="0.2">
      <c r="B582" s="47">
        <v>43109</v>
      </c>
      <c r="C582" s="53" t="s">
        <v>181</v>
      </c>
      <c r="D582" s="42" t="s">
        <v>43</v>
      </c>
      <c r="E582" s="42" t="str" cm="1">
        <f t="array" ref="E582">_xlfn.IFS(D582="Excesso humidade", "Major", D582="Rouge", "Major",D582="Perigo físico","Major",D582="Empoado","Major",D582="Parasitas","Major", D582="Odor podre","Major", D582="Temperatura elevada","Major",D582="Rastreabilidade","Minor",D582="Peso","Minor",D582="Erro calibragem","Minor",D582="Defeitos embalamento","Minor",D582="Defeitos escala", "Major")</f>
        <v>Minor</v>
      </c>
      <c r="F582" s="48" t="str" cm="1">
        <f t="array" ref="F582">_xlfn.IFS(H582=0, "N", H582&gt;0, "S")</f>
        <v>N</v>
      </c>
      <c r="G582" s="50"/>
      <c r="H582" s="50"/>
      <c r="J582" s="11"/>
      <c r="K582" s="11"/>
      <c r="L582" s="11"/>
      <c r="M582" s="11"/>
      <c r="N582" s="11"/>
    </row>
    <row r="583" spans="2:14" x14ac:dyDescent="0.2">
      <c r="B583" s="47">
        <v>43109</v>
      </c>
      <c r="C583" s="47" t="s">
        <v>14</v>
      </c>
      <c r="D583" s="42" t="s">
        <v>43</v>
      </c>
      <c r="E583" s="42" t="str" cm="1">
        <f t="array" ref="E583">_xlfn.IFS(D583="Excesso humidade", "Major", D583="Rouge", "Major",D583="Perigo físico","Major",D583="Empoado","Major",D583="Parasitas","Major", D583="Odor podre","Major", D583="Temperatura elevada","Major",D583="Rastreabilidade","Minor",D583="Peso","Minor",D583="Erro calibragem","Minor",D583="Defeitos embalamento","Minor",D583="Defeitos escala", "Major")</f>
        <v>Minor</v>
      </c>
      <c r="F583" s="48" t="str" cm="1">
        <f t="array" ref="F583">_xlfn.IFS(H583=0, "N", H583&gt;0, "S")</f>
        <v>N</v>
      </c>
      <c r="G583" s="50"/>
      <c r="H583" s="50"/>
      <c r="J583" s="11"/>
      <c r="K583" s="11"/>
      <c r="L583" s="11"/>
      <c r="M583" s="11"/>
      <c r="N583" s="11"/>
    </row>
    <row r="584" spans="2:14" x14ac:dyDescent="0.2">
      <c r="B584" s="47">
        <v>43109</v>
      </c>
      <c r="C584" s="47" t="s">
        <v>193</v>
      </c>
      <c r="D584" s="42" t="s">
        <v>44</v>
      </c>
      <c r="E584" s="42" t="str" cm="1">
        <f t="array" ref="E584">_xlfn.IFS(D584="Excesso humidade", "Major", D584="Rouge", "Major",D584="Perigo físico","Major",D584="Empoado","Major",D584="Parasitas","Major", D584="Odor podre","Major", D584="Temperatura elevada","Major",D584="Rastreabilidade","Minor",D584="Peso","Minor",D584="Erro calibragem","Minor",D584="Defeitos embalamento","Minor",D584="Defeitos escala", "Major")</f>
        <v>Minor</v>
      </c>
      <c r="F584" s="48" t="str" cm="1">
        <f t="array" ref="F584">_xlfn.IFS(H584=0, "N", H584&gt;0, "S")</f>
        <v>N</v>
      </c>
      <c r="G584" s="50"/>
      <c r="H584" s="50"/>
      <c r="J584" s="11"/>
      <c r="K584" s="11"/>
      <c r="L584" s="11"/>
      <c r="M584" s="11"/>
      <c r="N584" s="11"/>
    </row>
    <row r="585" spans="2:14" x14ac:dyDescent="0.2">
      <c r="B585" s="47">
        <v>43108</v>
      </c>
      <c r="C585" s="47" t="s">
        <v>168</v>
      </c>
      <c r="D585" s="42" t="s">
        <v>43</v>
      </c>
      <c r="E585" s="42" t="str" cm="1">
        <f t="array" ref="E585">_xlfn.IFS(D585="Excesso humidade", "Major", D585="Rouge", "Major",D585="Perigo físico","Major",D585="Empoado","Major",D585="Parasitas","Major", D585="Odor podre","Major", D585="Temperatura elevada","Major",D585="Rastreabilidade","Minor",D585="Peso","Minor",D585="Erro calibragem","Minor",D585="Defeitos embalamento","Minor",D585="Defeitos escala", "Major")</f>
        <v>Minor</v>
      </c>
      <c r="F585" s="48" t="str" cm="1">
        <f t="array" ref="F585">_xlfn.IFS(H585=0, "N", H585&gt;0, "S")</f>
        <v>N</v>
      </c>
      <c r="G585" s="50"/>
      <c r="H585" s="50"/>
      <c r="J585" s="11"/>
      <c r="K585" s="11"/>
      <c r="L585" s="11"/>
      <c r="M585" s="11"/>
      <c r="N585" s="11"/>
    </row>
    <row r="586" spans="2:14" x14ac:dyDescent="0.2">
      <c r="B586" s="47">
        <v>43108</v>
      </c>
      <c r="C586" s="47" t="s">
        <v>14</v>
      </c>
      <c r="D586" s="42" t="s">
        <v>43</v>
      </c>
      <c r="E586" s="42" t="str" cm="1">
        <f t="array" ref="E586">_xlfn.IFS(D586="Excesso humidade", "Major", D586="Rouge", "Major",D586="Perigo físico","Major",D586="Empoado","Major",D586="Parasitas","Major", D586="Odor podre","Major", D586="Temperatura elevada","Major",D586="Rastreabilidade","Minor",D586="Peso","Minor",D586="Erro calibragem","Minor",D586="Defeitos embalamento","Minor",D586="Defeitos escala", "Major")</f>
        <v>Minor</v>
      </c>
      <c r="F586" s="48" t="str" cm="1">
        <f t="array" ref="F586">_xlfn.IFS(H586=0, "N", H586&gt;0, "S")</f>
        <v>N</v>
      </c>
      <c r="G586" s="50"/>
      <c r="H586" s="50"/>
      <c r="J586" s="11"/>
      <c r="K586" s="11"/>
      <c r="L586" s="11"/>
      <c r="M586" s="11"/>
      <c r="N586" s="11"/>
    </row>
    <row r="587" spans="2:14" x14ac:dyDescent="0.2">
      <c r="B587" s="47">
        <v>43105</v>
      </c>
      <c r="C587" s="47" t="s">
        <v>186</v>
      </c>
      <c r="D587" s="42" t="s">
        <v>43</v>
      </c>
      <c r="E587" s="42" t="str" cm="1">
        <f t="array" ref="E587">_xlfn.IFS(D587="Excesso humidade", "Major", D587="Rouge", "Major",D587="Perigo físico","Major",D587="Empoado","Major",D587="Parasitas","Major", D587="Odor podre","Major", D587="Temperatura elevada","Major",D587="Rastreabilidade","Minor",D587="Peso","Minor",D587="Erro calibragem","Minor",D587="Defeitos embalamento","Minor",D587="Defeitos escala", "Major")</f>
        <v>Minor</v>
      </c>
      <c r="F587" s="48" t="str" cm="1">
        <f t="array" ref="F587">_xlfn.IFS(H587=0, "N", H587&gt;0, "S")</f>
        <v>N</v>
      </c>
      <c r="G587" s="50"/>
      <c r="H587" s="50"/>
      <c r="J587" s="11"/>
      <c r="K587" s="11"/>
      <c r="L587" s="11"/>
      <c r="M587" s="11"/>
      <c r="N587" s="11"/>
    </row>
    <row r="588" spans="2:14" x14ac:dyDescent="0.2">
      <c r="B588" s="47">
        <v>43103</v>
      </c>
      <c r="C588" s="53" t="s">
        <v>181</v>
      </c>
      <c r="D588" s="42" t="s">
        <v>32</v>
      </c>
      <c r="E588" s="42" t="str" cm="1">
        <f t="array" ref="E588">_xlfn.IFS(D588="Excesso humidade", "Major", D588="Rouge", "Major",D588="Perigo físico","Major",D588="Empoado","Major",D588="Parasitas","Major", D588="Odor podre","Major", D588="Temperatura elevada","Major",D588="Rastreabilidade","Minor",D588="Peso","Minor",D588="Erro calibragem","Minor",D588="Defeitos embalamento","Minor",D588="Defeitos escala", "Major")</f>
        <v>Major</v>
      </c>
      <c r="F588" s="48" t="str" cm="1">
        <f t="array" ref="F588">_xlfn.IFS(H588=0, "N", H588&gt;0, "S")</f>
        <v>N</v>
      </c>
      <c r="G588" s="50"/>
      <c r="H588" s="50"/>
      <c r="J588" s="11"/>
      <c r="K588" s="11"/>
      <c r="L588" s="11"/>
      <c r="M588" s="11"/>
      <c r="N588" s="11"/>
    </row>
    <row r="589" spans="2:14" x14ac:dyDescent="0.2">
      <c r="B589" s="47">
        <v>43103</v>
      </c>
      <c r="C589" s="47" t="s">
        <v>168</v>
      </c>
      <c r="D589" s="42" t="s">
        <v>32</v>
      </c>
      <c r="E589" s="42" t="str" cm="1">
        <f t="array" ref="E589">_xlfn.IFS(D589="Excesso humidade", "Major", D589="Rouge", "Major",D589="Perigo físico","Major",D589="Empoado","Major",D589="Parasitas","Major", D589="Odor podre","Major", D589="Temperatura elevada","Major",D589="Rastreabilidade","Minor",D589="Peso","Minor",D589="Erro calibragem","Minor",D589="Defeitos embalamento","Minor",D589="Defeitos escala", "Major")</f>
        <v>Major</v>
      </c>
      <c r="F589" s="48" t="str" cm="1">
        <f t="array" ref="F589">_xlfn.IFS(H589=0, "N", H589&gt;0, "S")</f>
        <v>N</v>
      </c>
      <c r="G589" s="50"/>
      <c r="H589" s="50"/>
      <c r="J589" s="11"/>
      <c r="K589" s="11"/>
      <c r="L589" s="11"/>
      <c r="M589" s="11"/>
      <c r="N589" s="11"/>
    </row>
    <row r="590" spans="2:14" x14ac:dyDescent="0.2">
      <c r="B590" s="47">
        <v>43096</v>
      </c>
      <c r="C590" s="47" t="s">
        <v>14</v>
      </c>
      <c r="D590" s="42" t="s">
        <v>43</v>
      </c>
      <c r="E590" s="42" t="str" cm="1">
        <f t="array" ref="E590">_xlfn.IFS(D590="Excesso humidade", "Major", D590="Rouge", "Major",D590="Perigo físico","Major",D590="Empoado","Major",D590="Parasitas","Major", D590="Odor podre","Major", D590="Temperatura elevada","Major",D590="Rastreabilidade","Minor",D590="Peso","Minor",D590="Erro calibragem","Minor",D590="Defeitos embalamento","Minor",D590="Defeitos escala", "Major")</f>
        <v>Minor</v>
      </c>
      <c r="F590" s="48" t="str" cm="1">
        <f t="array" ref="F590">_xlfn.IFS(H590=0, "N", H590&gt;0, "S")</f>
        <v>N</v>
      </c>
      <c r="G590" s="50"/>
      <c r="H590" s="50"/>
      <c r="J590" s="11"/>
      <c r="K590" s="11"/>
      <c r="L590" s="11"/>
      <c r="M590" s="11"/>
      <c r="N590" s="11"/>
    </row>
    <row r="591" spans="2:14" x14ac:dyDescent="0.2">
      <c r="B591" s="47">
        <v>43096</v>
      </c>
      <c r="C591" s="47" t="s">
        <v>166</v>
      </c>
      <c r="D591" s="42" t="s">
        <v>43</v>
      </c>
      <c r="E591" s="42" t="str" cm="1">
        <f t="array" ref="E591">_xlfn.IFS(D591="Excesso humidade", "Major", D591="Rouge", "Major",D591="Perigo físico","Major",D591="Empoado","Major",D591="Parasitas","Major", D591="Odor podre","Major", D591="Temperatura elevada","Major",D591="Rastreabilidade","Minor",D591="Peso","Minor",D591="Erro calibragem","Minor",D591="Defeitos embalamento","Minor",D591="Defeitos escala", "Major")</f>
        <v>Minor</v>
      </c>
      <c r="F591" s="48" t="str" cm="1">
        <f t="array" ref="F591">_xlfn.IFS(H591=0, "N", H591&gt;0, "S")</f>
        <v>N</v>
      </c>
      <c r="G591" s="50"/>
      <c r="H591" s="50"/>
      <c r="J591" s="11"/>
      <c r="K591" s="11"/>
      <c r="L591" s="11"/>
      <c r="M591" s="11"/>
      <c r="N591" s="11"/>
    </row>
    <row r="592" spans="2:14" x14ac:dyDescent="0.2">
      <c r="B592" s="47">
        <v>43095</v>
      </c>
      <c r="C592" s="47" t="s">
        <v>195</v>
      </c>
      <c r="D592" s="42" t="s">
        <v>43</v>
      </c>
      <c r="E592" s="42" t="str" cm="1">
        <f t="array" ref="E592">_xlfn.IFS(D592="Excesso humidade", "Major", D592="Rouge", "Major",D592="Perigo físico","Major",D592="Empoado","Major",D592="Parasitas","Major", D592="Odor podre","Major", D592="Temperatura elevada","Major",D592="Rastreabilidade","Minor",D592="Peso","Minor",D592="Erro calibragem","Minor",D592="Defeitos embalamento","Minor",D592="Defeitos escala", "Major")</f>
        <v>Minor</v>
      </c>
      <c r="F592" s="48" t="str" cm="1">
        <f t="array" ref="F592">_xlfn.IFS(H592=0, "N", H592&gt;0, "S")</f>
        <v>N</v>
      </c>
      <c r="G592" s="50"/>
      <c r="H592" s="50"/>
      <c r="J592" s="11"/>
      <c r="K592" s="11"/>
      <c r="L592" s="11"/>
      <c r="M592" s="11"/>
      <c r="N592" s="11"/>
    </row>
    <row r="593" spans="2:14" x14ac:dyDescent="0.2">
      <c r="B593" s="47">
        <v>43095</v>
      </c>
      <c r="C593" s="47" t="s">
        <v>176</v>
      </c>
      <c r="D593" s="42" t="s">
        <v>43</v>
      </c>
      <c r="E593" s="42" t="str" cm="1">
        <f t="array" ref="E593">_xlfn.IFS(D593="Excesso humidade", "Major", D593="Rouge", "Major",D593="Perigo físico","Major",D593="Empoado","Major",D593="Parasitas","Major", D593="Odor podre","Major", D593="Temperatura elevada","Major",D593="Rastreabilidade","Minor",D593="Peso","Minor",D593="Erro calibragem","Minor",D593="Defeitos embalamento","Minor",D593="Defeitos escala", "Major")</f>
        <v>Minor</v>
      </c>
      <c r="F593" s="48" t="str" cm="1">
        <f t="array" ref="F593">_xlfn.IFS(H593=0, "N", H593&gt;0, "S")</f>
        <v>N</v>
      </c>
      <c r="G593" s="50"/>
      <c r="H593" s="50"/>
      <c r="J593" s="11"/>
      <c r="K593" s="11"/>
      <c r="L593" s="11"/>
      <c r="M593" s="11"/>
      <c r="N593" s="11"/>
    </row>
    <row r="594" spans="2:14" x14ac:dyDescent="0.2">
      <c r="B594" s="47">
        <v>43091</v>
      </c>
      <c r="C594" s="47" t="s">
        <v>191</v>
      </c>
      <c r="D594" s="42" t="s">
        <v>43</v>
      </c>
      <c r="E594" s="42" t="str" cm="1">
        <f t="array" ref="E594">_xlfn.IFS(D594="Excesso humidade", "Major", D594="Rouge", "Major",D594="Perigo físico","Major",D594="Empoado","Major",D594="Parasitas","Major", D594="Odor podre","Major", D594="Temperatura elevada","Major",D594="Rastreabilidade","Minor",D594="Peso","Minor",D594="Erro calibragem","Minor",D594="Defeitos embalamento","Minor",D594="Defeitos escala", "Major")</f>
        <v>Minor</v>
      </c>
      <c r="F594" s="48" t="str" cm="1">
        <f t="array" ref="F594">_xlfn.IFS(H594=0, "N", H594&gt;0, "S")</f>
        <v>N</v>
      </c>
      <c r="G594" s="50"/>
      <c r="H594" s="50"/>
      <c r="J594" s="11"/>
      <c r="K594" s="11"/>
      <c r="L594" s="11"/>
      <c r="M594" s="11"/>
      <c r="N594" s="11"/>
    </row>
    <row r="595" spans="2:14" x14ac:dyDescent="0.2">
      <c r="B595" s="47">
        <v>43090</v>
      </c>
      <c r="C595" s="47" t="s">
        <v>168</v>
      </c>
      <c r="D595" s="42" t="s">
        <v>43</v>
      </c>
      <c r="E595" s="42" t="str" cm="1">
        <f t="array" ref="E595">_xlfn.IFS(D595="Excesso humidade", "Major", D595="Rouge", "Major",D595="Perigo físico","Major",D595="Empoado","Major",D595="Parasitas","Major", D595="Odor podre","Major", D595="Temperatura elevada","Major",D595="Rastreabilidade","Minor",D595="Peso","Minor",D595="Erro calibragem","Minor",D595="Defeitos embalamento","Minor",D595="Defeitos escala", "Major")</f>
        <v>Minor</v>
      </c>
      <c r="F595" s="48" t="str" cm="1">
        <f t="array" ref="F595">_xlfn.IFS(H595=0, "N", H595&gt;0, "S")</f>
        <v>N</v>
      </c>
      <c r="G595" s="50"/>
      <c r="H595" s="50"/>
      <c r="J595" s="11"/>
      <c r="K595" s="11"/>
      <c r="L595" s="11"/>
      <c r="M595" s="11"/>
      <c r="N595" s="11"/>
    </row>
    <row r="596" spans="2:14" x14ac:dyDescent="0.2">
      <c r="B596" s="47">
        <v>43090</v>
      </c>
      <c r="C596" s="53" t="s">
        <v>181</v>
      </c>
      <c r="D596" s="42" t="s">
        <v>43</v>
      </c>
      <c r="E596" s="42" t="str" cm="1">
        <f t="array" ref="E596">_xlfn.IFS(D596="Excesso humidade", "Major", D596="Rouge", "Major",D596="Perigo físico","Major",D596="Empoado","Major",D596="Parasitas","Major", D596="Odor podre","Major", D596="Temperatura elevada","Major",D596="Rastreabilidade","Minor",D596="Peso","Minor",D596="Erro calibragem","Minor",D596="Defeitos embalamento","Minor",D596="Defeitos escala", "Major")</f>
        <v>Minor</v>
      </c>
      <c r="F596" s="48" t="str" cm="1">
        <f t="array" ref="F596">_xlfn.IFS(H596=0, "N", H596&gt;0, "S")</f>
        <v>N</v>
      </c>
      <c r="G596" s="50"/>
      <c r="H596" s="50"/>
      <c r="J596" s="11"/>
      <c r="K596" s="11"/>
      <c r="L596" s="11"/>
      <c r="M596" s="11"/>
      <c r="N596" s="11"/>
    </row>
    <row r="597" spans="2:14" x14ac:dyDescent="0.2">
      <c r="B597" s="47">
        <v>43088</v>
      </c>
      <c r="C597" s="47" t="s">
        <v>14</v>
      </c>
      <c r="D597" s="42" t="s">
        <v>43</v>
      </c>
      <c r="E597" s="42" t="str" cm="1">
        <f t="array" ref="E597">_xlfn.IFS(D597="Excesso humidade", "Major", D597="Rouge", "Major",D597="Perigo físico","Major",D597="Empoado","Major",D597="Parasitas","Major", D597="Odor podre","Major", D597="Temperatura elevada","Major",D597="Rastreabilidade","Minor",D597="Peso","Minor",D597="Erro calibragem","Minor",D597="Defeitos embalamento","Minor",D597="Defeitos escala", "Major")</f>
        <v>Minor</v>
      </c>
      <c r="F597" s="48" t="str" cm="1">
        <f t="array" ref="F597">_xlfn.IFS(H597=0, "N", H597&gt;0, "S")</f>
        <v>N</v>
      </c>
      <c r="G597" s="50"/>
      <c r="H597" s="50"/>
      <c r="J597" s="11"/>
      <c r="K597" s="11"/>
      <c r="L597" s="11"/>
      <c r="M597" s="11"/>
      <c r="N597" s="11"/>
    </row>
    <row r="598" spans="2:14" x14ac:dyDescent="0.2">
      <c r="B598" s="47">
        <v>43088</v>
      </c>
      <c r="C598" s="47" t="s">
        <v>191</v>
      </c>
      <c r="D598" s="42" t="s">
        <v>43</v>
      </c>
      <c r="E598" s="42" t="str" cm="1">
        <f t="array" ref="E598">_xlfn.IFS(D598="Excesso humidade", "Major", D598="Rouge", "Major",D598="Perigo físico","Major",D598="Empoado","Major",D598="Parasitas","Major", D598="Odor podre","Major", D598="Temperatura elevada","Major",D598="Rastreabilidade","Minor",D598="Peso","Minor",D598="Erro calibragem","Minor",D598="Defeitos embalamento","Minor",D598="Defeitos escala", "Major")</f>
        <v>Minor</v>
      </c>
      <c r="F598" s="48" t="str" cm="1">
        <f t="array" ref="F598">_xlfn.IFS(H598=0, "N", H598&gt;0, "S")</f>
        <v>N</v>
      </c>
      <c r="G598" s="50"/>
      <c r="H598" s="50"/>
      <c r="J598" s="11"/>
      <c r="K598" s="11"/>
      <c r="L598" s="11"/>
      <c r="M598" s="11"/>
      <c r="N598" s="11"/>
    </row>
    <row r="599" spans="2:14" x14ac:dyDescent="0.2">
      <c r="B599" s="47">
        <v>43087</v>
      </c>
      <c r="C599" s="47" t="s">
        <v>168</v>
      </c>
      <c r="D599" s="42" t="s">
        <v>43</v>
      </c>
      <c r="E599" s="42" t="str" cm="1">
        <f t="array" ref="E599">_xlfn.IFS(D599="Excesso humidade", "Major", D599="Rouge", "Major",D599="Perigo físico","Major",D599="Empoado","Major",D599="Parasitas","Major", D599="Odor podre","Major", D599="Temperatura elevada","Major",D599="Rastreabilidade","Minor",D599="Peso","Minor",D599="Erro calibragem","Minor",D599="Defeitos embalamento","Minor",D599="Defeitos escala", "Major")</f>
        <v>Minor</v>
      </c>
      <c r="F599" s="48" t="str" cm="1">
        <f t="array" ref="F599">_xlfn.IFS(H599=0, "N", H599&gt;0, "S")</f>
        <v>N</v>
      </c>
      <c r="G599" s="50"/>
      <c r="H599" s="50"/>
      <c r="J599" s="11"/>
      <c r="K599" s="11"/>
      <c r="L599" s="11"/>
      <c r="M599" s="11"/>
      <c r="N599" s="11"/>
    </row>
    <row r="600" spans="2:14" x14ac:dyDescent="0.2">
      <c r="B600" s="47">
        <v>43087</v>
      </c>
      <c r="C600" s="53" t="s">
        <v>182</v>
      </c>
      <c r="D600" s="42" t="s">
        <v>43</v>
      </c>
      <c r="E600" s="42" t="str" cm="1">
        <f t="array" ref="E600">_xlfn.IFS(D600="Excesso humidade", "Major", D600="Rouge", "Major",D600="Perigo físico","Major",D600="Empoado","Major",D600="Parasitas","Major", D600="Odor podre","Major", D600="Temperatura elevada","Major",D600="Rastreabilidade","Minor",D600="Peso","Minor",D600="Erro calibragem","Minor",D600="Defeitos embalamento","Minor",D600="Defeitos escala", "Major")</f>
        <v>Minor</v>
      </c>
      <c r="F600" s="48" t="str" cm="1">
        <f t="array" ref="F600">_xlfn.IFS(H600=0, "N", H600&gt;0, "S")</f>
        <v>N</v>
      </c>
      <c r="G600" s="50"/>
      <c r="H600" s="50"/>
      <c r="J600" s="11"/>
      <c r="K600" s="11"/>
      <c r="L600" s="11"/>
      <c r="M600" s="11"/>
      <c r="N600" s="11"/>
    </row>
    <row r="601" spans="2:14" x14ac:dyDescent="0.2">
      <c r="B601" s="47">
        <v>43084</v>
      </c>
      <c r="C601" s="47" t="s">
        <v>196</v>
      </c>
      <c r="D601" s="42" t="s">
        <v>43</v>
      </c>
      <c r="E601" s="42" t="str" cm="1">
        <f t="array" ref="E601">_xlfn.IFS(D601="Excesso humidade", "Major", D601="Rouge", "Major",D601="Perigo físico","Major",D601="Empoado","Major",D601="Parasitas","Major", D601="Odor podre","Major", D601="Temperatura elevada","Major",D601="Rastreabilidade","Minor",D601="Peso","Minor",D601="Erro calibragem","Minor",D601="Defeitos embalamento","Minor",D601="Defeitos escala", "Major")</f>
        <v>Minor</v>
      </c>
      <c r="F601" s="48" t="str" cm="1">
        <f t="array" ref="F601">_xlfn.IFS(H601=0, "N", H601&gt;0, "S")</f>
        <v>N</v>
      </c>
      <c r="G601" s="50"/>
      <c r="H601" s="50"/>
      <c r="J601" s="11"/>
      <c r="K601" s="11"/>
      <c r="L601" s="11"/>
      <c r="M601" s="11"/>
      <c r="N601" s="11"/>
    </row>
    <row r="602" spans="2:14" x14ac:dyDescent="0.2">
      <c r="B602" s="47">
        <v>43083</v>
      </c>
      <c r="C602" s="47" t="s">
        <v>166</v>
      </c>
      <c r="D602" s="42" t="s">
        <v>43</v>
      </c>
      <c r="E602" s="42" t="str" cm="1">
        <f t="array" ref="E602">_xlfn.IFS(D602="Excesso humidade", "Major", D602="Rouge", "Major",D602="Perigo físico","Major",D602="Empoado","Major",D602="Parasitas","Major", D602="Odor podre","Major", D602="Temperatura elevada","Major",D602="Rastreabilidade","Minor",D602="Peso","Minor",D602="Erro calibragem","Minor",D602="Defeitos embalamento","Minor",D602="Defeitos escala", "Major")</f>
        <v>Minor</v>
      </c>
      <c r="F602" s="48" t="str" cm="1">
        <f t="array" ref="F602">_xlfn.IFS(H602=0, "N", H602&gt;0, "S")</f>
        <v>N</v>
      </c>
      <c r="G602" s="50"/>
      <c r="H602" s="50"/>
      <c r="J602" s="11"/>
      <c r="K602" s="11"/>
      <c r="L602" s="11"/>
      <c r="M602" s="11"/>
      <c r="N602" s="11"/>
    </row>
    <row r="603" spans="2:14" x14ac:dyDescent="0.2">
      <c r="B603" s="47">
        <v>43081</v>
      </c>
      <c r="C603" s="47" t="s">
        <v>195</v>
      </c>
      <c r="D603" s="42" t="s">
        <v>43</v>
      </c>
      <c r="E603" s="42" t="str" cm="1">
        <f t="array" ref="E603">_xlfn.IFS(D603="Excesso humidade", "Major", D603="Rouge", "Major",D603="Perigo físico","Major",D603="Empoado","Major",D603="Parasitas","Major", D603="Odor podre","Major", D603="Temperatura elevada","Major",D603="Rastreabilidade","Minor",D603="Peso","Minor",D603="Erro calibragem","Minor",D603="Defeitos embalamento","Minor",D603="Defeitos escala", "Major")</f>
        <v>Minor</v>
      </c>
      <c r="F603" s="48" t="str" cm="1">
        <f t="array" ref="F603">_xlfn.IFS(H603=0, "N", H603&gt;0, "S")</f>
        <v>N</v>
      </c>
      <c r="G603" s="50"/>
      <c r="H603" s="50"/>
      <c r="J603" s="11"/>
      <c r="K603" s="11"/>
      <c r="L603" s="11"/>
      <c r="M603" s="11"/>
      <c r="N603" s="11"/>
    </row>
    <row r="604" spans="2:14" x14ac:dyDescent="0.2">
      <c r="B604" s="47">
        <v>43080</v>
      </c>
      <c r="C604" s="47" t="s">
        <v>177</v>
      </c>
      <c r="D604" s="42" t="s">
        <v>40</v>
      </c>
      <c r="E604" s="42" t="str" cm="1">
        <f t="array" ref="E604">_xlfn.IFS(D604="Excesso humidade", "Major", D604="Rouge", "Major",D604="Perigo físico","Major",D604="Empoado","Major",D604="Parasitas","Major", D604="Odor podre","Major", D604="Temperatura elevada","Major",D604="Rastreabilidade","Minor",D604="Peso","Minor",D604="Erro calibragem","Minor",D604="Defeitos embalamento","Minor",D604="Defeitos escala", "Major")</f>
        <v>Major</v>
      </c>
      <c r="F604" s="48" t="str" cm="1">
        <f t="array" ref="F604">_xlfn.IFS(H604=0, "N", H604&gt;0, "S")</f>
        <v>N</v>
      </c>
      <c r="G604" s="50"/>
      <c r="H604" s="50"/>
      <c r="J604" s="11"/>
      <c r="K604" s="11"/>
      <c r="L604" s="11"/>
      <c r="M604" s="11"/>
      <c r="N604" s="11"/>
    </row>
    <row r="605" spans="2:14" x14ac:dyDescent="0.2">
      <c r="B605" s="47">
        <v>43080</v>
      </c>
      <c r="C605" s="53" t="s">
        <v>181</v>
      </c>
      <c r="D605" s="42" t="s">
        <v>43</v>
      </c>
      <c r="E605" s="42" t="str" cm="1">
        <f t="array" ref="E605">_xlfn.IFS(D605="Excesso humidade", "Major", D605="Rouge", "Major",D605="Perigo físico","Major",D605="Empoado","Major",D605="Parasitas","Major", D605="Odor podre","Major", D605="Temperatura elevada","Major",D605="Rastreabilidade","Minor",D605="Peso","Minor",D605="Erro calibragem","Minor",D605="Defeitos embalamento","Minor",D605="Defeitos escala", "Major")</f>
        <v>Minor</v>
      </c>
      <c r="F605" s="48" t="str" cm="1">
        <f t="array" ref="F605">_xlfn.IFS(H605=0, "N", H605&gt;0, "S")</f>
        <v>N</v>
      </c>
      <c r="G605" s="50"/>
      <c r="H605" s="50"/>
      <c r="J605" s="11"/>
      <c r="K605" s="11"/>
      <c r="L605" s="11"/>
      <c r="M605" s="11"/>
      <c r="N605" s="11"/>
    </row>
    <row r="606" spans="2:14" x14ac:dyDescent="0.2">
      <c r="B606" s="47">
        <v>43076</v>
      </c>
      <c r="C606" s="47" t="s">
        <v>176</v>
      </c>
      <c r="D606" s="42" t="s">
        <v>43</v>
      </c>
      <c r="E606" s="42" t="str" cm="1">
        <f t="array" ref="E606">_xlfn.IFS(D606="Excesso humidade", "Major", D606="Rouge", "Major",D606="Perigo físico","Major",D606="Empoado","Major",D606="Parasitas","Major", D606="Odor podre","Major", D606="Temperatura elevada","Major",D606="Rastreabilidade","Minor",D606="Peso","Minor",D606="Erro calibragem","Minor",D606="Defeitos embalamento","Minor",D606="Defeitos escala", "Major")</f>
        <v>Minor</v>
      </c>
      <c r="F606" s="48" t="str" cm="1">
        <f t="array" ref="F606">_xlfn.IFS(H606=0, "N", H606&gt;0, "S")</f>
        <v>N</v>
      </c>
      <c r="G606" s="50"/>
      <c r="H606" s="50"/>
      <c r="J606" s="11"/>
      <c r="K606" s="11"/>
      <c r="L606" s="11"/>
      <c r="M606" s="11"/>
      <c r="N606" s="11"/>
    </row>
    <row r="607" spans="2:14" x14ac:dyDescent="0.2">
      <c r="B607" s="47">
        <v>43075</v>
      </c>
      <c r="C607" s="47" t="s">
        <v>173</v>
      </c>
      <c r="D607" s="42" t="s">
        <v>33</v>
      </c>
      <c r="E607" s="42" t="str" cm="1">
        <f t="array" ref="E607">_xlfn.IFS(D607="Excesso humidade", "Major", D607="Rouge", "Major",D607="Perigo físico","Major",D607="Empoado","Major",D607="Parasitas","Major", D607="Odor podre","Major", D607="Temperatura elevada","Major",D607="Rastreabilidade","Minor",D607="Peso","Minor",D607="Erro calibragem","Minor",D607="Defeitos embalamento","Minor",D607="Defeitos escala", "Major")</f>
        <v>Minor</v>
      </c>
      <c r="F607" s="48" t="str" cm="1">
        <f t="array" ref="F607">_xlfn.IFS(H607=0, "N", H607&gt;0, "S")</f>
        <v>N</v>
      </c>
      <c r="G607" s="50"/>
      <c r="H607" s="50"/>
      <c r="J607" s="11"/>
      <c r="K607" s="11"/>
      <c r="L607" s="11"/>
      <c r="M607" s="11"/>
      <c r="N607" s="11"/>
    </row>
    <row r="608" spans="2:14" x14ac:dyDescent="0.2">
      <c r="B608" s="47">
        <v>43074</v>
      </c>
      <c r="C608" s="47" t="s">
        <v>168</v>
      </c>
      <c r="D608" s="42" t="s">
        <v>43</v>
      </c>
      <c r="E608" s="42" t="str" cm="1">
        <f t="array" ref="E608">_xlfn.IFS(D608="Excesso humidade", "Major", D608="Rouge", "Major",D608="Perigo físico","Major",D608="Empoado","Major",D608="Parasitas","Major", D608="Odor podre","Major", D608="Temperatura elevada","Major",D608="Rastreabilidade","Minor",D608="Peso","Minor",D608="Erro calibragem","Minor",D608="Defeitos embalamento","Minor",D608="Defeitos escala", "Major")</f>
        <v>Minor</v>
      </c>
      <c r="F608" s="48" t="str" cm="1">
        <f t="array" ref="F608">_xlfn.IFS(H608=0, "N", H608&gt;0, "S")</f>
        <v>N</v>
      </c>
      <c r="G608" s="50"/>
      <c r="H608" s="50"/>
      <c r="J608" s="11"/>
      <c r="K608" s="11"/>
      <c r="L608" s="11"/>
      <c r="M608" s="11"/>
      <c r="N608" s="11"/>
    </row>
    <row r="609" spans="2:14" x14ac:dyDescent="0.2">
      <c r="B609" s="47">
        <v>43074</v>
      </c>
      <c r="C609" s="53" t="s">
        <v>181</v>
      </c>
      <c r="D609" s="42" t="s">
        <v>39</v>
      </c>
      <c r="E609" s="42" t="str" cm="1">
        <f t="array" ref="E609">_xlfn.IFS(D609="Excesso humidade", "Major", D609="Rouge", "Major",D609="Perigo físico","Major",D609="Empoado","Major",D609="Parasitas","Major", D609="Odor podre","Major", D609="Temperatura elevada","Major",D609="Rastreabilidade","Minor",D609="Peso","Minor",D609="Erro calibragem","Minor",D609="Defeitos embalamento","Minor",D609="Defeitos escala", "Major")</f>
        <v>Minor</v>
      </c>
      <c r="F609" s="48" t="str" cm="1">
        <f t="array" ref="F609">_xlfn.IFS(H609=0, "N", H609&gt;0, "S")</f>
        <v>N</v>
      </c>
      <c r="G609" s="50"/>
      <c r="H609" s="50"/>
      <c r="J609" s="11"/>
      <c r="K609" s="11"/>
      <c r="L609" s="11"/>
      <c r="M609" s="11"/>
      <c r="N609" s="11"/>
    </row>
    <row r="610" spans="2:14" x14ac:dyDescent="0.2">
      <c r="B610" s="47">
        <v>43069</v>
      </c>
      <c r="C610" s="47" t="s">
        <v>185</v>
      </c>
      <c r="D610" s="42" t="s">
        <v>43</v>
      </c>
      <c r="E610" s="42" t="str" cm="1">
        <f t="array" ref="E610">_xlfn.IFS(D610="Excesso humidade", "Major", D610="Rouge", "Major",D610="Perigo físico","Major",D610="Empoado","Major",D610="Parasitas","Major", D610="Odor podre","Major", D610="Temperatura elevada","Major",D610="Rastreabilidade","Minor",D610="Peso","Minor",D610="Erro calibragem","Minor",D610="Defeitos embalamento","Minor",D610="Defeitos escala", "Major")</f>
        <v>Minor</v>
      </c>
      <c r="F610" s="48" t="str" cm="1">
        <f t="array" ref="F610">_xlfn.IFS(H610=0, "N", H610&gt;0, "S")</f>
        <v>N</v>
      </c>
      <c r="G610" s="50"/>
      <c r="H610" s="50"/>
      <c r="J610" s="11"/>
      <c r="K610" s="11"/>
      <c r="L610" s="11"/>
      <c r="M610" s="11"/>
      <c r="N610" s="11"/>
    </row>
    <row r="611" spans="2:14" x14ac:dyDescent="0.2">
      <c r="B611" s="47">
        <v>43069</v>
      </c>
      <c r="C611" s="47" t="s">
        <v>193</v>
      </c>
      <c r="D611" s="42" t="s">
        <v>43</v>
      </c>
      <c r="E611" s="42" t="str" cm="1">
        <f t="array" ref="E611">_xlfn.IFS(D611="Excesso humidade", "Major", D611="Rouge", "Major",D611="Perigo físico","Major",D611="Empoado","Major",D611="Parasitas","Major", D611="Odor podre","Major", D611="Temperatura elevada","Major",D611="Rastreabilidade","Minor",D611="Peso","Minor",D611="Erro calibragem","Minor",D611="Defeitos embalamento","Minor",D611="Defeitos escala", "Major")</f>
        <v>Minor</v>
      </c>
      <c r="F611" s="48" t="str" cm="1">
        <f t="array" ref="F611">_xlfn.IFS(H611=0, "N", H611&gt;0, "S")</f>
        <v>N</v>
      </c>
      <c r="G611" s="50"/>
      <c r="H611" s="50"/>
      <c r="J611" s="11"/>
      <c r="K611" s="11"/>
      <c r="L611" s="11"/>
      <c r="M611" s="11"/>
      <c r="N611" s="11"/>
    </row>
    <row r="612" spans="2:14" x14ac:dyDescent="0.2">
      <c r="B612" s="47">
        <v>43069</v>
      </c>
      <c r="C612" s="47" t="s">
        <v>191</v>
      </c>
      <c r="D612" s="42" t="s">
        <v>39</v>
      </c>
      <c r="E612" s="42" t="str" cm="1">
        <f t="array" ref="E612">_xlfn.IFS(D612="Excesso humidade", "Major", D612="Rouge", "Major",D612="Perigo físico","Major",D612="Empoado","Major",D612="Parasitas","Major", D612="Odor podre","Major", D612="Temperatura elevada","Major",D612="Rastreabilidade","Minor",D612="Peso","Minor",D612="Erro calibragem","Minor",D612="Defeitos embalamento","Minor",D612="Defeitos escala", "Major")</f>
        <v>Minor</v>
      </c>
      <c r="F612" s="48" t="str" cm="1">
        <f t="array" ref="F612">_xlfn.IFS(H612=0, "N", H612&gt;0, "S")</f>
        <v>N</v>
      </c>
      <c r="G612" s="50"/>
      <c r="H612" s="50"/>
      <c r="J612" s="11"/>
      <c r="K612" s="11"/>
      <c r="L612" s="11"/>
      <c r="M612" s="11"/>
      <c r="N612" s="11"/>
    </row>
    <row r="613" spans="2:14" x14ac:dyDescent="0.2">
      <c r="B613" s="47">
        <v>43068</v>
      </c>
      <c r="C613" s="47" t="s">
        <v>168</v>
      </c>
      <c r="D613" s="42" t="s">
        <v>43</v>
      </c>
      <c r="E613" s="42" t="str" cm="1">
        <f t="array" ref="E613">_xlfn.IFS(D613="Excesso humidade", "Major", D613="Rouge", "Major",D613="Perigo físico","Major",D613="Empoado","Major",D613="Parasitas","Major", D613="Odor podre","Major", D613="Temperatura elevada","Major",D613="Rastreabilidade","Minor",D613="Peso","Minor",D613="Erro calibragem","Minor",D613="Defeitos embalamento","Minor",D613="Defeitos escala", "Major")</f>
        <v>Minor</v>
      </c>
      <c r="F613" s="48" t="str" cm="1">
        <f t="array" ref="F613">_xlfn.IFS(H613=0, "N", H613&gt;0, "S")</f>
        <v>N</v>
      </c>
      <c r="G613" s="50"/>
      <c r="H613" s="50"/>
      <c r="J613" s="11"/>
      <c r="K613" s="11"/>
      <c r="L613" s="11"/>
      <c r="M613" s="11"/>
      <c r="N613" s="11"/>
    </row>
    <row r="614" spans="2:14" x14ac:dyDescent="0.2">
      <c r="B614" s="47">
        <v>43067</v>
      </c>
      <c r="C614" s="47" t="s">
        <v>14</v>
      </c>
      <c r="D614" s="42" t="s">
        <v>43</v>
      </c>
      <c r="E614" s="42" t="str" cm="1">
        <f t="array" ref="E614">_xlfn.IFS(D614="Excesso humidade", "Major", D614="Rouge", "Major",D614="Perigo físico","Major",D614="Empoado","Major",D614="Parasitas","Major", D614="Odor podre","Major", D614="Temperatura elevada","Major",D614="Rastreabilidade","Minor",D614="Peso","Minor",D614="Erro calibragem","Minor",D614="Defeitos embalamento","Minor",D614="Defeitos escala", "Major")</f>
        <v>Minor</v>
      </c>
      <c r="F614" s="48" t="str" cm="1">
        <f t="array" ref="F614">_xlfn.IFS(H614=0, "N", H614&gt;0, "S")</f>
        <v>N</v>
      </c>
      <c r="G614" s="50"/>
      <c r="H614" s="50"/>
      <c r="J614" s="11"/>
      <c r="K614" s="11"/>
      <c r="L614" s="11"/>
      <c r="M614" s="11"/>
      <c r="N614" s="11"/>
    </row>
    <row r="615" spans="2:14" x14ac:dyDescent="0.2">
      <c r="B615" s="47">
        <v>43067</v>
      </c>
      <c r="C615" s="53" t="s">
        <v>181</v>
      </c>
      <c r="D615" s="42" t="s">
        <v>43</v>
      </c>
      <c r="E615" s="42" t="str" cm="1">
        <f t="array" ref="E615">_xlfn.IFS(D615="Excesso humidade", "Major", D615="Rouge", "Major",D615="Perigo físico","Major",D615="Empoado","Major",D615="Parasitas","Major", D615="Odor podre","Major", D615="Temperatura elevada","Major",D615="Rastreabilidade","Minor",D615="Peso","Minor",D615="Erro calibragem","Minor",D615="Defeitos embalamento","Minor",D615="Defeitos escala", "Major")</f>
        <v>Minor</v>
      </c>
      <c r="F615" s="48" t="str" cm="1">
        <f t="array" ref="F615">_xlfn.IFS(H615=0, "N", H615&gt;0, "S")</f>
        <v>N</v>
      </c>
      <c r="G615" s="50"/>
      <c r="H615" s="50"/>
      <c r="J615" s="11"/>
      <c r="K615" s="11"/>
      <c r="L615" s="11"/>
      <c r="M615" s="11"/>
      <c r="N615" s="11"/>
    </row>
    <row r="616" spans="2:14" x14ac:dyDescent="0.2">
      <c r="B616" s="47">
        <v>43066</v>
      </c>
      <c r="C616" s="47" t="s">
        <v>168</v>
      </c>
      <c r="D616" s="42" t="s">
        <v>43</v>
      </c>
      <c r="E616" s="42" t="str" cm="1">
        <f t="array" ref="E616">_xlfn.IFS(D616="Excesso humidade", "Major", D616="Rouge", "Major",D616="Perigo físico","Major",D616="Empoado","Major",D616="Parasitas","Major", D616="Odor podre","Major", D616="Temperatura elevada","Major",D616="Rastreabilidade","Minor",D616="Peso","Minor",D616="Erro calibragem","Minor",D616="Defeitos embalamento","Minor",D616="Defeitos escala", "Major")</f>
        <v>Minor</v>
      </c>
      <c r="F616" s="48" t="str" cm="1">
        <f t="array" ref="F616">_xlfn.IFS(H616=0, "N", H616&gt;0, "S")</f>
        <v>N</v>
      </c>
      <c r="G616" s="50"/>
      <c r="H616" s="50"/>
      <c r="J616" s="11"/>
      <c r="K616" s="11"/>
      <c r="L616" s="11"/>
      <c r="M616" s="11"/>
      <c r="N616" s="11"/>
    </row>
    <row r="617" spans="2:14" x14ac:dyDescent="0.2">
      <c r="B617" s="47">
        <v>43066</v>
      </c>
      <c r="C617" s="47" t="s">
        <v>166</v>
      </c>
      <c r="D617" s="42" t="s">
        <v>43</v>
      </c>
      <c r="E617" s="42" t="str" cm="1">
        <f t="array" ref="E617">_xlfn.IFS(D617="Excesso humidade", "Major", D617="Rouge", "Major",D617="Perigo físico","Major",D617="Empoado","Major",D617="Parasitas","Major", D617="Odor podre","Major", D617="Temperatura elevada","Major",D617="Rastreabilidade","Minor",D617="Peso","Minor",D617="Erro calibragem","Minor",D617="Defeitos embalamento","Minor",D617="Defeitos escala", "Major")</f>
        <v>Minor</v>
      </c>
      <c r="F617" s="48" t="str" cm="1">
        <f t="array" ref="F617">_xlfn.IFS(H617=0, "N", H617&gt;0, "S")</f>
        <v>N</v>
      </c>
      <c r="G617" s="50"/>
      <c r="H617" s="50"/>
      <c r="J617" s="11"/>
      <c r="K617" s="11"/>
      <c r="L617" s="11"/>
      <c r="M617" s="11"/>
      <c r="N617" s="11"/>
    </row>
    <row r="618" spans="2:14" x14ac:dyDescent="0.2">
      <c r="B618" s="47">
        <v>43063</v>
      </c>
      <c r="C618" s="47" t="s">
        <v>14</v>
      </c>
      <c r="D618" s="42" t="s">
        <v>33</v>
      </c>
      <c r="E618" s="42" t="str" cm="1">
        <f t="array" ref="E618">_xlfn.IFS(D618="Excesso humidade", "Major", D618="Rouge", "Major",D618="Perigo físico","Major",D618="Empoado","Major",D618="Parasitas","Major", D618="Odor podre","Major", D618="Temperatura elevada","Major",D618="Rastreabilidade","Minor",D618="Peso","Minor",D618="Erro calibragem","Minor",D618="Defeitos embalamento","Minor",D618="Defeitos escala", "Major")</f>
        <v>Minor</v>
      </c>
      <c r="F618" s="48" t="str" cm="1">
        <f t="array" ref="F618">_xlfn.IFS(H618=0, "N", H618&gt;0, "S")</f>
        <v>N</v>
      </c>
      <c r="G618" s="50"/>
      <c r="H618" s="50"/>
      <c r="J618" s="11"/>
      <c r="K618" s="11"/>
      <c r="L618" s="11"/>
      <c r="M618" s="11"/>
      <c r="N618" s="11"/>
    </row>
    <row r="619" spans="2:14" x14ac:dyDescent="0.2">
      <c r="B619" s="47">
        <v>43062</v>
      </c>
      <c r="C619" s="53" t="s">
        <v>181</v>
      </c>
      <c r="D619" s="42" t="s">
        <v>33</v>
      </c>
      <c r="E619" s="42" t="str" cm="1">
        <f t="array" ref="E619">_xlfn.IFS(D619="Excesso humidade", "Major", D619="Rouge", "Major",D619="Perigo físico","Major",D619="Empoado","Major",D619="Parasitas","Major", D619="Odor podre","Major", D619="Temperatura elevada","Major",D619="Rastreabilidade","Minor",D619="Peso","Minor",D619="Erro calibragem","Minor",D619="Defeitos embalamento","Minor",D619="Defeitos escala", "Major")</f>
        <v>Minor</v>
      </c>
      <c r="F619" s="48" t="str" cm="1">
        <f t="array" ref="F619">_xlfn.IFS(H619=0, "N", H619&gt;0, "S")</f>
        <v>N</v>
      </c>
      <c r="G619" s="50"/>
      <c r="H619" s="50"/>
      <c r="J619" s="11"/>
      <c r="K619" s="11"/>
      <c r="L619" s="11"/>
      <c r="M619" s="11"/>
      <c r="N619" s="11"/>
    </row>
    <row r="620" spans="2:14" x14ac:dyDescent="0.2">
      <c r="B620" s="47">
        <v>43062</v>
      </c>
      <c r="C620" s="47" t="s">
        <v>14</v>
      </c>
      <c r="D620" s="42" t="s">
        <v>43</v>
      </c>
      <c r="E620" s="42" t="str" cm="1">
        <f t="array" ref="E620">_xlfn.IFS(D620="Excesso humidade", "Major", D620="Rouge", "Major",D620="Perigo físico","Major",D620="Empoado","Major",D620="Parasitas","Major", D620="Odor podre","Major", D620="Temperatura elevada","Major",D620="Rastreabilidade","Minor",D620="Peso","Minor",D620="Erro calibragem","Minor",D620="Defeitos embalamento","Minor",D620="Defeitos escala", "Major")</f>
        <v>Minor</v>
      </c>
      <c r="F620" s="48" t="str" cm="1">
        <f t="array" ref="F620">_xlfn.IFS(H620=0, "N", H620&gt;0, "S")</f>
        <v>N</v>
      </c>
      <c r="G620" s="50"/>
      <c r="H620" s="50"/>
      <c r="J620" s="11"/>
      <c r="K620" s="11"/>
      <c r="L620" s="11"/>
      <c r="M620" s="11"/>
      <c r="N620" s="11"/>
    </row>
    <row r="621" spans="2:14" x14ac:dyDescent="0.2">
      <c r="B621" s="47">
        <v>43059</v>
      </c>
      <c r="C621" s="47" t="s">
        <v>191</v>
      </c>
      <c r="D621" s="42" t="s">
        <v>43</v>
      </c>
      <c r="E621" s="42" t="str" cm="1">
        <f t="array" ref="E621">_xlfn.IFS(D621="Excesso humidade", "Major", D621="Rouge", "Major",D621="Perigo físico","Major",D621="Empoado","Major",D621="Parasitas","Major", D621="Odor podre","Major", D621="Temperatura elevada","Major",D621="Rastreabilidade","Minor",D621="Peso","Minor",D621="Erro calibragem","Minor",D621="Defeitos embalamento","Minor",D621="Defeitos escala", "Major")</f>
        <v>Minor</v>
      </c>
      <c r="F621" s="48" t="str" cm="1">
        <f t="array" ref="F621">_xlfn.IFS(H621=0, "N", H621&gt;0, "S")</f>
        <v>N</v>
      </c>
      <c r="G621" s="50"/>
      <c r="H621" s="50"/>
      <c r="J621" s="11"/>
      <c r="K621" s="11"/>
      <c r="L621" s="11"/>
      <c r="M621" s="11"/>
      <c r="N621" s="11"/>
    </row>
    <row r="622" spans="2:14" x14ac:dyDescent="0.2">
      <c r="B622" s="47">
        <v>43059</v>
      </c>
      <c r="C622" s="47" t="s">
        <v>168</v>
      </c>
      <c r="D622" s="42" t="s">
        <v>43</v>
      </c>
      <c r="E622" s="42" t="str" cm="1">
        <f t="array" ref="E622">_xlfn.IFS(D622="Excesso humidade", "Major", D622="Rouge", "Major",D622="Perigo físico","Major",D622="Empoado","Major",D622="Parasitas","Major", D622="Odor podre","Major", D622="Temperatura elevada","Major",D622="Rastreabilidade","Minor",D622="Peso","Minor",D622="Erro calibragem","Minor",D622="Defeitos embalamento","Minor",D622="Defeitos escala", "Major")</f>
        <v>Minor</v>
      </c>
      <c r="F622" s="48" t="str" cm="1">
        <f t="array" ref="F622">_xlfn.IFS(H622=0, "N", H622&gt;0, "S")</f>
        <v>N</v>
      </c>
      <c r="G622" s="50"/>
      <c r="H622" s="50"/>
      <c r="J622" s="11"/>
      <c r="K622" s="11"/>
      <c r="L622" s="11"/>
      <c r="M622" s="11"/>
      <c r="N622" s="11"/>
    </row>
    <row r="623" spans="2:14" x14ac:dyDescent="0.2">
      <c r="B623" s="47">
        <v>43056</v>
      </c>
      <c r="C623" s="47" t="s">
        <v>168</v>
      </c>
      <c r="D623" s="42" t="s">
        <v>39</v>
      </c>
      <c r="E623" s="42" t="str" cm="1">
        <f t="array" ref="E623">_xlfn.IFS(D623="Excesso humidade", "Major", D623="Rouge", "Major",D623="Perigo físico","Major",D623="Empoado","Major",D623="Parasitas","Major", D623="Odor podre","Major", D623="Temperatura elevada","Major",D623="Rastreabilidade","Minor",D623="Peso","Minor",D623="Erro calibragem","Minor",D623="Defeitos embalamento","Minor",D623="Defeitos escala", "Major")</f>
        <v>Minor</v>
      </c>
      <c r="F623" s="48" t="str" cm="1">
        <f t="array" ref="F623">_xlfn.IFS(H623=0, "N", H623&gt;0, "S")</f>
        <v>N</v>
      </c>
      <c r="G623" s="50"/>
      <c r="H623" s="50"/>
      <c r="J623" s="11"/>
      <c r="K623" s="11"/>
      <c r="L623" s="11"/>
      <c r="M623" s="11"/>
      <c r="N623" s="11"/>
    </row>
    <row r="624" spans="2:14" x14ac:dyDescent="0.2">
      <c r="B624" s="47">
        <v>43056</v>
      </c>
      <c r="C624" s="47" t="s">
        <v>191</v>
      </c>
      <c r="D624" s="42" t="s">
        <v>43</v>
      </c>
      <c r="E624" s="42" t="str" cm="1">
        <f t="array" ref="E624">_xlfn.IFS(D624="Excesso humidade", "Major", D624="Rouge", "Major",D624="Perigo físico","Major",D624="Empoado","Major",D624="Parasitas","Major", D624="Odor podre","Major", D624="Temperatura elevada","Major",D624="Rastreabilidade","Minor",D624="Peso","Minor",D624="Erro calibragem","Minor",D624="Defeitos embalamento","Minor",D624="Defeitos escala", "Major")</f>
        <v>Minor</v>
      </c>
      <c r="F624" s="48" t="str" cm="1">
        <f t="array" ref="F624">_xlfn.IFS(H624=0, "N", H624&gt;0, "S")</f>
        <v>N</v>
      </c>
      <c r="G624" s="50"/>
      <c r="H624" s="50"/>
      <c r="J624" s="11"/>
      <c r="K624" s="11"/>
      <c r="L624" s="11"/>
      <c r="M624" s="11"/>
      <c r="N624" s="11"/>
    </row>
    <row r="625" spans="2:14" x14ac:dyDescent="0.2">
      <c r="B625" s="47">
        <v>43055</v>
      </c>
      <c r="C625" s="47" t="s">
        <v>195</v>
      </c>
      <c r="D625" s="42" t="s">
        <v>44</v>
      </c>
      <c r="E625" s="42" t="str" cm="1">
        <f t="array" ref="E625">_xlfn.IFS(D625="Excesso humidade", "Major", D625="Rouge", "Major",D625="Perigo físico","Major",D625="Empoado","Major",D625="Parasitas","Major", D625="Odor podre","Major", D625="Temperatura elevada","Major",D625="Rastreabilidade","Minor",D625="Peso","Minor",D625="Erro calibragem","Minor",D625="Defeitos embalamento","Minor",D625="Defeitos escala", "Major")</f>
        <v>Minor</v>
      </c>
      <c r="F625" s="48" t="str" cm="1">
        <f t="array" ref="F625">_xlfn.IFS(H625=0, "N", H625&gt;0, "S")</f>
        <v>N</v>
      </c>
      <c r="G625" s="50"/>
      <c r="H625" s="50"/>
      <c r="J625" s="11"/>
      <c r="K625" s="11"/>
      <c r="L625" s="11"/>
      <c r="M625" s="11"/>
      <c r="N625" s="11"/>
    </row>
    <row r="626" spans="2:14" x14ac:dyDescent="0.2">
      <c r="B626" s="47">
        <v>43055</v>
      </c>
      <c r="C626" s="47" t="s">
        <v>191</v>
      </c>
      <c r="D626" s="42" t="s">
        <v>43</v>
      </c>
      <c r="E626" s="42" t="str" cm="1">
        <f t="array" ref="E626">_xlfn.IFS(D626="Excesso humidade", "Major", D626="Rouge", "Major",D626="Perigo físico","Major",D626="Empoado","Major",D626="Parasitas","Major", D626="Odor podre","Major", D626="Temperatura elevada","Major",D626="Rastreabilidade","Minor",D626="Peso","Minor",D626="Erro calibragem","Minor",D626="Defeitos embalamento","Minor",D626="Defeitos escala", "Major")</f>
        <v>Minor</v>
      </c>
      <c r="F626" s="48" t="str" cm="1">
        <f t="array" ref="F626">_xlfn.IFS(H626=0, "N", H626&gt;0, "S")</f>
        <v>N</v>
      </c>
      <c r="G626" s="50"/>
      <c r="H626" s="50"/>
      <c r="J626" s="11"/>
      <c r="K626" s="11"/>
      <c r="L626" s="11"/>
      <c r="M626" s="11"/>
      <c r="N626" s="11"/>
    </row>
    <row r="627" spans="2:14" x14ac:dyDescent="0.2">
      <c r="B627" s="47">
        <v>43054</v>
      </c>
      <c r="C627" s="47" t="s">
        <v>173</v>
      </c>
      <c r="D627" s="42" t="s">
        <v>40</v>
      </c>
      <c r="E627" s="42" t="str" cm="1">
        <f t="array" ref="E627">_xlfn.IFS(D627="Excesso humidade", "Major", D627="Rouge", "Major",D627="Perigo físico","Major",D627="Empoado","Major",D627="Parasitas","Major", D627="Odor podre","Major", D627="Temperatura elevada","Major",D627="Rastreabilidade","Minor",D627="Peso","Minor",D627="Erro calibragem","Minor",D627="Defeitos embalamento","Minor",D627="Defeitos escala", "Major")</f>
        <v>Major</v>
      </c>
      <c r="F627" s="48" t="str" cm="1">
        <f t="array" ref="F627">_xlfn.IFS(H627=0, "N", H627&gt;0, "S")</f>
        <v>N</v>
      </c>
      <c r="G627" s="50"/>
      <c r="H627" s="50"/>
      <c r="J627" s="11"/>
      <c r="K627" s="11"/>
      <c r="L627" s="11"/>
      <c r="M627" s="11"/>
      <c r="N627" s="11"/>
    </row>
    <row r="628" spans="2:14" x14ac:dyDescent="0.2">
      <c r="B628" s="47">
        <v>43052</v>
      </c>
      <c r="C628" s="53" t="s">
        <v>181</v>
      </c>
      <c r="D628" s="42" t="s">
        <v>43</v>
      </c>
      <c r="E628" s="42" t="str" cm="1">
        <f t="array" ref="E628">_xlfn.IFS(D628="Excesso humidade", "Major", D628="Rouge", "Major",D628="Perigo físico","Major",D628="Empoado","Major",D628="Parasitas","Major", D628="Odor podre","Major", D628="Temperatura elevada","Major",D628="Rastreabilidade","Minor",D628="Peso","Minor",D628="Erro calibragem","Minor",D628="Defeitos embalamento","Minor",D628="Defeitos escala", "Major")</f>
        <v>Minor</v>
      </c>
      <c r="F628" s="48" t="str" cm="1">
        <f t="array" ref="F628">_xlfn.IFS(H628=0, "N", H628&gt;0, "S")</f>
        <v>N</v>
      </c>
      <c r="G628" s="50"/>
      <c r="H628" s="50"/>
      <c r="J628" s="11"/>
      <c r="K628" s="11"/>
      <c r="L628" s="11"/>
      <c r="M628" s="11"/>
      <c r="N628" s="11"/>
    </row>
    <row r="629" spans="2:14" x14ac:dyDescent="0.2">
      <c r="B629" s="47">
        <v>43052</v>
      </c>
      <c r="C629" s="47" t="s">
        <v>14</v>
      </c>
      <c r="D629" s="42" t="s">
        <v>43</v>
      </c>
      <c r="E629" s="42" t="str" cm="1">
        <f t="array" ref="E629">_xlfn.IFS(D629="Excesso humidade", "Major", D629="Rouge", "Major",D629="Perigo físico","Major",D629="Empoado","Major",D629="Parasitas","Major", D629="Odor podre","Major", D629="Temperatura elevada","Major",D629="Rastreabilidade","Minor",D629="Peso","Minor",D629="Erro calibragem","Minor",D629="Defeitos embalamento","Minor",D629="Defeitos escala", "Major")</f>
        <v>Minor</v>
      </c>
      <c r="F629" s="48" t="str" cm="1">
        <f t="array" ref="F629">_xlfn.IFS(H629=0, "N", H629&gt;0, "S")</f>
        <v>N</v>
      </c>
      <c r="G629" s="50"/>
      <c r="H629" s="50"/>
      <c r="J629" s="11"/>
      <c r="K629" s="11"/>
      <c r="L629" s="11"/>
      <c r="M629" s="11"/>
      <c r="N629" s="11"/>
    </row>
    <row r="630" spans="2:14" x14ac:dyDescent="0.2">
      <c r="B630" s="47">
        <v>43048</v>
      </c>
      <c r="C630" s="47" t="s">
        <v>196</v>
      </c>
      <c r="D630" s="42" t="s">
        <v>43</v>
      </c>
      <c r="E630" s="42" t="str" cm="1">
        <f t="array" ref="E630">_xlfn.IFS(D630="Excesso humidade", "Major", D630="Rouge", "Major",D630="Perigo físico","Major",D630="Empoado","Major",D630="Parasitas","Major", D630="Odor podre","Major", D630="Temperatura elevada","Major",D630="Rastreabilidade","Minor",D630="Peso","Minor",D630="Erro calibragem","Minor",D630="Defeitos embalamento","Minor",D630="Defeitos escala", "Major")</f>
        <v>Minor</v>
      </c>
      <c r="F630" s="48" t="str" cm="1">
        <f t="array" ref="F630">_xlfn.IFS(H630=0, "N", H630&gt;0, "S")</f>
        <v>N</v>
      </c>
      <c r="G630" s="50"/>
      <c r="H630" s="50"/>
      <c r="J630" s="11"/>
      <c r="K630" s="11"/>
      <c r="L630" s="11"/>
      <c r="M630" s="11"/>
      <c r="N630" s="11"/>
    </row>
    <row r="631" spans="2:14" x14ac:dyDescent="0.2">
      <c r="B631" s="47">
        <v>43046</v>
      </c>
      <c r="C631" s="47" t="s">
        <v>196</v>
      </c>
      <c r="D631" s="42" t="s">
        <v>43</v>
      </c>
      <c r="E631" s="42" t="str" cm="1">
        <f t="array" ref="E631">_xlfn.IFS(D631="Excesso humidade", "Major", D631="Rouge", "Major",D631="Perigo físico","Major",D631="Empoado","Major",D631="Parasitas","Major", D631="Odor podre","Major", D631="Temperatura elevada","Major",D631="Rastreabilidade","Minor",D631="Peso","Minor",D631="Erro calibragem","Minor",D631="Defeitos embalamento","Minor",D631="Defeitos escala", "Major")</f>
        <v>Minor</v>
      </c>
      <c r="F631" s="48" t="str" cm="1">
        <f t="array" ref="F631">_xlfn.IFS(H631=0, "N", H631&gt;0, "S")</f>
        <v>N</v>
      </c>
      <c r="G631" s="50"/>
      <c r="H631" s="50"/>
      <c r="J631" s="11"/>
      <c r="K631" s="11"/>
      <c r="L631" s="11"/>
      <c r="M631" s="11"/>
      <c r="N631" s="11"/>
    </row>
    <row r="632" spans="2:14" x14ac:dyDescent="0.2">
      <c r="B632" s="47">
        <v>43045</v>
      </c>
      <c r="C632" s="47" t="s">
        <v>168</v>
      </c>
      <c r="D632" s="42" t="s">
        <v>43</v>
      </c>
      <c r="E632" s="42" t="str" cm="1">
        <f t="array" ref="E632">_xlfn.IFS(D632="Excesso humidade", "Major", D632="Rouge", "Major",D632="Perigo físico","Major",D632="Empoado","Major",D632="Parasitas","Major", D632="Odor podre","Major", D632="Temperatura elevada","Major",D632="Rastreabilidade","Minor",D632="Peso","Minor",D632="Erro calibragem","Minor",D632="Defeitos embalamento","Minor",D632="Defeitos escala", "Major")</f>
        <v>Minor</v>
      </c>
      <c r="F632" s="48" t="str" cm="1">
        <f t="array" ref="F632">_xlfn.IFS(H632=0, "N", H632&gt;0, "S")</f>
        <v>N</v>
      </c>
      <c r="G632" s="50"/>
      <c r="H632" s="50"/>
      <c r="J632" s="11"/>
      <c r="K632" s="11"/>
      <c r="L632" s="11"/>
      <c r="M632" s="11"/>
      <c r="N632" s="11"/>
    </row>
    <row r="633" spans="2:14" x14ac:dyDescent="0.2">
      <c r="B633" s="47">
        <v>43041</v>
      </c>
      <c r="C633" s="47" t="s">
        <v>171</v>
      </c>
      <c r="D633" s="42" t="s">
        <v>43</v>
      </c>
      <c r="E633" s="42" t="str" cm="1">
        <f t="array" ref="E633">_xlfn.IFS(D633="Excesso humidade", "Major", D633="Rouge", "Major",D633="Perigo físico","Major",D633="Empoado","Major",D633="Parasitas","Major", D633="Odor podre","Major", D633="Temperatura elevada","Major",D633="Rastreabilidade","Minor",D633="Peso","Minor",D633="Erro calibragem","Minor",D633="Defeitos embalamento","Minor",D633="Defeitos escala", "Major")</f>
        <v>Minor</v>
      </c>
      <c r="F633" s="48" t="str" cm="1">
        <f t="array" ref="F633">_xlfn.IFS(H633=0, "N", H633&gt;0, "S")</f>
        <v>N</v>
      </c>
      <c r="G633" s="50"/>
      <c r="H633" s="50"/>
      <c r="J633" s="11"/>
      <c r="K633" s="11"/>
      <c r="L633" s="11"/>
      <c r="M633" s="11"/>
      <c r="N633" s="11"/>
    </row>
    <row r="634" spans="2:14" x14ac:dyDescent="0.2">
      <c r="B634" s="47">
        <v>43039</v>
      </c>
      <c r="C634" s="47" t="s">
        <v>195</v>
      </c>
      <c r="D634" s="42" t="s">
        <v>43</v>
      </c>
      <c r="E634" s="42" t="str" cm="1">
        <f t="array" ref="E634">_xlfn.IFS(D634="Excesso humidade", "Major", D634="Rouge", "Major",D634="Perigo físico","Major",D634="Empoado","Major",D634="Parasitas","Major", D634="Odor podre","Major", D634="Temperatura elevada","Major",D634="Rastreabilidade","Minor",D634="Peso","Minor",D634="Erro calibragem","Minor",D634="Defeitos embalamento","Minor",D634="Defeitos escala", "Major")</f>
        <v>Minor</v>
      </c>
      <c r="F634" s="48" t="str" cm="1">
        <f t="array" ref="F634">_xlfn.IFS(H634=0, "N", H634&gt;0, "S")</f>
        <v>N</v>
      </c>
      <c r="G634" s="50"/>
      <c r="H634" s="50"/>
      <c r="J634" s="11"/>
      <c r="K634" s="11"/>
      <c r="L634" s="11"/>
      <c r="M634" s="11"/>
      <c r="N634" s="11"/>
    </row>
    <row r="635" spans="2:14" x14ac:dyDescent="0.2">
      <c r="B635" s="47">
        <v>43039</v>
      </c>
      <c r="C635" s="47" t="s">
        <v>168</v>
      </c>
      <c r="D635" s="42" t="s">
        <v>43</v>
      </c>
      <c r="E635" s="42" t="str" cm="1">
        <f t="array" ref="E635">_xlfn.IFS(D635="Excesso humidade", "Major", D635="Rouge", "Major",D635="Perigo físico","Major",D635="Empoado","Major",D635="Parasitas","Major", D635="Odor podre","Major", D635="Temperatura elevada","Major",D635="Rastreabilidade","Minor",D635="Peso","Minor",D635="Erro calibragem","Minor",D635="Defeitos embalamento","Minor",D635="Defeitos escala", "Major")</f>
        <v>Minor</v>
      </c>
      <c r="F635" s="48" t="str" cm="1">
        <f t="array" ref="F635">_xlfn.IFS(H635=0, "N", H635&gt;0, "S")</f>
        <v>N</v>
      </c>
      <c r="G635" s="50"/>
      <c r="H635" s="50"/>
      <c r="J635" s="11"/>
      <c r="K635" s="11"/>
      <c r="L635" s="11"/>
      <c r="M635" s="11"/>
      <c r="N635" s="11"/>
    </row>
    <row r="636" spans="2:14" x14ac:dyDescent="0.2">
      <c r="B636" s="47">
        <v>43039</v>
      </c>
      <c r="C636" s="47" t="s">
        <v>196</v>
      </c>
      <c r="D636" s="42" t="s">
        <v>43</v>
      </c>
      <c r="E636" s="42" t="str" cm="1">
        <f t="array" ref="E636">_xlfn.IFS(D636="Excesso humidade", "Major", D636="Rouge", "Major",D636="Perigo físico","Major",D636="Empoado","Major",D636="Parasitas","Major", D636="Odor podre","Major", D636="Temperatura elevada","Major",D636="Rastreabilidade","Minor",D636="Peso","Minor",D636="Erro calibragem","Minor",D636="Defeitos embalamento","Minor",D636="Defeitos escala", "Major")</f>
        <v>Minor</v>
      </c>
      <c r="F636" s="48" t="str" cm="1">
        <f t="array" ref="F636">_xlfn.IFS(H636=0, "N", H636&gt;0, "S")</f>
        <v>N</v>
      </c>
      <c r="G636" s="50"/>
      <c r="H636" s="50"/>
      <c r="J636" s="11"/>
      <c r="K636" s="11"/>
      <c r="L636" s="11"/>
      <c r="M636" s="11"/>
      <c r="N636" s="11"/>
    </row>
    <row r="637" spans="2:14" x14ac:dyDescent="0.2">
      <c r="B637" s="47">
        <v>43038</v>
      </c>
      <c r="C637" s="47" t="s">
        <v>14</v>
      </c>
      <c r="D637" s="42" t="s">
        <v>43</v>
      </c>
      <c r="E637" s="42" t="str" cm="1">
        <f t="array" ref="E637">_xlfn.IFS(D637="Excesso humidade", "Major", D637="Rouge", "Major",D637="Perigo físico","Major",D637="Empoado","Major",D637="Parasitas","Major", D637="Odor podre","Major", D637="Temperatura elevada","Major",D637="Rastreabilidade","Minor",D637="Peso","Minor",D637="Erro calibragem","Minor",D637="Defeitos embalamento","Minor",D637="Defeitos escala", "Major")</f>
        <v>Minor</v>
      </c>
      <c r="F637" s="48" t="str" cm="1">
        <f t="array" ref="F637">_xlfn.IFS(H637=0, "N", H637&gt;0, "S")</f>
        <v>N</v>
      </c>
      <c r="G637" s="50"/>
      <c r="H637" s="50"/>
      <c r="J637" s="11"/>
      <c r="K637" s="11"/>
      <c r="L637" s="11"/>
      <c r="M637" s="11"/>
      <c r="N637" s="11"/>
    </row>
    <row r="638" spans="2:14" x14ac:dyDescent="0.2">
      <c r="B638" s="47">
        <v>43038</v>
      </c>
      <c r="C638" s="47" t="s">
        <v>193</v>
      </c>
      <c r="D638" s="42" t="s">
        <v>43</v>
      </c>
      <c r="E638" s="42" t="str" cm="1">
        <f t="array" ref="E638">_xlfn.IFS(D638="Excesso humidade", "Major", D638="Rouge", "Major",D638="Perigo físico","Major",D638="Empoado","Major",D638="Parasitas","Major", D638="Odor podre","Major", D638="Temperatura elevada","Major",D638="Rastreabilidade","Minor",D638="Peso","Minor",D638="Erro calibragem","Minor",D638="Defeitos embalamento","Minor",D638="Defeitos escala", "Major")</f>
        <v>Minor</v>
      </c>
      <c r="F638" s="48" t="str" cm="1">
        <f t="array" ref="F638">_xlfn.IFS(H638=0, "N", H638&gt;0, "S")</f>
        <v>N</v>
      </c>
      <c r="G638" s="50"/>
      <c r="H638" s="50"/>
      <c r="J638" s="11"/>
      <c r="K638" s="11"/>
      <c r="L638" s="11"/>
      <c r="M638" s="11"/>
      <c r="N638" s="11"/>
    </row>
    <row r="639" spans="2:14" x14ac:dyDescent="0.2">
      <c r="B639" s="47">
        <v>43035</v>
      </c>
      <c r="C639" s="47" t="s">
        <v>166</v>
      </c>
      <c r="D639" s="42" t="s">
        <v>43</v>
      </c>
      <c r="E639" s="42" t="str" cm="1">
        <f t="array" ref="E639">_xlfn.IFS(D639="Excesso humidade", "Major", D639="Rouge", "Major",D639="Perigo físico","Major",D639="Empoado","Major",D639="Parasitas","Major", D639="Odor podre","Major", D639="Temperatura elevada","Major",D639="Rastreabilidade","Minor",D639="Peso","Minor",D639="Erro calibragem","Minor",D639="Defeitos embalamento","Minor",D639="Defeitos escala", "Major")</f>
        <v>Minor</v>
      </c>
      <c r="F639" s="48" t="str" cm="1">
        <f t="array" ref="F639">_xlfn.IFS(H639=0, "N", H639&gt;0, "S")</f>
        <v>N</v>
      </c>
      <c r="G639" s="50"/>
      <c r="H639" s="50"/>
      <c r="J639" s="11"/>
      <c r="K639" s="11"/>
      <c r="L639" s="11"/>
      <c r="M639" s="11"/>
      <c r="N639" s="11"/>
    </row>
    <row r="640" spans="2:14" x14ac:dyDescent="0.2">
      <c r="B640" s="47">
        <v>43035</v>
      </c>
      <c r="C640" s="47" t="s">
        <v>185</v>
      </c>
      <c r="D640" s="42" t="s">
        <v>43</v>
      </c>
      <c r="E640" s="42" t="str" cm="1">
        <f t="array" ref="E640">_xlfn.IFS(D640="Excesso humidade", "Major", D640="Rouge", "Major",D640="Perigo físico","Major",D640="Empoado","Major",D640="Parasitas","Major", D640="Odor podre","Major", D640="Temperatura elevada","Major",D640="Rastreabilidade","Minor",D640="Peso","Minor",D640="Erro calibragem","Minor",D640="Defeitos embalamento","Minor",D640="Defeitos escala", "Major")</f>
        <v>Minor</v>
      </c>
      <c r="F640" s="48" t="str" cm="1">
        <f t="array" ref="F640">_xlfn.IFS(H640=0, "N", H640&gt;0, "S")</f>
        <v>N</v>
      </c>
      <c r="G640" s="50"/>
      <c r="H640" s="50"/>
      <c r="J640" s="11"/>
      <c r="K640" s="11"/>
      <c r="L640" s="11"/>
      <c r="M640" s="11"/>
      <c r="N640" s="11"/>
    </row>
    <row r="641" spans="2:14" x14ac:dyDescent="0.2">
      <c r="B641" s="47">
        <v>43034</v>
      </c>
      <c r="C641" s="47" t="s">
        <v>168</v>
      </c>
      <c r="D641" s="42" t="s">
        <v>43</v>
      </c>
      <c r="E641" s="42" t="str" cm="1">
        <f t="array" ref="E641">_xlfn.IFS(D641="Excesso humidade", "Major", D641="Rouge", "Major",D641="Perigo físico","Major",D641="Empoado","Major",D641="Parasitas","Major", D641="Odor podre","Major", D641="Temperatura elevada","Major",D641="Rastreabilidade","Minor",D641="Peso","Minor",D641="Erro calibragem","Minor",D641="Defeitos embalamento","Minor",D641="Defeitos escala", "Major")</f>
        <v>Minor</v>
      </c>
      <c r="F641" s="48" t="str" cm="1">
        <f t="array" ref="F641">_xlfn.IFS(H641=0, "N", H641&gt;0, "S")</f>
        <v>N</v>
      </c>
      <c r="G641" s="50"/>
      <c r="H641" s="50"/>
      <c r="J641" s="11"/>
      <c r="K641" s="11"/>
      <c r="L641" s="11"/>
      <c r="M641" s="11"/>
      <c r="N641" s="11"/>
    </row>
    <row r="642" spans="2:14" x14ac:dyDescent="0.2">
      <c r="B642" s="47">
        <v>43033</v>
      </c>
      <c r="C642" s="47" t="s">
        <v>14</v>
      </c>
      <c r="D642" s="42" t="s">
        <v>43</v>
      </c>
      <c r="E642" s="42" t="str" cm="1">
        <f t="array" ref="E642">_xlfn.IFS(D642="Excesso humidade", "Major", D642="Rouge", "Major",D642="Perigo físico","Major",D642="Empoado","Major",D642="Parasitas","Major", D642="Odor podre","Major", D642="Temperatura elevada","Major",D642="Rastreabilidade","Minor",D642="Peso","Minor",D642="Erro calibragem","Minor",D642="Defeitos embalamento","Minor",D642="Defeitos escala", "Major")</f>
        <v>Minor</v>
      </c>
      <c r="F642" s="48" t="str" cm="1">
        <f t="array" ref="F642">_xlfn.IFS(H642=0, "N", H642&gt;0, "S")</f>
        <v>N</v>
      </c>
      <c r="G642" s="50"/>
      <c r="H642" s="50"/>
      <c r="J642" s="11"/>
      <c r="K642" s="11"/>
      <c r="L642" s="11"/>
      <c r="M642" s="11"/>
      <c r="N642" s="11"/>
    </row>
    <row r="643" spans="2:14" x14ac:dyDescent="0.2">
      <c r="B643" s="47">
        <v>43032</v>
      </c>
      <c r="C643" s="47" t="s">
        <v>168</v>
      </c>
      <c r="D643" s="42" t="s">
        <v>43</v>
      </c>
      <c r="E643" s="42" t="str" cm="1">
        <f t="array" ref="E643">_xlfn.IFS(D643="Excesso humidade", "Major", D643="Rouge", "Major",D643="Perigo físico","Major",D643="Empoado","Major",D643="Parasitas","Major", D643="Odor podre","Major", D643="Temperatura elevada","Major",D643="Rastreabilidade","Minor",D643="Peso","Minor",D643="Erro calibragem","Minor",D643="Defeitos embalamento","Minor",D643="Defeitos escala", "Major")</f>
        <v>Minor</v>
      </c>
      <c r="F643" s="48" t="str" cm="1">
        <f t="array" ref="F643">_xlfn.IFS(H643=0, "N", H643&gt;0, "S")</f>
        <v>N</v>
      </c>
      <c r="G643" s="50"/>
      <c r="H643" s="50"/>
      <c r="J643" s="11"/>
      <c r="K643" s="11"/>
      <c r="L643" s="11"/>
      <c r="M643" s="11"/>
      <c r="N643" s="11"/>
    </row>
    <row r="644" spans="2:14" x14ac:dyDescent="0.2">
      <c r="B644" s="47">
        <v>43032</v>
      </c>
      <c r="C644" s="47" t="s">
        <v>196</v>
      </c>
      <c r="D644" s="42" t="s">
        <v>43</v>
      </c>
      <c r="E644" s="42" t="str" cm="1">
        <f t="array" ref="E644">_xlfn.IFS(D644="Excesso humidade", "Major", D644="Rouge", "Major",D644="Perigo físico","Major",D644="Empoado","Major",D644="Parasitas","Major", D644="Odor podre","Major", D644="Temperatura elevada","Major",D644="Rastreabilidade","Minor",D644="Peso","Minor",D644="Erro calibragem","Minor",D644="Defeitos embalamento","Minor",D644="Defeitos escala", "Major")</f>
        <v>Minor</v>
      </c>
      <c r="F644" s="48" t="str" cm="1">
        <f t="array" ref="F644">_xlfn.IFS(H644=0, "N", H644&gt;0, "S")</f>
        <v>N</v>
      </c>
      <c r="G644" s="50"/>
      <c r="H644" s="50"/>
      <c r="J644" s="11"/>
      <c r="K644" s="11"/>
      <c r="L644" s="11"/>
      <c r="M644" s="11"/>
      <c r="N644" s="11"/>
    </row>
    <row r="645" spans="2:14" x14ac:dyDescent="0.2">
      <c r="B645" s="47">
        <v>43031</v>
      </c>
      <c r="C645" s="47" t="s">
        <v>166</v>
      </c>
      <c r="D645" s="42" t="s">
        <v>43</v>
      </c>
      <c r="E645" s="42" t="str" cm="1">
        <f t="array" ref="E645">_xlfn.IFS(D645="Excesso humidade", "Major", D645="Rouge", "Major",D645="Perigo físico","Major",D645="Empoado","Major",D645="Parasitas","Major", D645="Odor podre","Major", D645="Temperatura elevada","Major",D645="Rastreabilidade","Minor",D645="Peso","Minor",D645="Erro calibragem","Minor",D645="Defeitos embalamento","Minor",D645="Defeitos escala", "Major")</f>
        <v>Minor</v>
      </c>
      <c r="F645" s="48" t="str" cm="1">
        <f t="array" ref="F645">_xlfn.IFS(H645=0, "N", H645&gt;0, "S")</f>
        <v>N</v>
      </c>
      <c r="G645" s="50"/>
      <c r="H645" s="50"/>
      <c r="J645" s="11"/>
      <c r="K645" s="11"/>
      <c r="L645" s="11"/>
      <c r="M645" s="11"/>
      <c r="N645" s="11"/>
    </row>
    <row r="646" spans="2:14" x14ac:dyDescent="0.2">
      <c r="B646" s="47">
        <v>43028</v>
      </c>
      <c r="C646" s="47" t="s">
        <v>166</v>
      </c>
      <c r="D646" s="42" t="s">
        <v>43</v>
      </c>
      <c r="E646" s="42" t="str" cm="1">
        <f t="array" ref="E646">_xlfn.IFS(D646="Excesso humidade", "Major", D646="Rouge", "Major",D646="Perigo físico","Major",D646="Empoado","Major",D646="Parasitas","Major", D646="Odor podre","Major", D646="Temperatura elevada","Major",D646="Rastreabilidade","Minor",D646="Peso","Minor",D646="Erro calibragem","Minor",D646="Defeitos embalamento","Minor",D646="Defeitos escala", "Major")</f>
        <v>Minor</v>
      </c>
      <c r="F646" s="48" t="str" cm="1">
        <f t="array" ref="F646">_xlfn.IFS(H646=0, "N", H646&gt;0, "S")</f>
        <v>N</v>
      </c>
      <c r="G646" s="50"/>
      <c r="H646" s="50"/>
      <c r="J646" s="11"/>
      <c r="K646" s="11"/>
      <c r="L646" s="11"/>
      <c r="M646" s="11"/>
      <c r="N646" s="11"/>
    </row>
    <row r="647" spans="2:14" x14ac:dyDescent="0.2">
      <c r="B647" s="47">
        <v>43028</v>
      </c>
      <c r="C647" s="53" t="s">
        <v>181</v>
      </c>
      <c r="D647" s="42" t="s">
        <v>43</v>
      </c>
      <c r="E647" s="42" t="str" cm="1">
        <f t="array" ref="E647">_xlfn.IFS(D647="Excesso humidade", "Major", D647="Rouge", "Major",D647="Perigo físico","Major",D647="Empoado","Major",D647="Parasitas","Major", D647="Odor podre","Major", D647="Temperatura elevada","Major",D647="Rastreabilidade","Minor",D647="Peso","Minor",D647="Erro calibragem","Minor",D647="Defeitos embalamento","Minor",D647="Defeitos escala", "Major")</f>
        <v>Minor</v>
      </c>
      <c r="F647" s="48" t="str" cm="1">
        <f t="array" ref="F647">_xlfn.IFS(H647=0, "N", H647&gt;0, "S")</f>
        <v>N</v>
      </c>
      <c r="G647" s="50"/>
      <c r="H647" s="50"/>
      <c r="J647" s="11"/>
      <c r="K647" s="11"/>
      <c r="L647" s="11"/>
      <c r="M647" s="11"/>
      <c r="N647" s="11"/>
    </row>
    <row r="648" spans="2:14" x14ac:dyDescent="0.2">
      <c r="B648" s="47">
        <v>43027</v>
      </c>
      <c r="C648" s="47" t="s">
        <v>166</v>
      </c>
      <c r="D648" s="42" t="s">
        <v>43</v>
      </c>
      <c r="E648" s="42" t="str" cm="1">
        <f t="array" ref="E648">_xlfn.IFS(D648="Excesso humidade", "Major", D648="Rouge", "Major",D648="Perigo físico","Major",D648="Empoado","Major",D648="Parasitas","Major", D648="Odor podre","Major", D648="Temperatura elevada","Major",D648="Rastreabilidade","Minor",D648="Peso","Minor",D648="Erro calibragem","Minor",D648="Defeitos embalamento","Minor",D648="Defeitos escala", "Major")</f>
        <v>Minor</v>
      </c>
      <c r="F648" s="48" t="str" cm="1">
        <f t="array" ref="F648">_xlfn.IFS(H648=0, "N", H648&gt;0, "S")</f>
        <v>N</v>
      </c>
      <c r="G648" s="50"/>
      <c r="H648" s="50"/>
      <c r="J648" s="11"/>
      <c r="K648" s="11"/>
      <c r="L648" s="11"/>
      <c r="M648" s="11"/>
      <c r="N648" s="11"/>
    </row>
    <row r="649" spans="2:14" x14ac:dyDescent="0.2">
      <c r="B649" s="47">
        <v>43026</v>
      </c>
      <c r="C649" s="47" t="s">
        <v>166</v>
      </c>
      <c r="D649" s="42" t="s">
        <v>43</v>
      </c>
      <c r="E649" s="42" t="str" cm="1">
        <f t="array" ref="E649">_xlfn.IFS(D649="Excesso humidade", "Major", D649="Rouge", "Major",D649="Perigo físico","Major",D649="Empoado","Major",D649="Parasitas","Major", D649="Odor podre","Major", D649="Temperatura elevada","Major",D649="Rastreabilidade","Minor",D649="Peso","Minor",D649="Erro calibragem","Minor",D649="Defeitos embalamento","Minor",D649="Defeitos escala", "Major")</f>
        <v>Minor</v>
      </c>
      <c r="F649" s="48" t="str" cm="1">
        <f t="array" ref="F649">_xlfn.IFS(H649=0, "N", H649&gt;0, "S")</f>
        <v>N</v>
      </c>
      <c r="G649" s="50"/>
      <c r="H649" s="50"/>
      <c r="J649" s="11"/>
      <c r="K649" s="11"/>
      <c r="L649" s="11"/>
      <c r="M649" s="11"/>
      <c r="N649" s="11"/>
    </row>
    <row r="650" spans="2:14" x14ac:dyDescent="0.2">
      <c r="B650" s="47">
        <v>43025</v>
      </c>
      <c r="C650" s="47" t="s">
        <v>195</v>
      </c>
      <c r="D650" s="42" t="s">
        <v>43</v>
      </c>
      <c r="E650" s="42" t="str" cm="1">
        <f t="array" ref="E650">_xlfn.IFS(D650="Excesso humidade", "Major", D650="Rouge", "Major",D650="Perigo físico","Major",D650="Empoado","Major",D650="Parasitas","Major", D650="Odor podre","Major", D650="Temperatura elevada","Major",D650="Rastreabilidade","Minor",D650="Peso","Minor",D650="Erro calibragem","Minor",D650="Defeitos embalamento","Minor",D650="Defeitos escala", "Major")</f>
        <v>Minor</v>
      </c>
      <c r="F650" s="48" t="str" cm="1">
        <f t="array" ref="F650">_xlfn.IFS(H650=0, "N", H650&gt;0, "S")</f>
        <v>N</v>
      </c>
      <c r="G650" s="50"/>
      <c r="H650" s="50"/>
      <c r="J650" s="11"/>
      <c r="K650" s="11"/>
      <c r="L650" s="11"/>
      <c r="M650" s="11"/>
      <c r="N650" s="11"/>
    </row>
    <row r="651" spans="2:14" x14ac:dyDescent="0.2">
      <c r="B651" s="47">
        <v>43025</v>
      </c>
      <c r="C651" s="47" t="s">
        <v>195</v>
      </c>
      <c r="D651" s="42" t="s">
        <v>43</v>
      </c>
      <c r="E651" s="42" t="str" cm="1">
        <f t="array" ref="E651">_xlfn.IFS(D651="Excesso humidade", "Major", D651="Rouge", "Major",D651="Perigo físico","Major",D651="Empoado","Major",D651="Parasitas","Major", D651="Odor podre","Major", D651="Temperatura elevada","Major",D651="Rastreabilidade","Minor",D651="Peso","Minor",D651="Erro calibragem","Minor",D651="Defeitos embalamento","Minor",D651="Defeitos escala", "Major")</f>
        <v>Minor</v>
      </c>
      <c r="F651" s="48" t="str" cm="1">
        <f t="array" ref="F651">_xlfn.IFS(H651=0, "N", H651&gt;0, "S")</f>
        <v>N</v>
      </c>
      <c r="G651" s="50"/>
      <c r="H651" s="50"/>
      <c r="J651" s="11"/>
      <c r="K651" s="11"/>
      <c r="L651" s="11"/>
      <c r="M651" s="11"/>
      <c r="N651" s="11"/>
    </row>
    <row r="652" spans="2:14" x14ac:dyDescent="0.2">
      <c r="B652" s="47">
        <v>43025</v>
      </c>
      <c r="C652" s="47" t="s">
        <v>193</v>
      </c>
      <c r="D652" s="42" t="s">
        <v>43</v>
      </c>
      <c r="E652" s="42" t="str" cm="1">
        <f t="array" ref="E652">_xlfn.IFS(D652="Excesso humidade", "Major", D652="Rouge", "Major",D652="Perigo físico","Major",D652="Empoado","Major",D652="Parasitas","Major", D652="Odor podre","Major", D652="Temperatura elevada","Major",D652="Rastreabilidade","Minor",D652="Peso","Minor",D652="Erro calibragem","Minor",D652="Defeitos embalamento","Minor",D652="Defeitos escala", "Major")</f>
        <v>Minor</v>
      </c>
      <c r="F652" s="48" t="str" cm="1">
        <f t="array" ref="F652">_xlfn.IFS(H652=0, "N", H652&gt;0, "S")</f>
        <v>N</v>
      </c>
      <c r="G652" s="50"/>
      <c r="H652" s="50"/>
      <c r="J652" s="11"/>
      <c r="K652" s="11"/>
      <c r="L652" s="11"/>
      <c r="M652" s="11"/>
      <c r="N652" s="11"/>
    </row>
    <row r="653" spans="2:14" x14ac:dyDescent="0.2">
      <c r="B653" s="47">
        <v>43024</v>
      </c>
      <c r="C653" s="47" t="s">
        <v>168</v>
      </c>
      <c r="D653" s="42" t="s">
        <v>43</v>
      </c>
      <c r="E653" s="42" t="str" cm="1">
        <f t="array" ref="E653">_xlfn.IFS(D653="Excesso humidade", "Major", D653="Rouge", "Major",D653="Perigo físico","Major",D653="Empoado","Major",D653="Parasitas","Major", D653="Odor podre","Major", D653="Temperatura elevada","Major",D653="Rastreabilidade","Minor",D653="Peso","Minor",D653="Erro calibragem","Minor",D653="Defeitos embalamento","Minor",D653="Defeitos escala", "Major")</f>
        <v>Minor</v>
      </c>
      <c r="F653" s="48" t="str" cm="1">
        <f t="array" ref="F653">_xlfn.IFS(H653=0, "N", H653&gt;0, "S")</f>
        <v>N</v>
      </c>
      <c r="G653" s="50"/>
      <c r="H653" s="50"/>
      <c r="J653" s="11"/>
      <c r="K653" s="11"/>
      <c r="L653" s="11"/>
      <c r="M653" s="11"/>
      <c r="N653" s="11"/>
    </row>
    <row r="654" spans="2:14" x14ac:dyDescent="0.2">
      <c r="B654" s="47">
        <v>43021</v>
      </c>
      <c r="C654" s="47" t="s">
        <v>168</v>
      </c>
      <c r="D654" s="42" t="s">
        <v>43</v>
      </c>
      <c r="E654" s="42" t="str" cm="1">
        <f t="array" ref="E654">_xlfn.IFS(D654="Excesso humidade", "Major", D654="Rouge", "Major",D654="Perigo físico","Major",D654="Empoado","Major",D654="Parasitas","Major", D654="Odor podre","Major", D654="Temperatura elevada","Major",D654="Rastreabilidade","Minor",D654="Peso","Minor",D654="Erro calibragem","Minor",D654="Defeitos embalamento","Minor",D654="Defeitos escala", "Major")</f>
        <v>Minor</v>
      </c>
      <c r="F654" s="48" t="str" cm="1">
        <f t="array" ref="F654">_xlfn.IFS(H654=0, "N", H654&gt;0, "S")</f>
        <v>N</v>
      </c>
      <c r="G654" s="50"/>
      <c r="H654" s="50"/>
      <c r="J654" s="11"/>
      <c r="K654" s="11"/>
      <c r="L654" s="11"/>
      <c r="M654" s="11"/>
      <c r="N654" s="11"/>
    </row>
    <row r="655" spans="2:14" x14ac:dyDescent="0.2">
      <c r="B655" s="47">
        <v>43021</v>
      </c>
      <c r="C655" s="47" t="s">
        <v>168</v>
      </c>
      <c r="D655" s="42" t="s">
        <v>43</v>
      </c>
      <c r="E655" s="42" t="str" cm="1">
        <f t="array" ref="E655">_xlfn.IFS(D655="Excesso humidade", "Major", D655="Rouge", "Major",D655="Perigo físico","Major",D655="Empoado","Major",D655="Parasitas","Major", D655="Odor podre","Major", D655="Temperatura elevada","Major",D655="Rastreabilidade","Minor",D655="Peso","Minor",D655="Erro calibragem","Minor",D655="Defeitos embalamento","Minor",D655="Defeitos escala", "Major")</f>
        <v>Minor</v>
      </c>
      <c r="F655" s="48" t="str" cm="1">
        <f t="array" ref="F655">_xlfn.IFS(H655=0, "N", H655&gt;0, "S")</f>
        <v>N</v>
      </c>
      <c r="G655" s="50"/>
      <c r="H655" s="50"/>
      <c r="J655" s="11"/>
      <c r="K655" s="11"/>
      <c r="L655" s="11"/>
      <c r="M655" s="11"/>
      <c r="N655" s="11"/>
    </row>
    <row r="656" spans="2:14" x14ac:dyDescent="0.2">
      <c r="B656" s="47">
        <v>43020</v>
      </c>
      <c r="C656" s="47" t="s">
        <v>171</v>
      </c>
      <c r="D656" s="42" t="s">
        <v>33</v>
      </c>
      <c r="E656" s="42" t="str" cm="1">
        <f t="array" ref="E656">_xlfn.IFS(D656="Excesso humidade", "Major", D656="Rouge", "Major",D656="Perigo físico","Major",D656="Empoado","Major",D656="Parasitas","Major", D656="Odor podre","Major", D656="Temperatura elevada","Major",D656="Rastreabilidade","Minor",D656="Peso","Minor",D656="Erro calibragem","Minor",D656="Defeitos embalamento","Minor",D656="Defeitos escala", "Major")</f>
        <v>Minor</v>
      </c>
      <c r="F656" s="48" t="str" cm="1">
        <f t="array" ref="F656">_xlfn.IFS(H656=0, "N", H656&gt;0, "S")</f>
        <v>N</v>
      </c>
      <c r="G656" s="50"/>
      <c r="H656" s="50"/>
      <c r="J656" s="11"/>
      <c r="K656" s="11"/>
      <c r="L656" s="11"/>
      <c r="M656" s="11"/>
      <c r="N656" s="11"/>
    </row>
    <row r="657" spans="2:14" x14ac:dyDescent="0.2">
      <c r="B657" s="47">
        <v>43019</v>
      </c>
      <c r="C657" s="47" t="s">
        <v>191</v>
      </c>
      <c r="D657" s="42" t="s">
        <v>43</v>
      </c>
      <c r="E657" s="42" t="str" cm="1">
        <f t="array" ref="E657">_xlfn.IFS(D657="Excesso humidade", "Major", D657="Rouge", "Major",D657="Perigo físico","Major",D657="Empoado","Major",D657="Parasitas","Major", D657="Odor podre","Major", D657="Temperatura elevada","Major",D657="Rastreabilidade","Minor",D657="Peso","Minor",D657="Erro calibragem","Minor",D657="Defeitos embalamento","Minor",D657="Defeitos escala", "Major")</f>
        <v>Minor</v>
      </c>
      <c r="F657" s="48" t="str" cm="1">
        <f t="array" ref="F657">_xlfn.IFS(H657=0, "N", H657&gt;0, "S")</f>
        <v>N</v>
      </c>
      <c r="G657" s="50"/>
      <c r="H657" s="50"/>
      <c r="J657" s="11"/>
      <c r="K657" s="11"/>
      <c r="L657" s="11"/>
      <c r="M657" s="11"/>
      <c r="N657" s="11"/>
    </row>
    <row r="658" spans="2:14" x14ac:dyDescent="0.2">
      <c r="B658" s="47">
        <v>43019</v>
      </c>
      <c r="C658" s="47" t="s">
        <v>166</v>
      </c>
      <c r="D658" s="42" t="s">
        <v>43</v>
      </c>
      <c r="E658" s="42" t="str" cm="1">
        <f t="array" ref="E658">_xlfn.IFS(D658="Excesso humidade", "Major", D658="Rouge", "Major",D658="Perigo físico","Major",D658="Empoado","Major",D658="Parasitas","Major", D658="Odor podre","Major", D658="Temperatura elevada","Major",D658="Rastreabilidade","Minor",D658="Peso","Minor",D658="Erro calibragem","Minor",D658="Defeitos embalamento","Minor",D658="Defeitos escala", "Major")</f>
        <v>Minor</v>
      </c>
      <c r="F658" s="48" t="str" cm="1">
        <f t="array" ref="F658">_xlfn.IFS(H658=0, "N", H658&gt;0, "S")</f>
        <v>N</v>
      </c>
      <c r="G658" s="50"/>
      <c r="H658" s="50"/>
      <c r="J658" s="11"/>
      <c r="K658" s="11"/>
      <c r="L658" s="11"/>
      <c r="M658" s="11"/>
      <c r="N658" s="11"/>
    </row>
    <row r="659" spans="2:14" x14ac:dyDescent="0.2">
      <c r="B659" s="47">
        <v>43018</v>
      </c>
      <c r="C659" s="47" t="s">
        <v>168</v>
      </c>
      <c r="D659" s="42" t="s">
        <v>43</v>
      </c>
      <c r="E659" s="42" t="str" cm="1">
        <f t="array" ref="E659">_xlfn.IFS(D659="Excesso humidade", "Major", D659="Rouge", "Major",D659="Perigo físico","Major",D659="Empoado","Major",D659="Parasitas","Major", D659="Odor podre","Major", D659="Temperatura elevada","Major",D659="Rastreabilidade","Minor",D659="Peso","Minor",D659="Erro calibragem","Minor",D659="Defeitos embalamento","Minor",D659="Defeitos escala", "Major")</f>
        <v>Minor</v>
      </c>
      <c r="F659" s="48" t="str" cm="1">
        <f t="array" ref="F659">_xlfn.IFS(H659=0, "N", H659&gt;0, "S")</f>
        <v>N</v>
      </c>
      <c r="G659" s="50"/>
      <c r="H659" s="50"/>
      <c r="J659" s="11"/>
      <c r="K659" s="11"/>
      <c r="L659" s="11"/>
      <c r="M659" s="11"/>
      <c r="N659" s="11"/>
    </row>
    <row r="660" spans="2:14" x14ac:dyDescent="0.2">
      <c r="B660" s="47">
        <v>43017</v>
      </c>
      <c r="C660" s="47" t="s">
        <v>166</v>
      </c>
      <c r="D660" s="42" t="s">
        <v>44</v>
      </c>
      <c r="E660" s="42" t="str" cm="1">
        <f t="array" ref="E660">_xlfn.IFS(D660="Excesso humidade", "Major", D660="Rouge", "Major",D660="Perigo físico","Major",D660="Empoado","Major",D660="Parasitas","Major", D660="Odor podre","Major", D660="Temperatura elevada","Major",D660="Rastreabilidade","Minor",D660="Peso","Minor",D660="Erro calibragem","Minor",D660="Defeitos embalamento","Minor",D660="Defeitos escala", "Major")</f>
        <v>Minor</v>
      </c>
      <c r="F660" s="48" t="str" cm="1">
        <f t="array" ref="F660">_xlfn.IFS(H660=0, "N", H660&gt;0, "S")</f>
        <v>N</v>
      </c>
      <c r="G660" s="50"/>
      <c r="H660" s="50"/>
      <c r="J660" s="11"/>
      <c r="K660" s="11"/>
      <c r="L660" s="11"/>
      <c r="M660" s="11"/>
      <c r="N660" s="11"/>
    </row>
    <row r="661" spans="2:14" x14ac:dyDescent="0.2">
      <c r="B661" s="47">
        <v>43014</v>
      </c>
      <c r="C661" s="47" t="s">
        <v>168</v>
      </c>
      <c r="D661" s="42" t="s">
        <v>43</v>
      </c>
      <c r="E661" s="42" t="str" cm="1">
        <f t="array" ref="E661">_xlfn.IFS(D661="Excesso humidade", "Major", D661="Rouge", "Major",D661="Perigo físico","Major",D661="Empoado","Major",D661="Parasitas","Major", D661="Odor podre","Major", D661="Temperatura elevada","Major",D661="Rastreabilidade","Minor",D661="Peso","Minor",D661="Erro calibragem","Minor",D661="Defeitos embalamento","Minor",D661="Defeitos escala", "Major")</f>
        <v>Minor</v>
      </c>
      <c r="F661" s="48" t="str" cm="1">
        <f t="array" ref="F661">_xlfn.IFS(H661=0, "N", H661&gt;0, "S")</f>
        <v>N</v>
      </c>
      <c r="G661" s="50"/>
      <c r="H661" s="50"/>
      <c r="J661" s="11"/>
      <c r="K661" s="11"/>
      <c r="L661" s="11"/>
      <c r="M661" s="11"/>
      <c r="N661" s="11"/>
    </row>
    <row r="662" spans="2:14" x14ac:dyDescent="0.2">
      <c r="B662" s="47">
        <v>43012</v>
      </c>
      <c r="C662" s="47" t="s">
        <v>166</v>
      </c>
      <c r="D662" s="42" t="s">
        <v>43</v>
      </c>
      <c r="E662" s="42" t="str" cm="1">
        <f t="array" ref="E662">_xlfn.IFS(D662="Excesso humidade", "Major", D662="Rouge", "Major",D662="Perigo físico","Major",D662="Empoado","Major",D662="Parasitas","Major", D662="Odor podre","Major", D662="Temperatura elevada","Major",D662="Rastreabilidade","Minor",D662="Peso","Minor",D662="Erro calibragem","Minor",D662="Defeitos embalamento","Minor",D662="Defeitos escala", "Major")</f>
        <v>Minor</v>
      </c>
      <c r="F662" s="48" t="str" cm="1">
        <f t="array" ref="F662">_xlfn.IFS(H662=0, "N", H662&gt;0, "S")</f>
        <v>N</v>
      </c>
      <c r="G662" s="50"/>
      <c r="H662" s="50"/>
      <c r="J662" s="11"/>
      <c r="K662" s="11"/>
      <c r="L662" s="11"/>
      <c r="M662" s="11"/>
      <c r="N662" s="11"/>
    </row>
    <row r="663" spans="2:14" x14ac:dyDescent="0.2">
      <c r="B663" s="47">
        <v>43012</v>
      </c>
      <c r="C663" s="47" t="s">
        <v>168</v>
      </c>
      <c r="D663" s="42" t="s">
        <v>43</v>
      </c>
      <c r="E663" s="42" t="str" cm="1">
        <f t="array" ref="E663">_xlfn.IFS(D663="Excesso humidade", "Major", D663="Rouge", "Major",D663="Perigo físico","Major",D663="Empoado","Major",D663="Parasitas","Major", D663="Odor podre","Major", D663="Temperatura elevada","Major",D663="Rastreabilidade","Minor",D663="Peso","Minor",D663="Erro calibragem","Minor",D663="Defeitos embalamento","Minor",D663="Defeitos escala", "Major")</f>
        <v>Minor</v>
      </c>
      <c r="F663" s="48" t="str" cm="1">
        <f t="array" ref="F663">_xlfn.IFS(H663=0, "N", H663&gt;0, "S")</f>
        <v>N</v>
      </c>
      <c r="G663" s="50"/>
      <c r="H663" s="50"/>
      <c r="J663" s="11"/>
      <c r="K663" s="11"/>
      <c r="L663" s="11"/>
      <c r="M663" s="11"/>
      <c r="N663" s="11"/>
    </row>
    <row r="664" spans="2:14" x14ac:dyDescent="0.2">
      <c r="B664" s="47">
        <v>43011</v>
      </c>
      <c r="C664" s="47" t="s">
        <v>186</v>
      </c>
      <c r="D664" s="42" t="s">
        <v>44</v>
      </c>
      <c r="E664" s="42" t="str" cm="1">
        <f t="array" ref="E664">_xlfn.IFS(D664="Excesso humidade", "Major", D664="Rouge", "Major",D664="Perigo físico","Major",D664="Empoado","Major",D664="Parasitas","Major", D664="Odor podre","Major", D664="Temperatura elevada","Major",D664="Rastreabilidade","Minor",D664="Peso","Minor",D664="Erro calibragem","Minor",D664="Defeitos embalamento","Minor",D664="Defeitos escala", "Major")</f>
        <v>Minor</v>
      </c>
      <c r="F664" s="48" t="str" cm="1">
        <f t="array" ref="F664">_xlfn.IFS(H664=0, "N", H664&gt;0, "S")</f>
        <v>N</v>
      </c>
      <c r="G664" s="50"/>
      <c r="H664" s="50"/>
      <c r="J664" s="11"/>
      <c r="K664" s="11"/>
      <c r="L664" s="11"/>
      <c r="M664" s="11"/>
      <c r="N664" s="11"/>
    </row>
    <row r="665" spans="2:14" x14ac:dyDescent="0.2">
      <c r="B665" s="47">
        <v>43010</v>
      </c>
      <c r="C665" s="47" t="s">
        <v>164</v>
      </c>
      <c r="D665" s="42" t="s">
        <v>39</v>
      </c>
      <c r="E665" s="42" t="str" cm="1">
        <f t="array" ref="E665">_xlfn.IFS(D665="Excesso humidade", "Major", D665="Rouge", "Major",D665="Perigo físico","Major",D665="Empoado","Major",D665="Parasitas","Major", D665="Odor podre","Major", D665="Temperatura elevada","Major",D665="Rastreabilidade","Minor",D665="Peso","Minor",D665="Erro calibragem","Minor",D665="Defeitos embalamento","Minor",D665="Defeitos escala", "Major")</f>
        <v>Minor</v>
      </c>
      <c r="F665" s="48" t="str" cm="1">
        <f t="array" ref="F665">_xlfn.IFS(H665=0, "N", H665&gt;0, "S")</f>
        <v>N</v>
      </c>
      <c r="G665" s="50"/>
      <c r="H665" s="50"/>
      <c r="J665" s="11"/>
      <c r="K665" s="11"/>
      <c r="L665" s="11"/>
      <c r="M665" s="11"/>
      <c r="N665" s="11"/>
    </row>
    <row r="666" spans="2:14" x14ac:dyDescent="0.2">
      <c r="B666" s="47">
        <v>43010</v>
      </c>
      <c r="C666" s="47" t="s">
        <v>168</v>
      </c>
      <c r="D666" s="42" t="s">
        <v>43</v>
      </c>
      <c r="E666" s="42" t="str" cm="1">
        <f t="array" ref="E666">_xlfn.IFS(D666="Excesso humidade", "Major", D666="Rouge", "Major",D666="Perigo físico","Major",D666="Empoado","Major",D666="Parasitas","Major", D666="Odor podre","Major", D666="Temperatura elevada","Major",D666="Rastreabilidade","Minor",D666="Peso","Minor",D666="Erro calibragem","Minor",D666="Defeitos embalamento","Minor",D666="Defeitos escala", "Major")</f>
        <v>Minor</v>
      </c>
      <c r="F666" s="48" t="str" cm="1">
        <f t="array" ref="F666">_xlfn.IFS(H666=0, "N", H666&gt;0, "S")</f>
        <v>N</v>
      </c>
      <c r="G666" s="50"/>
      <c r="H666" s="50"/>
      <c r="J666" s="11"/>
      <c r="K666" s="11"/>
      <c r="L666" s="11"/>
      <c r="M666" s="11"/>
      <c r="N666" s="11"/>
    </row>
    <row r="667" spans="2:14" x14ac:dyDescent="0.2">
      <c r="B667" s="47">
        <v>43010</v>
      </c>
      <c r="C667" s="47" t="s">
        <v>191</v>
      </c>
      <c r="D667" s="42" t="s">
        <v>43</v>
      </c>
      <c r="E667" s="42" t="str" cm="1">
        <f t="array" ref="E667">_xlfn.IFS(D667="Excesso humidade", "Major", D667="Rouge", "Major",D667="Perigo físico","Major",D667="Empoado","Major",D667="Parasitas","Major", D667="Odor podre","Major", D667="Temperatura elevada","Major",D667="Rastreabilidade","Minor",D667="Peso","Minor",D667="Erro calibragem","Minor",D667="Defeitos embalamento","Minor",D667="Defeitos escala", "Major")</f>
        <v>Minor</v>
      </c>
      <c r="F667" s="48" t="str" cm="1">
        <f t="array" ref="F667">_xlfn.IFS(H667=0, "N", H667&gt;0, "S")</f>
        <v>N</v>
      </c>
      <c r="G667" s="50"/>
      <c r="H667" s="50"/>
      <c r="J667" s="11"/>
      <c r="K667" s="11"/>
      <c r="L667" s="11"/>
      <c r="M667" s="11"/>
      <c r="N667" s="11"/>
    </row>
    <row r="668" spans="2:14" x14ac:dyDescent="0.2">
      <c r="B668" s="47">
        <v>43007</v>
      </c>
      <c r="C668" s="47" t="s">
        <v>191</v>
      </c>
      <c r="D668" s="42" t="s">
        <v>43</v>
      </c>
      <c r="E668" s="42" t="str" cm="1">
        <f t="array" ref="E668">_xlfn.IFS(D668="Excesso humidade", "Major", D668="Rouge", "Major",D668="Perigo físico","Major",D668="Empoado","Major",D668="Parasitas","Major", D668="Odor podre","Major", D668="Temperatura elevada","Major",D668="Rastreabilidade","Minor",D668="Peso","Minor",D668="Erro calibragem","Minor",D668="Defeitos embalamento","Minor",D668="Defeitos escala", "Major")</f>
        <v>Minor</v>
      </c>
      <c r="F668" s="48" t="str" cm="1">
        <f t="array" ref="F668">_xlfn.IFS(H668=0, "N", H668&gt;0, "S")</f>
        <v>N</v>
      </c>
      <c r="G668" s="50"/>
      <c r="H668" s="50"/>
      <c r="J668" s="11"/>
      <c r="K668" s="11"/>
      <c r="L668" s="11"/>
      <c r="M668" s="11"/>
      <c r="N668" s="11"/>
    </row>
    <row r="669" spans="2:14" x14ac:dyDescent="0.2">
      <c r="B669" s="47">
        <v>43007</v>
      </c>
      <c r="C669" s="47" t="s">
        <v>166</v>
      </c>
      <c r="D669" s="42" t="s">
        <v>43</v>
      </c>
      <c r="E669" s="42" t="str" cm="1">
        <f t="array" ref="E669">_xlfn.IFS(D669="Excesso humidade", "Major", D669="Rouge", "Major",D669="Perigo físico","Major",D669="Empoado","Major",D669="Parasitas","Major", D669="Odor podre","Major", D669="Temperatura elevada","Major",D669="Rastreabilidade","Minor",D669="Peso","Minor",D669="Erro calibragem","Minor",D669="Defeitos embalamento","Minor",D669="Defeitos escala", "Major")</f>
        <v>Minor</v>
      </c>
      <c r="F669" s="48" t="str" cm="1">
        <f t="array" ref="F669">_xlfn.IFS(H669=0, "N", H669&gt;0, "S")</f>
        <v>N</v>
      </c>
      <c r="G669" s="50"/>
      <c r="H669" s="50"/>
      <c r="J669" s="11"/>
      <c r="K669" s="11"/>
      <c r="L669" s="11"/>
      <c r="M669" s="11"/>
      <c r="N669" s="11"/>
    </row>
    <row r="670" spans="2:14" x14ac:dyDescent="0.2">
      <c r="B670" s="47">
        <v>43006</v>
      </c>
      <c r="C670" s="47" t="s">
        <v>194</v>
      </c>
      <c r="D670" s="42" t="s">
        <v>39</v>
      </c>
      <c r="E670" s="42" t="str" cm="1">
        <f t="array" ref="E670">_xlfn.IFS(D670="Excesso humidade", "Major", D670="Rouge", "Major",D670="Perigo físico","Major",D670="Empoado","Major",D670="Parasitas","Major", D670="Odor podre","Major", D670="Temperatura elevada","Major",D670="Rastreabilidade","Minor",D670="Peso","Minor",D670="Erro calibragem","Minor",D670="Defeitos embalamento","Minor",D670="Defeitos escala", "Major")</f>
        <v>Minor</v>
      </c>
      <c r="F670" s="48" t="str" cm="1">
        <f t="array" ref="F670">_xlfn.IFS(H670=0, "N", H670&gt;0, "S")</f>
        <v>N</v>
      </c>
      <c r="G670" s="50"/>
      <c r="H670" s="50"/>
      <c r="J670" s="11"/>
      <c r="K670" s="11"/>
      <c r="L670" s="11"/>
      <c r="M670" s="11"/>
      <c r="N670" s="11"/>
    </row>
    <row r="671" spans="2:14" x14ac:dyDescent="0.2">
      <c r="B671" s="47">
        <v>43006</v>
      </c>
      <c r="C671" s="47" t="s">
        <v>168</v>
      </c>
      <c r="D671" s="42" t="s">
        <v>43</v>
      </c>
      <c r="E671" s="42" t="str" cm="1">
        <f t="array" ref="E671">_xlfn.IFS(D671="Excesso humidade", "Major", D671="Rouge", "Major",D671="Perigo físico","Major",D671="Empoado","Major",D671="Parasitas","Major", D671="Odor podre","Major", D671="Temperatura elevada","Major",D671="Rastreabilidade","Minor",D671="Peso","Minor",D671="Erro calibragem","Minor",D671="Defeitos embalamento","Minor",D671="Defeitos escala", "Major")</f>
        <v>Minor</v>
      </c>
      <c r="F671" s="48" t="str" cm="1">
        <f t="array" ref="F671">_xlfn.IFS(H671=0, "N", H671&gt;0, "S")</f>
        <v>N</v>
      </c>
      <c r="G671" s="50"/>
      <c r="H671" s="50"/>
      <c r="J671" s="11"/>
      <c r="K671" s="11"/>
      <c r="L671" s="11"/>
      <c r="M671" s="11"/>
      <c r="N671" s="11"/>
    </row>
    <row r="672" spans="2:14" x14ac:dyDescent="0.2">
      <c r="B672" s="47">
        <v>43005</v>
      </c>
      <c r="C672" s="47" t="s">
        <v>164</v>
      </c>
      <c r="D672" s="42" t="s">
        <v>39</v>
      </c>
      <c r="E672" s="42" t="str" cm="1">
        <f t="array" ref="E672">_xlfn.IFS(D672="Excesso humidade", "Major", D672="Rouge", "Major",D672="Perigo físico","Major",D672="Empoado","Major",D672="Parasitas","Major", D672="Odor podre","Major", D672="Temperatura elevada","Major",D672="Rastreabilidade","Minor",D672="Peso","Minor",D672="Erro calibragem","Minor",D672="Defeitos embalamento","Minor",D672="Defeitos escala", "Major")</f>
        <v>Minor</v>
      </c>
      <c r="F672" s="48" t="str" cm="1">
        <f t="array" ref="F672">_xlfn.IFS(H672=0, "N", H672&gt;0, "S")</f>
        <v>N</v>
      </c>
      <c r="G672" s="50"/>
      <c r="H672" s="50"/>
      <c r="J672" s="11"/>
      <c r="K672" s="11"/>
      <c r="L672" s="11"/>
      <c r="M672" s="11"/>
      <c r="N672" s="11"/>
    </row>
    <row r="673" spans="2:14" x14ac:dyDescent="0.2">
      <c r="B673" s="47">
        <v>43005</v>
      </c>
      <c r="C673" s="47" t="s">
        <v>168</v>
      </c>
      <c r="D673" s="42" t="s">
        <v>43</v>
      </c>
      <c r="E673" s="42" t="str" cm="1">
        <f t="array" ref="E673">_xlfn.IFS(D673="Excesso humidade", "Major", D673="Rouge", "Major",D673="Perigo físico","Major",D673="Empoado","Major",D673="Parasitas","Major", D673="Odor podre","Major", D673="Temperatura elevada","Major",D673="Rastreabilidade","Minor",D673="Peso","Minor",D673="Erro calibragem","Minor",D673="Defeitos embalamento","Minor",D673="Defeitos escala", "Major")</f>
        <v>Minor</v>
      </c>
      <c r="F673" s="48" t="str" cm="1">
        <f t="array" ref="F673">_xlfn.IFS(H673=0, "N", H673&gt;0, "S")</f>
        <v>N</v>
      </c>
      <c r="G673" s="50"/>
      <c r="H673" s="50"/>
      <c r="J673" s="11"/>
      <c r="K673" s="11"/>
      <c r="L673" s="11"/>
      <c r="M673" s="11"/>
      <c r="N673" s="11"/>
    </row>
    <row r="674" spans="2:14" x14ac:dyDescent="0.2">
      <c r="B674" s="47">
        <v>43004</v>
      </c>
      <c r="C674" s="47" t="s">
        <v>166</v>
      </c>
      <c r="D674" s="42" t="s">
        <v>43</v>
      </c>
      <c r="E674" s="42" t="str" cm="1">
        <f t="array" ref="E674">_xlfn.IFS(D674="Excesso humidade", "Major", D674="Rouge", "Major",D674="Perigo físico","Major",D674="Empoado","Major",D674="Parasitas","Major", D674="Odor podre","Major", D674="Temperatura elevada","Major",D674="Rastreabilidade","Minor",D674="Peso","Minor",D674="Erro calibragem","Minor",D674="Defeitos embalamento","Minor",D674="Defeitos escala", "Major")</f>
        <v>Minor</v>
      </c>
      <c r="F674" s="48" t="str" cm="1">
        <f t="array" ref="F674">_xlfn.IFS(H674=0, "N", H674&gt;0, "S")</f>
        <v>N</v>
      </c>
      <c r="G674" s="50"/>
      <c r="H674" s="50"/>
      <c r="J674" s="11"/>
      <c r="K674" s="11"/>
      <c r="L674" s="11"/>
      <c r="M674" s="11"/>
      <c r="N674" s="11"/>
    </row>
    <row r="675" spans="2:14" x14ac:dyDescent="0.2">
      <c r="B675" s="47">
        <v>43000</v>
      </c>
      <c r="C675" s="47" t="s">
        <v>196</v>
      </c>
      <c r="D675" s="42" t="s">
        <v>43</v>
      </c>
      <c r="E675" s="42" t="str" cm="1">
        <f t="array" ref="E675">_xlfn.IFS(D675="Excesso humidade", "Major", D675="Rouge", "Major",D675="Perigo físico","Major",D675="Empoado","Major",D675="Parasitas","Major", D675="Odor podre","Major", D675="Temperatura elevada","Major",D675="Rastreabilidade","Minor",D675="Peso","Minor",D675="Erro calibragem","Minor",D675="Defeitos embalamento","Minor",D675="Defeitos escala", "Major")</f>
        <v>Minor</v>
      </c>
      <c r="F675" s="48" t="str" cm="1">
        <f t="array" ref="F675">_xlfn.IFS(H675=0, "N", H675&gt;0, "S")</f>
        <v>N</v>
      </c>
      <c r="G675" s="50"/>
      <c r="H675" s="50"/>
      <c r="J675" s="11"/>
      <c r="K675" s="11"/>
      <c r="L675" s="11"/>
      <c r="M675" s="11"/>
      <c r="N675" s="11"/>
    </row>
    <row r="676" spans="2:14" x14ac:dyDescent="0.2">
      <c r="B676" s="47">
        <v>43000</v>
      </c>
      <c r="C676" s="47" t="s">
        <v>189</v>
      </c>
      <c r="D676" s="42" t="s">
        <v>39</v>
      </c>
      <c r="E676" s="42" t="str" cm="1">
        <f t="array" ref="E676">_xlfn.IFS(D676="Excesso humidade", "Major", D676="Rouge", "Major",D676="Perigo físico","Major",D676="Empoado","Major",D676="Parasitas","Major", D676="Odor podre","Major", D676="Temperatura elevada","Major",D676="Rastreabilidade","Minor",D676="Peso","Minor",D676="Erro calibragem","Minor",D676="Defeitos embalamento","Minor",D676="Defeitos escala", "Major")</f>
        <v>Minor</v>
      </c>
      <c r="F676" s="48" t="str" cm="1">
        <f t="array" ref="F676">_xlfn.IFS(H676=0, "N", H676&gt;0, "S")</f>
        <v>N</v>
      </c>
      <c r="G676" s="50"/>
      <c r="H676" s="50"/>
      <c r="J676" s="11"/>
      <c r="K676" s="11"/>
      <c r="L676" s="11"/>
      <c r="M676" s="11"/>
      <c r="N676" s="11"/>
    </row>
    <row r="677" spans="2:14" x14ac:dyDescent="0.2">
      <c r="B677" s="47">
        <v>43000</v>
      </c>
      <c r="C677" s="47" t="s">
        <v>195</v>
      </c>
      <c r="D677" s="42" t="s">
        <v>43</v>
      </c>
      <c r="E677" s="42" t="str" cm="1">
        <f t="array" ref="E677">_xlfn.IFS(D677="Excesso humidade", "Major", D677="Rouge", "Major",D677="Perigo físico","Major",D677="Empoado","Major",D677="Parasitas","Major", D677="Odor podre","Major", D677="Temperatura elevada","Major",D677="Rastreabilidade","Minor",D677="Peso","Minor",D677="Erro calibragem","Minor",D677="Defeitos embalamento","Minor",D677="Defeitos escala", "Major")</f>
        <v>Minor</v>
      </c>
      <c r="F677" s="48" t="str" cm="1">
        <f t="array" ref="F677">_xlfn.IFS(H677=0, "N", H677&gt;0, "S")</f>
        <v>N</v>
      </c>
      <c r="G677" s="50"/>
      <c r="H677" s="50"/>
      <c r="J677" s="11"/>
      <c r="K677" s="11"/>
      <c r="L677" s="11"/>
      <c r="M677" s="11"/>
      <c r="N677" s="11"/>
    </row>
    <row r="678" spans="2:14" x14ac:dyDescent="0.2">
      <c r="B678" s="47">
        <v>42999</v>
      </c>
      <c r="C678" s="47" t="s">
        <v>195</v>
      </c>
      <c r="D678" s="42" t="s">
        <v>43</v>
      </c>
      <c r="E678" s="42" t="str" cm="1">
        <f t="array" ref="E678">_xlfn.IFS(D678="Excesso humidade", "Major", D678="Rouge", "Major",D678="Perigo físico","Major",D678="Empoado","Major",D678="Parasitas","Major", D678="Odor podre","Major", D678="Temperatura elevada","Major",D678="Rastreabilidade","Minor",D678="Peso","Minor",D678="Erro calibragem","Minor",D678="Defeitos embalamento","Minor",D678="Defeitos escala", "Major")</f>
        <v>Minor</v>
      </c>
      <c r="F678" s="48" t="str" cm="1">
        <f t="array" ref="F678">_xlfn.IFS(H678=0, "N", H678&gt;0, "S")</f>
        <v>N</v>
      </c>
      <c r="G678" s="50"/>
      <c r="H678" s="50"/>
      <c r="J678" s="11"/>
      <c r="K678" s="11"/>
      <c r="L678" s="11"/>
      <c r="M678" s="11"/>
      <c r="N678" s="11"/>
    </row>
    <row r="679" spans="2:14" x14ac:dyDescent="0.2">
      <c r="B679" s="47">
        <v>42997</v>
      </c>
      <c r="C679" s="47" t="s">
        <v>166</v>
      </c>
      <c r="D679" s="42" t="s">
        <v>43</v>
      </c>
      <c r="E679" s="42" t="str" cm="1">
        <f t="array" ref="E679">_xlfn.IFS(D679="Excesso humidade", "Major", D679="Rouge", "Major",D679="Perigo físico","Major",D679="Empoado","Major",D679="Parasitas","Major", D679="Odor podre","Major", D679="Temperatura elevada","Major",D679="Rastreabilidade","Minor",D679="Peso","Minor",D679="Erro calibragem","Minor",D679="Defeitos embalamento","Minor",D679="Defeitos escala", "Major")</f>
        <v>Minor</v>
      </c>
      <c r="F679" s="48" t="str" cm="1">
        <f t="array" ref="F679">_xlfn.IFS(H679=0, "N", H679&gt;0, "S")</f>
        <v>N</v>
      </c>
      <c r="G679" s="50"/>
      <c r="H679" s="50"/>
      <c r="J679" s="11"/>
      <c r="K679" s="11"/>
      <c r="L679" s="11"/>
      <c r="M679" s="11"/>
      <c r="N679" s="11"/>
    </row>
    <row r="680" spans="2:14" x14ac:dyDescent="0.2">
      <c r="B680" s="47">
        <v>42996</v>
      </c>
      <c r="C680" s="47" t="s">
        <v>168</v>
      </c>
      <c r="D680" s="42" t="s">
        <v>43</v>
      </c>
      <c r="E680" s="42" t="str" cm="1">
        <f t="array" ref="E680">_xlfn.IFS(D680="Excesso humidade", "Major", D680="Rouge", "Major",D680="Perigo físico","Major",D680="Empoado","Major",D680="Parasitas","Major", D680="Odor podre","Major", D680="Temperatura elevada","Major",D680="Rastreabilidade","Minor",D680="Peso","Minor",D680="Erro calibragem","Minor",D680="Defeitos embalamento","Minor",D680="Defeitos escala", "Major")</f>
        <v>Minor</v>
      </c>
      <c r="F680" s="48" t="str" cm="1">
        <f t="array" ref="F680">_xlfn.IFS(H680=0, "N", H680&gt;0, "S")</f>
        <v>N</v>
      </c>
      <c r="G680" s="50"/>
      <c r="H680" s="50"/>
      <c r="J680" s="11"/>
      <c r="K680" s="11"/>
      <c r="L680" s="11"/>
      <c r="M680" s="11"/>
      <c r="N680" s="11"/>
    </row>
    <row r="681" spans="2:14" x14ac:dyDescent="0.2">
      <c r="B681" s="47">
        <v>42996</v>
      </c>
      <c r="C681" s="47" t="s">
        <v>196</v>
      </c>
      <c r="D681" s="42" t="s">
        <v>43</v>
      </c>
      <c r="E681" s="42" t="str" cm="1">
        <f t="array" ref="E681">_xlfn.IFS(D681="Excesso humidade", "Major", D681="Rouge", "Major",D681="Perigo físico","Major",D681="Empoado","Major",D681="Parasitas","Major", D681="Odor podre","Major", D681="Temperatura elevada","Major",D681="Rastreabilidade","Minor",D681="Peso","Minor",D681="Erro calibragem","Minor",D681="Defeitos embalamento","Minor",D681="Defeitos escala", "Major")</f>
        <v>Minor</v>
      </c>
      <c r="F681" s="48" t="str" cm="1">
        <f t="array" ref="F681">_xlfn.IFS(H681=0, "N", H681&gt;0, "S")</f>
        <v>N</v>
      </c>
      <c r="G681" s="50"/>
      <c r="H681" s="50"/>
      <c r="J681" s="11"/>
      <c r="K681" s="11"/>
      <c r="L681" s="11"/>
      <c r="M681" s="11"/>
      <c r="N681" s="11"/>
    </row>
    <row r="682" spans="2:14" x14ac:dyDescent="0.2">
      <c r="B682" s="47">
        <v>42993</v>
      </c>
      <c r="C682" s="47" t="s">
        <v>194</v>
      </c>
      <c r="D682" s="42" t="s">
        <v>39</v>
      </c>
      <c r="E682" s="42" t="str" cm="1">
        <f t="array" ref="E682">_xlfn.IFS(D682="Excesso humidade", "Major", D682="Rouge", "Major",D682="Perigo físico","Major",D682="Empoado","Major",D682="Parasitas","Major", D682="Odor podre","Major", D682="Temperatura elevada","Major",D682="Rastreabilidade","Minor",D682="Peso","Minor",D682="Erro calibragem","Minor",D682="Defeitos embalamento","Minor",D682="Defeitos escala", "Major")</f>
        <v>Minor</v>
      </c>
      <c r="F682" s="48" t="str" cm="1">
        <f t="array" ref="F682">_xlfn.IFS(H682=0, "N", H682&gt;0, "S")</f>
        <v>N</v>
      </c>
      <c r="G682" s="50"/>
      <c r="H682" s="50"/>
      <c r="J682" s="11"/>
      <c r="K682" s="11"/>
      <c r="L682" s="11"/>
      <c r="M682" s="11"/>
      <c r="N682" s="11"/>
    </row>
    <row r="683" spans="2:14" x14ac:dyDescent="0.2">
      <c r="B683" s="47">
        <v>42993</v>
      </c>
      <c r="C683" s="47" t="s">
        <v>168</v>
      </c>
      <c r="D683" s="42" t="s">
        <v>43</v>
      </c>
      <c r="E683" s="42" t="str" cm="1">
        <f t="array" ref="E683">_xlfn.IFS(D683="Excesso humidade", "Major", D683="Rouge", "Major",D683="Perigo físico","Major",D683="Empoado","Major",D683="Parasitas","Major", D683="Odor podre","Major", D683="Temperatura elevada","Major",D683="Rastreabilidade","Minor",D683="Peso","Minor",D683="Erro calibragem","Minor",D683="Defeitos embalamento","Minor",D683="Defeitos escala", "Major")</f>
        <v>Minor</v>
      </c>
      <c r="F683" s="48" t="str" cm="1">
        <f t="array" ref="F683">_xlfn.IFS(H683=0, "N", H683&gt;0, "S")</f>
        <v>N</v>
      </c>
      <c r="G683" s="50"/>
      <c r="H683" s="50"/>
      <c r="J683" s="11"/>
      <c r="K683" s="11"/>
      <c r="L683" s="11"/>
      <c r="M683" s="11"/>
      <c r="N683" s="11"/>
    </row>
    <row r="684" spans="2:14" x14ac:dyDescent="0.2">
      <c r="B684" s="47">
        <v>42993</v>
      </c>
      <c r="C684" s="47" t="s">
        <v>185</v>
      </c>
      <c r="D684" s="42" t="s">
        <v>43</v>
      </c>
      <c r="E684" s="42" t="str" cm="1">
        <f t="array" ref="E684">_xlfn.IFS(D684="Excesso humidade", "Major", D684="Rouge", "Major",D684="Perigo físico","Major",D684="Empoado","Major",D684="Parasitas","Major", D684="Odor podre","Major", D684="Temperatura elevada","Major",D684="Rastreabilidade","Minor",D684="Peso","Minor",D684="Erro calibragem","Minor",D684="Defeitos embalamento","Minor",D684="Defeitos escala", "Major")</f>
        <v>Minor</v>
      </c>
      <c r="F684" s="48" t="str" cm="1">
        <f t="array" ref="F684">_xlfn.IFS(H684=0, "N", H684&gt;0, "S")</f>
        <v>N</v>
      </c>
      <c r="G684" s="50"/>
      <c r="H684" s="50"/>
      <c r="J684" s="11"/>
      <c r="K684" s="11"/>
      <c r="L684" s="11"/>
      <c r="M684" s="11"/>
      <c r="N684" s="11"/>
    </row>
    <row r="685" spans="2:14" x14ac:dyDescent="0.2">
      <c r="B685" s="47">
        <v>42992</v>
      </c>
      <c r="C685" s="53" t="s">
        <v>181</v>
      </c>
      <c r="D685" s="42" t="s">
        <v>35</v>
      </c>
      <c r="E685" s="42" t="str" cm="1">
        <f t="array" ref="E685">_xlfn.IFS(D685="Excesso humidade", "Major", D685="Rouge", "Major",D685="Perigo físico","Major",D685="Empoado","Major",D685="Parasitas","Major", D685="Odor podre","Major", D685="Temperatura elevada","Major",D685="Rastreabilidade","Minor",D685="Peso","Minor",D685="Erro calibragem","Minor",D685="Defeitos embalamento","Minor",D685="Defeitos escala", "Major")</f>
        <v>Major</v>
      </c>
      <c r="F685" s="48" t="str" cm="1">
        <f t="array" ref="F685">_xlfn.IFS(H685=0, "N", H685&gt;0, "S")</f>
        <v>N</v>
      </c>
      <c r="G685" s="50"/>
      <c r="H685" s="50"/>
      <c r="J685" s="11"/>
      <c r="K685" s="11"/>
      <c r="L685" s="11"/>
      <c r="M685" s="11"/>
      <c r="N685" s="11"/>
    </row>
    <row r="686" spans="2:14" x14ac:dyDescent="0.2">
      <c r="B686" s="47">
        <v>42990</v>
      </c>
      <c r="C686" s="47" t="s">
        <v>185</v>
      </c>
      <c r="D686" s="42" t="s">
        <v>43</v>
      </c>
      <c r="E686" s="42" t="str" cm="1">
        <f t="array" ref="E686">_xlfn.IFS(D686="Excesso humidade", "Major", D686="Rouge", "Major",D686="Perigo físico","Major",D686="Empoado","Major",D686="Parasitas","Major", D686="Odor podre","Major", D686="Temperatura elevada","Major",D686="Rastreabilidade","Minor",D686="Peso","Minor",D686="Erro calibragem","Minor",D686="Defeitos embalamento","Minor",D686="Defeitos escala", "Major")</f>
        <v>Minor</v>
      </c>
      <c r="F686" s="48" t="str" cm="1">
        <f t="array" ref="F686">_xlfn.IFS(H686=0, "N", H686&gt;0, "S")</f>
        <v>N</v>
      </c>
      <c r="G686" s="50"/>
      <c r="H686" s="50"/>
      <c r="J686" s="11"/>
      <c r="K686" s="11"/>
      <c r="L686" s="11"/>
      <c r="M686" s="11"/>
      <c r="N686" s="11"/>
    </row>
    <row r="687" spans="2:14" x14ac:dyDescent="0.2">
      <c r="B687" s="47">
        <v>42990</v>
      </c>
      <c r="C687" s="47" t="s">
        <v>168</v>
      </c>
      <c r="D687" s="42" t="s">
        <v>32</v>
      </c>
      <c r="E687" s="42" t="str" cm="1">
        <f t="array" ref="E687">_xlfn.IFS(D687="Excesso humidade", "Major", D687="Rouge", "Major",D687="Perigo físico","Major",D687="Empoado","Major",D687="Parasitas","Major", D687="Odor podre","Major", D687="Temperatura elevada","Major",D687="Rastreabilidade","Minor",D687="Peso","Minor",D687="Erro calibragem","Minor",D687="Defeitos embalamento","Minor",D687="Defeitos escala", "Major")</f>
        <v>Major</v>
      </c>
      <c r="F687" s="48" t="str" cm="1">
        <f t="array" ref="F687">_xlfn.IFS(H687=0, "N", H687&gt;0, "S")</f>
        <v>N</v>
      </c>
      <c r="G687" s="50"/>
      <c r="H687" s="50"/>
      <c r="J687" s="11"/>
      <c r="K687" s="11"/>
      <c r="L687" s="11"/>
      <c r="M687" s="11"/>
      <c r="N687" s="11"/>
    </row>
    <row r="688" spans="2:14" x14ac:dyDescent="0.2">
      <c r="B688" s="47">
        <v>42990</v>
      </c>
      <c r="C688" s="53" t="s">
        <v>181</v>
      </c>
      <c r="D688" s="42" t="s">
        <v>43</v>
      </c>
      <c r="E688" s="42" t="str" cm="1">
        <f t="array" ref="E688">_xlfn.IFS(D688="Excesso humidade", "Major", D688="Rouge", "Major",D688="Perigo físico","Major",D688="Empoado","Major",D688="Parasitas","Major", D688="Odor podre","Major", D688="Temperatura elevada","Major",D688="Rastreabilidade","Minor",D688="Peso","Minor",D688="Erro calibragem","Minor",D688="Defeitos embalamento","Minor",D688="Defeitos escala", "Major")</f>
        <v>Minor</v>
      </c>
      <c r="F688" s="48" t="str" cm="1">
        <f t="array" ref="F688">_xlfn.IFS(H688=0, "N", H688&gt;0, "S")</f>
        <v>N</v>
      </c>
      <c r="G688" s="50"/>
      <c r="H688" s="50"/>
      <c r="J688" s="11"/>
      <c r="K688" s="11"/>
      <c r="L688" s="11"/>
      <c r="M688" s="11"/>
      <c r="N688" s="11"/>
    </row>
    <row r="689" spans="2:14" x14ac:dyDescent="0.2">
      <c r="B689" s="47">
        <v>42989</v>
      </c>
      <c r="C689" s="47" t="s">
        <v>168</v>
      </c>
      <c r="D689" s="42" t="s">
        <v>43</v>
      </c>
      <c r="E689" s="42" t="str" cm="1">
        <f t="array" ref="E689">_xlfn.IFS(D689="Excesso humidade", "Major", D689="Rouge", "Major",D689="Perigo físico","Major",D689="Empoado","Major",D689="Parasitas","Major", D689="Odor podre","Major", D689="Temperatura elevada","Major",D689="Rastreabilidade","Minor",D689="Peso","Minor",D689="Erro calibragem","Minor",D689="Defeitos embalamento","Minor",D689="Defeitos escala", "Major")</f>
        <v>Minor</v>
      </c>
      <c r="F689" s="48" t="str" cm="1">
        <f t="array" ref="F689">_xlfn.IFS(H689=0, "N", H689&gt;0, "S")</f>
        <v>N</v>
      </c>
      <c r="G689" s="50"/>
      <c r="H689" s="50"/>
      <c r="J689" s="11"/>
      <c r="K689" s="11"/>
      <c r="L689" s="11"/>
      <c r="M689" s="11"/>
      <c r="N689" s="11"/>
    </row>
    <row r="690" spans="2:14" x14ac:dyDescent="0.2">
      <c r="B690" s="47">
        <v>42989</v>
      </c>
      <c r="C690" s="47" t="s">
        <v>191</v>
      </c>
      <c r="D690" s="42" t="s">
        <v>43</v>
      </c>
      <c r="E690" s="42" t="str" cm="1">
        <f t="array" ref="E690">_xlfn.IFS(D690="Excesso humidade", "Major", D690="Rouge", "Major",D690="Perigo físico","Major",D690="Empoado","Major",D690="Parasitas","Major", D690="Odor podre","Major", D690="Temperatura elevada","Major",D690="Rastreabilidade","Minor",D690="Peso","Minor",D690="Erro calibragem","Minor",D690="Defeitos embalamento","Minor",D690="Defeitos escala", "Major")</f>
        <v>Minor</v>
      </c>
      <c r="F690" s="48" t="str" cm="1">
        <f t="array" ref="F690">_xlfn.IFS(H690=0, "N", H690&gt;0, "S")</f>
        <v>N</v>
      </c>
      <c r="G690" s="50"/>
      <c r="H690" s="50"/>
      <c r="J690" s="11"/>
      <c r="K690" s="11"/>
      <c r="L690" s="11"/>
      <c r="M690" s="11"/>
      <c r="N690" s="11"/>
    </row>
    <row r="691" spans="2:14" x14ac:dyDescent="0.2">
      <c r="B691" s="47">
        <v>42989</v>
      </c>
      <c r="C691" s="53" t="s">
        <v>181</v>
      </c>
      <c r="D691" s="42" t="s">
        <v>43</v>
      </c>
      <c r="E691" s="42" t="str" cm="1">
        <f t="array" ref="E691">_xlfn.IFS(D691="Excesso humidade", "Major", D691="Rouge", "Major",D691="Perigo físico","Major",D691="Empoado","Major",D691="Parasitas","Major", D691="Odor podre","Major", D691="Temperatura elevada","Major",D691="Rastreabilidade","Minor",D691="Peso","Minor",D691="Erro calibragem","Minor",D691="Defeitos embalamento","Minor",D691="Defeitos escala", "Major")</f>
        <v>Minor</v>
      </c>
      <c r="F691" s="48" t="str" cm="1">
        <f t="array" ref="F691">_xlfn.IFS(H691=0, "N", H691&gt;0, "S")</f>
        <v>N</v>
      </c>
      <c r="G691" s="50"/>
      <c r="H691" s="50"/>
      <c r="J691" s="11"/>
      <c r="K691" s="11"/>
      <c r="L691" s="11"/>
      <c r="M691" s="11"/>
      <c r="N691" s="11"/>
    </row>
    <row r="692" spans="2:14" x14ac:dyDescent="0.2">
      <c r="B692" s="47">
        <v>42986</v>
      </c>
      <c r="C692" s="47" t="s">
        <v>191</v>
      </c>
      <c r="D692" s="42" t="s">
        <v>43</v>
      </c>
      <c r="E692" s="42" t="str" cm="1">
        <f t="array" ref="E692">_xlfn.IFS(D692="Excesso humidade", "Major", D692="Rouge", "Major",D692="Perigo físico","Major",D692="Empoado","Major",D692="Parasitas","Major", D692="Odor podre","Major", D692="Temperatura elevada","Major",D692="Rastreabilidade","Minor",D692="Peso","Minor",D692="Erro calibragem","Minor",D692="Defeitos embalamento","Minor",D692="Defeitos escala", "Major")</f>
        <v>Minor</v>
      </c>
      <c r="F692" s="48" t="str" cm="1">
        <f t="array" ref="F692">_xlfn.IFS(H692=0, "N", H692&gt;0, "S")</f>
        <v>N</v>
      </c>
      <c r="G692" s="50"/>
      <c r="H692" s="50"/>
      <c r="J692" s="11"/>
      <c r="K692" s="11"/>
      <c r="L692" s="11"/>
      <c r="M692" s="11"/>
      <c r="N692" s="11"/>
    </row>
    <row r="693" spans="2:14" x14ac:dyDescent="0.2">
      <c r="B693" s="47">
        <v>42985</v>
      </c>
      <c r="C693" s="47" t="s">
        <v>168</v>
      </c>
      <c r="D693" s="42" t="s">
        <v>43</v>
      </c>
      <c r="E693" s="42" t="str" cm="1">
        <f t="array" ref="E693">_xlfn.IFS(D693="Excesso humidade", "Major", D693="Rouge", "Major",D693="Perigo físico","Major",D693="Empoado","Major",D693="Parasitas","Major", D693="Odor podre","Major", D693="Temperatura elevada","Major",D693="Rastreabilidade","Minor",D693="Peso","Minor",D693="Erro calibragem","Minor",D693="Defeitos embalamento","Minor",D693="Defeitos escala", "Major")</f>
        <v>Minor</v>
      </c>
      <c r="F693" s="48" t="str" cm="1">
        <f t="array" ref="F693">_xlfn.IFS(H693=0, "N", H693&gt;0, "S")</f>
        <v>N</v>
      </c>
      <c r="G693" s="50"/>
      <c r="H693" s="50"/>
      <c r="J693" s="11"/>
      <c r="K693" s="11"/>
      <c r="L693" s="11"/>
      <c r="M693" s="11"/>
      <c r="N693" s="11"/>
    </row>
    <row r="694" spans="2:14" x14ac:dyDescent="0.2">
      <c r="B694" s="47">
        <v>42977</v>
      </c>
      <c r="C694" s="53" t="s">
        <v>180</v>
      </c>
      <c r="D694" s="42" t="s">
        <v>43</v>
      </c>
      <c r="E694" s="42" t="str" cm="1">
        <f t="array" ref="E694">_xlfn.IFS(D694="Excesso humidade", "Major", D694="Rouge", "Major",D694="Perigo físico","Major",D694="Empoado","Major",D694="Parasitas","Major", D694="Odor podre","Major", D694="Temperatura elevada","Major",D694="Rastreabilidade","Minor",D694="Peso","Minor",D694="Erro calibragem","Minor",D694="Defeitos embalamento","Minor",D694="Defeitos escala", "Major")</f>
        <v>Minor</v>
      </c>
      <c r="F694" s="48" t="str" cm="1">
        <f t="array" ref="F694">_xlfn.IFS(H694=0, "N", H694&gt;0, "S")</f>
        <v>N</v>
      </c>
      <c r="G694" s="50"/>
      <c r="H694" s="50"/>
      <c r="J694" s="11"/>
      <c r="K694" s="11"/>
      <c r="L694" s="11"/>
      <c r="M694" s="11"/>
      <c r="N694" s="11"/>
    </row>
    <row r="695" spans="2:14" x14ac:dyDescent="0.2">
      <c r="B695" s="47">
        <v>42977</v>
      </c>
      <c r="C695" s="47" t="s">
        <v>175</v>
      </c>
      <c r="D695" s="42" t="s">
        <v>33</v>
      </c>
      <c r="E695" s="42" t="str" cm="1">
        <f t="array" ref="E695">_xlfn.IFS(D695="Excesso humidade", "Major", D695="Rouge", "Major",D695="Perigo físico","Major",D695="Empoado","Major",D695="Parasitas","Major", D695="Odor podre","Major", D695="Temperatura elevada","Major",D695="Rastreabilidade","Minor",D695="Peso","Minor",D695="Erro calibragem","Minor",D695="Defeitos embalamento","Minor",D695="Defeitos escala", "Major")</f>
        <v>Minor</v>
      </c>
      <c r="F695" s="48" t="str" cm="1">
        <f t="array" ref="F695">_xlfn.IFS(H695=0, "N", H695&gt;0, "S")</f>
        <v>N</v>
      </c>
      <c r="G695" s="50"/>
      <c r="H695" s="50"/>
      <c r="J695" s="11"/>
      <c r="K695" s="11"/>
      <c r="L695" s="11"/>
      <c r="M695" s="11"/>
      <c r="N695" s="11"/>
    </row>
    <row r="696" spans="2:14" x14ac:dyDescent="0.2">
      <c r="B696" s="47">
        <v>42975</v>
      </c>
      <c r="C696" s="47" t="s">
        <v>190</v>
      </c>
      <c r="D696" s="42" t="s">
        <v>39</v>
      </c>
      <c r="E696" s="42" t="str" cm="1">
        <f t="array" ref="E696">_xlfn.IFS(D696="Excesso humidade", "Major", D696="Rouge", "Major",D696="Perigo físico","Major",D696="Empoado","Major",D696="Parasitas","Major", D696="Odor podre","Major", D696="Temperatura elevada","Major",D696="Rastreabilidade","Minor",D696="Peso","Minor",D696="Erro calibragem","Minor",D696="Defeitos embalamento","Minor",D696="Defeitos escala", "Major")</f>
        <v>Minor</v>
      </c>
      <c r="F696" s="48" t="str" cm="1">
        <f t="array" ref="F696">_xlfn.IFS(H696=0, "N", H696&gt;0, "S")</f>
        <v>N</v>
      </c>
      <c r="G696" s="50"/>
      <c r="H696" s="50"/>
      <c r="J696" s="11"/>
      <c r="K696" s="11"/>
      <c r="L696" s="11"/>
      <c r="M696" s="11"/>
      <c r="N696" s="11"/>
    </row>
    <row r="697" spans="2:14" x14ac:dyDescent="0.2">
      <c r="B697" s="47">
        <v>42975</v>
      </c>
      <c r="C697" s="47" t="s">
        <v>166</v>
      </c>
      <c r="D697" s="42" t="s">
        <v>43</v>
      </c>
      <c r="E697" s="42" t="str" cm="1">
        <f t="array" ref="E697">_xlfn.IFS(D697="Excesso humidade", "Major", D697="Rouge", "Major",D697="Perigo físico","Major",D697="Empoado","Major",D697="Parasitas","Major", D697="Odor podre","Major", D697="Temperatura elevada","Major",D697="Rastreabilidade","Minor",D697="Peso","Minor",D697="Erro calibragem","Minor",D697="Defeitos embalamento","Minor",D697="Defeitos escala", "Major")</f>
        <v>Minor</v>
      </c>
      <c r="F697" s="48" t="str" cm="1">
        <f t="array" ref="F697">_xlfn.IFS(H697=0, "N", H697&gt;0, "S")</f>
        <v>N</v>
      </c>
      <c r="G697" s="50"/>
      <c r="H697" s="50"/>
      <c r="J697" s="11"/>
      <c r="K697" s="11"/>
      <c r="L697" s="11"/>
      <c r="M697" s="11"/>
      <c r="N697" s="11"/>
    </row>
    <row r="698" spans="2:14" x14ac:dyDescent="0.2">
      <c r="B698" s="47">
        <v>42975</v>
      </c>
      <c r="C698" s="47" t="s">
        <v>168</v>
      </c>
      <c r="D698" s="42" t="s">
        <v>43</v>
      </c>
      <c r="E698" s="42" t="str" cm="1">
        <f t="array" ref="E698">_xlfn.IFS(D698="Excesso humidade", "Major", D698="Rouge", "Major",D698="Perigo físico","Major",D698="Empoado","Major",D698="Parasitas","Major", D698="Odor podre","Major", D698="Temperatura elevada","Major",D698="Rastreabilidade","Minor",D698="Peso","Minor",D698="Erro calibragem","Minor",D698="Defeitos embalamento","Minor",D698="Defeitos escala", "Major")</f>
        <v>Minor</v>
      </c>
      <c r="F698" s="48" t="str" cm="1">
        <f t="array" ref="F698">_xlfn.IFS(H698=0, "N", H698&gt;0, "S")</f>
        <v>N</v>
      </c>
      <c r="G698" s="50"/>
      <c r="H698" s="50"/>
      <c r="J698" s="11"/>
      <c r="K698" s="11"/>
      <c r="L698" s="11"/>
      <c r="M698" s="11"/>
      <c r="N698" s="11"/>
    </row>
    <row r="699" spans="2:14" x14ac:dyDescent="0.2">
      <c r="B699" s="47">
        <v>42972</v>
      </c>
      <c r="C699" s="53" t="s">
        <v>180</v>
      </c>
      <c r="D699" s="42" t="s">
        <v>43</v>
      </c>
      <c r="E699" s="42" t="str" cm="1">
        <f t="array" ref="E699">_xlfn.IFS(D699="Excesso humidade", "Major", D699="Rouge", "Major",D699="Perigo físico","Major",D699="Empoado","Major",D699="Parasitas","Major", D699="Odor podre","Major", D699="Temperatura elevada","Major",D699="Rastreabilidade","Minor",D699="Peso","Minor",D699="Erro calibragem","Minor",D699="Defeitos embalamento","Minor",D699="Defeitos escala", "Major")</f>
        <v>Minor</v>
      </c>
      <c r="F699" s="48" t="str" cm="1">
        <f t="array" ref="F699">_xlfn.IFS(H699=0, "N", H699&gt;0, "S")</f>
        <v>N</v>
      </c>
      <c r="G699" s="50"/>
      <c r="H699" s="50"/>
      <c r="J699" s="11"/>
      <c r="K699" s="11"/>
      <c r="L699" s="11"/>
      <c r="M699" s="11"/>
      <c r="N699" s="11"/>
    </row>
    <row r="700" spans="2:14" x14ac:dyDescent="0.2">
      <c r="B700" s="47">
        <v>42972</v>
      </c>
      <c r="C700" s="53" t="s">
        <v>181</v>
      </c>
      <c r="D700" s="42" t="s">
        <v>43</v>
      </c>
      <c r="E700" s="42" t="str" cm="1">
        <f t="array" ref="E700">_xlfn.IFS(D700="Excesso humidade", "Major", D700="Rouge", "Major",D700="Perigo físico","Major",D700="Empoado","Major",D700="Parasitas","Major", D700="Odor podre","Major", D700="Temperatura elevada","Major",D700="Rastreabilidade","Minor",D700="Peso","Minor",D700="Erro calibragem","Minor",D700="Defeitos embalamento","Minor",D700="Defeitos escala", "Major")</f>
        <v>Minor</v>
      </c>
      <c r="F700" s="48" t="str" cm="1">
        <f t="array" ref="F700">_xlfn.IFS(H700=0, "N", H700&gt;0, "S")</f>
        <v>N</v>
      </c>
      <c r="G700" s="50"/>
      <c r="H700" s="50"/>
      <c r="J700" s="11"/>
      <c r="K700" s="11"/>
      <c r="L700" s="11"/>
      <c r="M700" s="11"/>
      <c r="N700" s="11"/>
    </row>
    <row r="701" spans="2:14" x14ac:dyDescent="0.2">
      <c r="B701" s="47">
        <v>42970</v>
      </c>
      <c r="C701" s="53" t="s">
        <v>181</v>
      </c>
      <c r="D701" s="42" t="s">
        <v>43</v>
      </c>
      <c r="E701" s="42" t="str" cm="1">
        <f t="array" ref="E701">_xlfn.IFS(D701="Excesso humidade", "Major", D701="Rouge", "Major",D701="Perigo físico","Major",D701="Empoado","Major",D701="Parasitas","Major", D701="Odor podre","Major", D701="Temperatura elevada","Major",D701="Rastreabilidade","Minor",D701="Peso","Minor",D701="Erro calibragem","Minor",D701="Defeitos embalamento","Minor",D701="Defeitos escala", "Major")</f>
        <v>Minor</v>
      </c>
      <c r="F701" s="48" t="str" cm="1">
        <f t="array" ref="F701">_xlfn.IFS(H701=0, "N", H701&gt;0, "S")</f>
        <v>N</v>
      </c>
      <c r="G701" s="50"/>
      <c r="H701" s="50"/>
      <c r="J701" s="11"/>
      <c r="K701" s="11"/>
      <c r="L701" s="11"/>
      <c r="M701" s="11"/>
      <c r="N701" s="11"/>
    </row>
    <row r="702" spans="2:14" x14ac:dyDescent="0.2">
      <c r="B702" s="47">
        <v>42969</v>
      </c>
      <c r="C702" s="47" t="s">
        <v>186</v>
      </c>
      <c r="D702" s="42" t="s">
        <v>43</v>
      </c>
      <c r="E702" s="42" t="str" cm="1">
        <f t="array" ref="E702">_xlfn.IFS(D702="Excesso humidade", "Major", D702="Rouge", "Major",D702="Perigo físico","Major",D702="Empoado","Major",D702="Parasitas","Major", D702="Odor podre","Major", D702="Temperatura elevada","Major",D702="Rastreabilidade","Minor",D702="Peso","Minor",D702="Erro calibragem","Minor",D702="Defeitos embalamento","Minor",D702="Defeitos escala", "Major")</f>
        <v>Minor</v>
      </c>
      <c r="F702" s="48" t="str" cm="1">
        <f t="array" ref="F702">_xlfn.IFS(H702=0, "N", H702&gt;0, "S")</f>
        <v>N</v>
      </c>
      <c r="G702" s="50"/>
      <c r="H702" s="50"/>
      <c r="J702" s="11"/>
      <c r="K702" s="11"/>
      <c r="L702" s="11"/>
      <c r="M702" s="11"/>
      <c r="N702" s="11"/>
    </row>
    <row r="703" spans="2:14" x14ac:dyDescent="0.2">
      <c r="B703" s="47">
        <v>42964</v>
      </c>
      <c r="C703" s="47" t="s">
        <v>166</v>
      </c>
      <c r="D703" s="42" t="s">
        <v>43</v>
      </c>
      <c r="E703" s="42" t="str" cm="1">
        <f t="array" ref="E703">_xlfn.IFS(D703="Excesso humidade", "Major", D703="Rouge", "Major",D703="Perigo físico","Major",D703="Empoado","Major",D703="Parasitas","Major", D703="Odor podre","Major", D703="Temperatura elevada","Major",D703="Rastreabilidade","Minor",D703="Peso","Minor",D703="Erro calibragem","Minor",D703="Defeitos embalamento","Minor",D703="Defeitos escala", "Major")</f>
        <v>Minor</v>
      </c>
      <c r="F703" s="48" t="str" cm="1">
        <f t="array" ref="F703">_xlfn.IFS(H703=0, "N", H703&gt;0, "S")</f>
        <v>N</v>
      </c>
      <c r="G703" s="50"/>
      <c r="H703" s="50"/>
      <c r="J703" s="11"/>
      <c r="K703" s="11"/>
      <c r="L703" s="11"/>
      <c r="M703" s="11"/>
      <c r="N703" s="11"/>
    </row>
    <row r="704" spans="2:14" x14ac:dyDescent="0.2">
      <c r="B704" s="47">
        <v>42963</v>
      </c>
      <c r="C704" s="47" t="s">
        <v>174</v>
      </c>
      <c r="D704" s="42" t="s">
        <v>39</v>
      </c>
      <c r="E704" s="42" t="str" cm="1">
        <f t="array" ref="E704">_xlfn.IFS(D704="Excesso humidade", "Major", D704="Rouge", "Major",D704="Perigo físico","Major",D704="Empoado","Major",D704="Parasitas","Major", D704="Odor podre","Major", D704="Temperatura elevada","Major",D704="Rastreabilidade","Minor",D704="Peso","Minor",D704="Erro calibragem","Minor",D704="Defeitos embalamento","Minor",D704="Defeitos escala", "Major")</f>
        <v>Minor</v>
      </c>
      <c r="F704" s="48" t="str" cm="1">
        <f t="array" ref="F704">_xlfn.IFS(H704=0, "N", H704&gt;0, "S")</f>
        <v>N</v>
      </c>
      <c r="G704" s="50"/>
      <c r="H704" s="50"/>
      <c r="J704" s="11"/>
      <c r="K704" s="11"/>
      <c r="L704" s="11"/>
      <c r="M704" s="11"/>
      <c r="N704" s="11"/>
    </row>
    <row r="705" spans="2:14" x14ac:dyDescent="0.2">
      <c r="B705" s="47">
        <v>42961</v>
      </c>
      <c r="C705" s="47" t="s">
        <v>185</v>
      </c>
      <c r="D705" s="42" t="s">
        <v>43</v>
      </c>
      <c r="E705" s="42" t="str" cm="1">
        <f t="array" ref="E705">_xlfn.IFS(D705="Excesso humidade", "Major", D705="Rouge", "Major",D705="Perigo físico","Major",D705="Empoado","Major",D705="Parasitas","Major", D705="Odor podre","Major", D705="Temperatura elevada","Major",D705="Rastreabilidade","Minor",D705="Peso","Minor",D705="Erro calibragem","Minor",D705="Defeitos embalamento","Minor",D705="Defeitos escala", "Major")</f>
        <v>Minor</v>
      </c>
      <c r="F705" s="48" t="str" cm="1">
        <f t="array" ref="F705">_xlfn.IFS(H705=0, "N", H705&gt;0, "S")</f>
        <v>N</v>
      </c>
      <c r="G705" s="50"/>
      <c r="H705" s="50"/>
      <c r="J705" s="11"/>
      <c r="K705" s="11"/>
      <c r="L705" s="11"/>
      <c r="M705" s="11"/>
      <c r="N705" s="11"/>
    </row>
    <row r="706" spans="2:14" x14ac:dyDescent="0.2">
      <c r="B706" s="47">
        <v>42958</v>
      </c>
      <c r="C706" s="47" t="s">
        <v>194</v>
      </c>
      <c r="D706" s="42" t="s">
        <v>39</v>
      </c>
      <c r="E706" s="42" t="str" cm="1">
        <f t="array" ref="E706">_xlfn.IFS(D706="Excesso humidade", "Major", D706="Rouge", "Major",D706="Perigo físico","Major",D706="Empoado","Major",D706="Parasitas","Major", D706="Odor podre","Major", D706="Temperatura elevada","Major",D706="Rastreabilidade","Minor",D706="Peso","Minor",D706="Erro calibragem","Minor",D706="Defeitos embalamento","Minor",D706="Defeitos escala", "Major")</f>
        <v>Minor</v>
      </c>
      <c r="F706" s="48" t="str" cm="1">
        <f t="array" ref="F706">_xlfn.IFS(H706=0, "N", H706&gt;0, "S")</f>
        <v>N</v>
      </c>
      <c r="G706" s="50"/>
      <c r="H706" s="50"/>
      <c r="J706" s="11"/>
      <c r="K706" s="11"/>
      <c r="L706" s="11"/>
      <c r="M706" s="11"/>
      <c r="N706" s="11"/>
    </row>
    <row r="707" spans="2:14" x14ac:dyDescent="0.2">
      <c r="B707" s="47">
        <v>42958</v>
      </c>
      <c r="C707" s="47" t="s">
        <v>14</v>
      </c>
      <c r="D707" s="42" t="s">
        <v>43</v>
      </c>
      <c r="E707" s="42" t="str" cm="1">
        <f t="array" ref="E707">_xlfn.IFS(D707="Excesso humidade", "Major", D707="Rouge", "Major",D707="Perigo físico","Major",D707="Empoado","Major",D707="Parasitas","Major", D707="Odor podre","Major", D707="Temperatura elevada","Major",D707="Rastreabilidade","Minor",D707="Peso","Minor",D707="Erro calibragem","Minor",D707="Defeitos embalamento","Minor",D707="Defeitos escala", "Major")</f>
        <v>Minor</v>
      </c>
      <c r="F707" s="48" t="str" cm="1">
        <f t="array" ref="F707">_xlfn.IFS(H707=0, "N", H707&gt;0, "S")</f>
        <v>N</v>
      </c>
      <c r="G707" s="50"/>
      <c r="H707" s="50"/>
      <c r="J707" s="11"/>
      <c r="K707" s="11"/>
      <c r="L707" s="11"/>
      <c r="M707" s="11"/>
      <c r="N707" s="11"/>
    </row>
    <row r="708" spans="2:14" x14ac:dyDescent="0.2">
      <c r="B708" s="47">
        <v>42957</v>
      </c>
      <c r="C708" s="47" t="s">
        <v>186</v>
      </c>
      <c r="D708" s="42" t="s">
        <v>44</v>
      </c>
      <c r="E708" s="42" t="str" cm="1">
        <f t="array" ref="E708">_xlfn.IFS(D708="Excesso humidade", "Major", D708="Rouge", "Major",D708="Perigo físico","Major",D708="Empoado","Major",D708="Parasitas","Major", D708="Odor podre","Major", D708="Temperatura elevada","Major",D708="Rastreabilidade","Minor",D708="Peso","Minor",D708="Erro calibragem","Minor",D708="Defeitos embalamento","Minor",D708="Defeitos escala", "Major")</f>
        <v>Minor</v>
      </c>
      <c r="F708" s="48" t="str" cm="1">
        <f t="array" ref="F708">_xlfn.IFS(H708=0, "N", H708&gt;0, "S")</f>
        <v>N</v>
      </c>
      <c r="G708" s="50"/>
      <c r="H708" s="50"/>
      <c r="J708" s="11"/>
      <c r="K708" s="11"/>
      <c r="L708" s="11"/>
      <c r="M708" s="11"/>
      <c r="N708" s="11"/>
    </row>
    <row r="709" spans="2:14" x14ac:dyDescent="0.2">
      <c r="B709" s="47">
        <v>42955</v>
      </c>
      <c r="C709" s="47" t="s">
        <v>168</v>
      </c>
      <c r="D709" s="42" t="s">
        <v>43</v>
      </c>
      <c r="E709" s="42" t="str" cm="1">
        <f t="array" ref="E709">_xlfn.IFS(D709="Excesso humidade", "Major", D709="Rouge", "Major",D709="Perigo físico","Major",D709="Empoado","Major",D709="Parasitas","Major", D709="Odor podre","Major", D709="Temperatura elevada","Major",D709="Rastreabilidade","Minor",D709="Peso","Minor",D709="Erro calibragem","Minor",D709="Defeitos embalamento","Minor",D709="Defeitos escala", "Major")</f>
        <v>Minor</v>
      </c>
      <c r="F709" s="48" t="str" cm="1">
        <f t="array" ref="F709">_xlfn.IFS(H709=0, "N", H709&gt;0, "S")</f>
        <v>N</v>
      </c>
      <c r="G709" s="50"/>
      <c r="H709" s="50"/>
      <c r="J709" s="11"/>
      <c r="K709" s="11"/>
      <c r="L709" s="11"/>
      <c r="M709" s="11"/>
      <c r="N709" s="11"/>
    </row>
    <row r="710" spans="2:14" x14ac:dyDescent="0.2">
      <c r="B710" s="47">
        <v>42955</v>
      </c>
      <c r="C710" s="47" t="s">
        <v>168</v>
      </c>
      <c r="D710" s="42" t="s">
        <v>43</v>
      </c>
      <c r="E710" s="42" t="str" cm="1">
        <f t="array" ref="E710">_xlfn.IFS(D710="Excesso humidade", "Major", D710="Rouge", "Major",D710="Perigo físico","Major",D710="Empoado","Major",D710="Parasitas","Major", D710="Odor podre","Major", D710="Temperatura elevada","Major",D710="Rastreabilidade","Minor",D710="Peso","Minor",D710="Erro calibragem","Minor",D710="Defeitos embalamento","Minor",D710="Defeitos escala", "Major")</f>
        <v>Minor</v>
      </c>
      <c r="F710" s="48" t="str" cm="1">
        <f t="array" ref="F710">_xlfn.IFS(H710=0, "N", H710&gt;0, "S")</f>
        <v>N</v>
      </c>
      <c r="G710" s="50"/>
      <c r="H710" s="50"/>
      <c r="J710" s="11"/>
      <c r="K710" s="11"/>
      <c r="L710" s="11"/>
      <c r="M710" s="11"/>
      <c r="N710" s="11"/>
    </row>
    <row r="711" spans="2:14" x14ac:dyDescent="0.2">
      <c r="B711" s="47">
        <v>42955</v>
      </c>
      <c r="C711" s="47" t="s">
        <v>195</v>
      </c>
      <c r="D711" s="42" t="s">
        <v>36</v>
      </c>
      <c r="E711" s="42" t="str" cm="1">
        <f t="array" ref="E711">_xlfn.IFS(D711="Excesso humidade", "Major", D711="Rouge", "Major",D711="Perigo físico","Major",D711="Empoado","Major",D711="Parasitas","Major", D711="Odor podre","Major", D711="Temperatura elevada","Major",D711="Rastreabilidade","Minor",D711="Peso","Minor",D711="Erro calibragem","Minor",D711="Defeitos embalamento","Minor",D711="Defeitos escala", "Major")</f>
        <v>Major</v>
      </c>
      <c r="F711" s="48" t="str" cm="1">
        <f t="array" ref="F711">_xlfn.IFS(H711=0, "N", H711&gt;0, "S")</f>
        <v>N</v>
      </c>
      <c r="G711" s="50"/>
      <c r="H711" s="50"/>
      <c r="J711" s="11"/>
      <c r="K711" s="11"/>
      <c r="L711" s="11"/>
      <c r="M711" s="11"/>
      <c r="N711" s="11"/>
    </row>
    <row r="712" spans="2:14" x14ac:dyDescent="0.2">
      <c r="B712" s="47">
        <v>42949</v>
      </c>
      <c r="C712" s="47" t="s">
        <v>190</v>
      </c>
      <c r="D712" s="42" t="s">
        <v>33</v>
      </c>
      <c r="E712" s="42" t="str" cm="1">
        <f t="array" ref="E712">_xlfn.IFS(D712="Excesso humidade", "Major", D712="Rouge", "Major",D712="Perigo físico","Major",D712="Empoado","Major",D712="Parasitas","Major", D712="Odor podre","Major", D712="Temperatura elevada","Major",D712="Rastreabilidade","Minor",D712="Peso","Minor",D712="Erro calibragem","Minor",D712="Defeitos embalamento","Minor",D712="Defeitos escala", "Major")</f>
        <v>Minor</v>
      </c>
      <c r="F712" s="48" t="str" cm="1">
        <f t="array" ref="F712">_xlfn.IFS(H712=0, "N", H712&gt;0, "S")</f>
        <v>N</v>
      </c>
      <c r="G712" s="50"/>
      <c r="H712" s="50"/>
      <c r="J712" s="11"/>
      <c r="K712" s="11"/>
      <c r="L712" s="11"/>
      <c r="M712" s="11"/>
      <c r="N712" s="11"/>
    </row>
    <row r="713" spans="2:14" x14ac:dyDescent="0.2">
      <c r="B713" s="47">
        <v>42947</v>
      </c>
      <c r="C713" s="47" t="s">
        <v>168</v>
      </c>
      <c r="D713" s="42" t="s">
        <v>33</v>
      </c>
      <c r="E713" s="42" t="str" cm="1">
        <f t="array" ref="E713">_xlfn.IFS(D713="Excesso humidade", "Major", D713="Rouge", "Major",D713="Perigo físico","Major",D713="Empoado","Major",D713="Parasitas","Major", D713="Odor podre","Major", D713="Temperatura elevada","Major",D713="Rastreabilidade","Minor",D713="Peso","Minor",D713="Erro calibragem","Minor",D713="Defeitos embalamento","Minor",D713="Defeitos escala", "Major")</f>
        <v>Minor</v>
      </c>
      <c r="F713" s="48" t="str" cm="1">
        <f t="array" ref="F713">_xlfn.IFS(H713=0, "N", H713&gt;0, "S")</f>
        <v>N</v>
      </c>
      <c r="G713" s="50"/>
      <c r="H713" s="50"/>
      <c r="J713" s="11"/>
      <c r="K713" s="11"/>
      <c r="L713" s="11"/>
      <c r="M713" s="11"/>
      <c r="N713" s="11"/>
    </row>
    <row r="714" spans="2:14" x14ac:dyDescent="0.2">
      <c r="B714" s="47">
        <v>42947</v>
      </c>
      <c r="C714" s="47" t="s">
        <v>168</v>
      </c>
      <c r="D714" s="42" t="s">
        <v>33</v>
      </c>
      <c r="E714" s="42" t="str" cm="1">
        <f t="array" ref="E714">_xlfn.IFS(D714="Excesso humidade", "Major", D714="Rouge", "Major",D714="Perigo físico","Major",D714="Empoado","Major",D714="Parasitas","Major", D714="Odor podre","Major", D714="Temperatura elevada","Major",D714="Rastreabilidade","Minor",D714="Peso","Minor",D714="Erro calibragem","Minor",D714="Defeitos embalamento","Minor",D714="Defeitos escala", "Major")</f>
        <v>Minor</v>
      </c>
      <c r="F714" s="48" t="str" cm="1">
        <f t="array" ref="F714">_xlfn.IFS(H714=0, "N", H714&gt;0, "S")</f>
        <v>N</v>
      </c>
      <c r="G714" s="50"/>
      <c r="H714" s="50"/>
      <c r="J714" s="11"/>
      <c r="K714" s="11"/>
      <c r="L714" s="11"/>
      <c r="M714" s="11"/>
      <c r="N714" s="11"/>
    </row>
    <row r="715" spans="2:14" x14ac:dyDescent="0.2">
      <c r="B715" s="47">
        <v>42944</v>
      </c>
      <c r="C715" s="47" t="s">
        <v>194</v>
      </c>
      <c r="D715" s="42" t="s">
        <v>39</v>
      </c>
      <c r="E715" s="42" t="str" cm="1">
        <f t="array" ref="E715">_xlfn.IFS(D715="Excesso humidade", "Major", D715="Rouge", "Major",D715="Perigo físico","Major",D715="Empoado","Major",D715="Parasitas","Major", D715="Odor podre","Major", D715="Temperatura elevada","Major",D715="Rastreabilidade","Minor",D715="Peso","Minor",D715="Erro calibragem","Minor",D715="Defeitos embalamento","Minor",D715="Defeitos escala", "Major")</f>
        <v>Minor</v>
      </c>
      <c r="F715" s="48" t="str" cm="1">
        <f t="array" ref="F715">_xlfn.IFS(H715=0, "N", H715&gt;0, "S")</f>
        <v>N</v>
      </c>
      <c r="G715" s="50"/>
      <c r="H715" s="50"/>
      <c r="J715" s="11"/>
      <c r="K715" s="11"/>
      <c r="L715" s="11"/>
      <c r="M715" s="11"/>
      <c r="N715" s="11"/>
    </row>
    <row r="716" spans="2:14" x14ac:dyDescent="0.2">
      <c r="B716" s="47">
        <v>42944</v>
      </c>
      <c r="C716" s="47" t="s">
        <v>186</v>
      </c>
      <c r="D716" s="42" t="s">
        <v>33</v>
      </c>
      <c r="E716" s="42" t="str" cm="1">
        <f t="array" ref="E716">_xlfn.IFS(D716="Excesso humidade", "Major", D716="Rouge", "Major",D716="Perigo físico","Major",D716="Empoado","Major",D716="Parasitas","Major", D716="Odor podre","Major", D716="Temperatura elevada","Major",D716="Rastreabilidade","Minor",D716="Peso","Minor",D716="Erro calibragem","Minor",D716="Defeitos embalamento","Minor",D716="Defeitos escala", "Major")</f>
        <v>Minor</v>
      </c>
      <c r="F716" s="48" t="str" cm="1">
        <f t="array" ref="F716">_xlfn.IFS(H716=0, "N", H716&gt;0, "S")</f>
        <v>N</v>
      </c>
      <c r="G716" s="50"/>
      <c r="H716" s="50"/>
      <c r="J716" s="11"/>
      <c r="K716" s="11"/>
      <c r="L716" s="11"/>
      <c r="M716" s="11"/>
      <c r="N716" s="11"/>
    </row>
    <row r="717" spans="2:14" x14ac:dyDescent="0.2">
      <c r="B717" s="47">
        <v>42943</v>
      </c>
      <c r="C717" s="47" t="s">
        <v>195</v>
      </c>
      <c r="D717" s="42" t="s">
        <v>36</v>
      </c>
      <c r="E717" s="42" t="str" cm="1">
        <f t="array" ref="E717">_xlfn.IFS(D717="Excesso humidade", "Major", D717="Rouge", "Major",D717="Perigo físico","Major",D717="Empoado","Major",D717="Parasitas","Major", D717="Odor podre","Major", D717="Temperatura elevada","Major",D717="Rastreabilidade","Minor",D717="Peso","Minor",D717="Erro calibragem","Minor",D717="Defeitos embalamento","Minor",D717="Defeitos escala", "Major")</f>
        <v>Major</v>
      </c>
      <c r="F717" s="48" t="str" cm="1">
        <f t="array" ref="F717">_xlfn.IFS(H717=0, "N", H717&gt;0, "S")</f>
        <v>N</v>
      </c>
      <c r="G717" s="50"/>
      <c r="H717" s="50"/>
      <c r="J717" s="11"/>
      <c r="K717" s="11"/>
      <c r="L717" s="11"/>
      <c r="M717" s="11"/>
      <c r="N717" s="11"/>
    </row>
    <row r="718" spans="2:14" x14ac:dyDescent="0.2">
      <c r="B718" s="47">
        <v>42943</v>
      </c>
      <c r="C718" s="47" t="s">
        <v>168</v>
      </c>
      <c r="D718" s="42" t="s">
        <v>33</v>
      </c>
      <c r="E718" s="42" t="str" cm="1">
        <f t="array" ref="E718">_xlfn.IFS(D718="Excesso humidade", "Major", D718="Rouge", "Major",D718="Perigo físico","Major",D718="Empoado","Major",D718="Parasitas","Major", D718="Odor podre","Major", D718="Temperatura elevada","Major",D718="Rastreabilidade","Minor",D718="Peso","Minor",D718="Erro calibragem","Minor",D718="Defeitos embalamento","Minor",D718="Defeitos escala", "Major")</f>
        <v>Minor</v>
      </c>
      <c r="F718" s="48" t="str" cm="1">
        <f t="array" ref="F718">_xlfn.IFS(H718=0, "N", H718&gt;0, "S")</f>
        <v>N</v>
      </c>
      <c r="G718" s="50"/>
      <c r="H718" s="50"/>
      <c r="J718" s="11"/>
      <c r="K718" s="11"/>
      <c r="L718" s="11"/>
      <c r="M718" s="11"/>
      <c r="N718" s="11"/>
    </row>
    <row r="719" spans="2:14" x14ac:dyDescent="0.2">
      <c r="B719" s="47">
        <v>42940</v>
      </c>
      <c r="C719" s="47" t="s">
        <v>166</v>
      </c>
      <c r="D719" s="42" t="s">
        <v>43</v>
      </c>
      <c r="E719" s="42" t="str" cm="1">
        <f t="array" ref="E719">_xlfn.IFS(D719="Excesso humidade", "Major", D719="Rouge", "Major",D719="Perigo físico","Major",D719="Empoado","Major",D719="Parasitas","Major", D719="Odor podre","Major", D719="Temperatura elevada","Major",D719="Rastreabilidade","Minor",D719="Peso","Minor",D719="Erro calibragem","Minor",D719="Defeitos embalamento","Minor",D719="Defeitos escala", "Major")</f>
        <v>Minor</v>
      </c>
      <c r="F719" s="48" t="str" cm="1">
        <f t="array" ref="F719">_xlfn.IFS(H719=0, "N", H719&gt;0, "S")</f>
        <v>N</v>
      </c>
      <c r="G719" s="50"/>
      <c r="H719" s="50"/>
      <c r="J719" s="11"/>
      <c r="K719" s="11"/>
      <c r="L719" s="11"/>
      <c r="M719" s="11"/>
      <c r="N719" s="11"/>
    </row>
    <row r="720" spans="2:14" x14ac:dyDescent="0.2">
      <c r="B720" s="47">
        <v>42940</v>
      </c>
      <c r="C720" s="47" t="s">
        <v>170</v>
      </c>
      <c r="D720" s="42" t="s">
        <v>33</v>
      </c>
      <c r="E720" s="42" t="str" cm="1">
        <f t="array" ref="E720">_xlfn.IFS(D720="Excesso humidade", "Major", D720="Rouge", "Major",D720="Perigo físico","Major",D720="Empoado","Major",D720="Parasitas","Major", D720="Odor podre","Major", D720="Temperatura elevada","Major",D720="Rastreabilidade","Minor",D720="Peso","Minor",D720="Erro calibragem","Minor",D720="Defeitos embalamento","Minor",D720="Defeitos escala", "Major")</f>
        <v>Minor</v>
      </c>
      <c r="F720" s="48" t="str" cm="1">
        <f t="array" ref="F720">_xlfn.IFS(H720=0, "N", H720&gt;0, "S")</f>
        <v>N</v>
      </c>
      <c r="G720" s="50"/>
      <c r="H720" s="50"/>
      <c r="J720" s="11"/>
      <c r="K720" s="11"/>
      <c r="L720" s="11"/>
      <c r="M720" s="11"/>
      <c r="N720" s="11"/>
    </row>
    <row r="721" spans="2:14" x14ac:dyDescent="0.2">
      <c r="B721" s="47">
        <v>42940</v>
      </c>
      <c r="C721" s="47" t="s">
        <v>166</v>
      </c>
      <c r="D721" s="42" t="s">
        <v>43</v>
      </c>
      <c r="E721" s="42" t="str" cm="1">
        <f t="array" ref="E721">_xlfn.IFS(D721="Excesso humidade", "Major", D721="Rouge", "Major",D721="Perigo físico","Major",D721="Empoado","Major",D721="Parasitas","Major", D721="Odor podre","Major", D721="Temperatura elevada","Major",D721="Rastreabilidade","Minor",D721="Peso","Minor",D721="Erro calibragem","Minor",D721="Defeitos embalamento","Minor",D721="Defeitos escala", "Major")</f>
        <v>Minor</v>
      </c>
      <c r="F721" s="48" t="str" cm="1">
        <f t="array" ref="F721">_xlfn.IFS(H721=0, "N", H721&gt;0, "S")</f>
        <v>N</v>
      </c>
      <c r="G721" s="50"/>
      <c r="H721" s="50"/>
      <c r="J721" s="11"/>
      <c r="K721" s="11"/>
      <c r="L721" s="11"/>
      <c r="M721" s="11"/>
      <c r="N721" s="11"/>
    </row>
    <row r="722" spans="2:14" x14ac:dyDescent="0.2">
      <c r="B722" s="47">
        <v>42937</v>
      </c>
      <c r="C722" s="47" t="s">
        <v>190</v>
      </c>
      <c r="D722" s="42" t="s">
        <v>39</v>
      </c>
      <c r="E722" s="42" t="str" cm="1">
        <f t="array" ref="E722">_xlfn.IFS(D722="Excesso humidade", "Major", D722="Rouge", "Major",D722="Perigo físico","Major",D722="Empoado","Major",D722="Parasitas","Major", D722="Odor podre","Major", D722="Temperatura elevada","Major",D722="Rastreabilidade","Minor",D722="Peso","Minor",D722="Erro calibragem","Minor",D722="Defeitos embalamento","Minor",D722="Defeitos escala", "Major")</f>
        <v>Minor</v>
      </c>
      <c r="F722" s="48" t="str" cm="1">
        <f t="array" ref="F722">_xlfn.IFS(H722=0, "N", H722&gt;0, "S")</f>
        <v>N</v>
      </c>
      <c r="G722" s="50"/>
      <c r="H722" s="50"/>
      <c r="J722" s="11"/>
      <c r="K722" s="11"/>
      <c r="L722" s="11"/>
      <c r="M722" s="11"/>
      <c r="N722" s="11"/>
    </row>
    <row r="723" spans="2:14" x14ac:dyDescent="0.2">
      <c r="B723" s="47">
        <v>42937</v>
      </c>
      <c r="C723" s="47" t="s">
        <v>164</v>
      </c>
      <c r="D723" s="42" t="s">
        <v>33</v>
      </c>
      <c r="E723" s="42" t="str" cm="1">
        <f t="array" ref="E723">_xlfn.IFS(D723="Excesso humidade", "Major", D723="Rouge", "Major",D723="Perigo físico","Major",D723="Empoado","Major",D723="Parasitas","Major", D723="Odor podre","Major", D723="Temperatura elevada","Major",D723="Rastreabilidade","Minor",D723="Peso","Minor",D723="Erro calibragem","Minor",D723="Defeitos embalamento","Minor",D723="Defeitos escala", "Major")</f>
        <v>Minor</v>
      </c>
      <c r="F723" s="48" t="str" cm="1">
        <f t="array" ref="F723">_xlfn.IFS(H723=0, "N", H723&gt;0, "S")</f>
        <v>N</v>
      </c>
      <c r="G723" s="50"/>
      <c r="H723" s="50"/>
      <c r="J723" s="11"/>
      <c r="K723" s="11"/>
      <c r="L723" s="11"/>
      <c r="M723" s="11"/>
      <c r="N723" s="11"/>
    </row>
    <row r="724" spans="2:14" x14ac:dyDescent="0.2">
      <c r="B724" s="47">
        <v>42937</v>
      </c>
      <c r="C724" s="47" t="s">
        <v>194</v>
      </c>
      <c r="D724" s="42" t="s">
        <v>39</v>
      </c>
      <c r="E724" s="42" t="str" cm="1">
        <f t="array" ref="E724">_xlfn.IFS(D724="Excesso humidade", "Major", D724="Rouge", "Major",D724="Perigo físico","Major",D724="Empoado","Major",D724="Parasitas","Major", D724="Odor podre","Major", D724="Temperatura elevada","Major",D724="Rastreabilidade","Minor",D724="Peso","Minor",D724="Erro calibragem","Minor",D724="Defeitos embalamento","Minor",D724="Defeitos escala", "Major")</f>
        <v>Minor</v>
      </c>
      <c r="F724" s="48" t="str" cm="1">
        <f t="array" ref="F724">_xlfn.IFS(H724=0, "N", H724&gt;0, "S")</f>
        <v>N</v>
      </c>
      <c r="G724" s="50"/>
      <c r="H724" s="50"/>
      <c r="J724" s="11"/>
      <c r="K724" s="11"/>
      <c r="L724" s="11"/>
      <c r="M724" s="11"/>
      <c r="N724" s="11"/>
    </row>
    <row r="725" spans="2:14" x14ac:dyDescent="0.2">
      <c r="B725" s="47">
        <v>42936</v>
      </c>
      <c r="C725" s="47" t="s">
        <v>194</v>
      </c>
      <c r="D725" s="42" t="s">
        <v>33</v>
      </c>
      <c r="E725" s="42" t="str" cm="1">
        <f t="array" ref="E725">_xlfn.IFS(D725="Excesso humidade", "Major", D725="Rouge", "Major",D725="Perigo físico","Major",D725="Empoado","Major",D725="Parasitas","Major", D725="Odor podre","Major", D725="Temperatura elevada","Major",D725="Rastreabilidade","Minor",D725="Peso","Minor",D725="Erro calibragem","Minor",D725="Defeitos embalamento","Minor",D725="Defeitos escala", "Major")</f>
        <v>Minor</v>
      </c>
      <c r="F725" s="48" t="str" cm="1">
        <f t="array" ref="F725">_xlfn.IFS(H725=0, "N", H725&gt;0, "S")</f>
        <v>N</v>
      </c>
      <c r="G725" s="50"/>
      <c r="H725" s="50"/>
      <c r="J725" s="11"/>
      <c r="K725" s="11"/>
      <c r="L725" s="11"/>
      <c r="M725" s="11"/>
      <c r="N725" s="11"/>
    </row>
    <row r="726" spans="2:14" x14ac:dyDescent="0.2">
      <c r="B726" s="47">
        <v>42936</v>
      </c>
      <c r="C726" s="47" t="s">
        <v>190</v>
      </c>
      <c r="D726" s="42" t="s">
        <v>33</v>
      </c>
      <c r="E726" s="42" t="str" cm="1">
        <f t="array" ref="E726">_xlfn.IFS(D726="Excesso humidade", "Major", D726="Rouge", "Major",D726="Perigo físico","Major",D726="Empoado","Major",D726="Parasitas","Major", D726="Odor podre","Major", D726="Temperatura elevada","Major",D726="Rastreabilidade","Minor",D726="Peso","Minor",D726="Erro calibragem","Minor",D726="Defeitos embalamento","Minor",D726="Defeitos escala", "Major")</f>
        <v>Minor</v>
      </c>
      <c r="F726" s="48" t="str" cm="1">
        <f t="array" ref="F726">_xlfn.IFS(H726=0, "N", H726&gt;0, "S")</f>
        <v>N</v>
      </c>
      <c r="G726" s="50"/>
      <c r="H726" s="50"/>
      <c r="J726" s="11"/>
      <c r="K726" s="11"/>
      <c r="L726" s="11"/>
      <c r="M726" s="11"/>
      <c r="N726" s="11"/>
    </row>
    <row r="727" spans="2:14" x14ac:dyDescent="0.2">
      <c r="B727" s="47">
        <v>42936</v>
      </c>
      <c r="C727" s="47" t="s">
        <v>168</v>
      </c>
      <c r="D727" s="42" t="s">
        <v>43</v>
      </c>
      <c r="E727" s="42" t="str" cm="1">
        <f t="array" ref="E727">_xlfn.IFS(D727="Excesso humidade", "Major", D727="Rouge", "Major",D727="Perigo físico","Major",D727="Empoado","Major",D727="Parasitas","Major", D727="Odor podre","Major", D727="Temperatura elevada","Major",D727="Rastreabilidade","Minor",D727="Peso","Minor",D727="Erro calibragem","Minor",D727="Defeitos embalamento","Minor",D727="Defeitos escala", "Major")</f>
        <v>Minor</v>
      </c>
      <c r="F727" s="48" t="str" cm="1">
        <f t="array" ref="F727">_xlfn.IFS(H727=0, "N", H727&gt;0, "S")</f>
        <v>N</v>
      </c>
      <c r="G727" s="50"/>
      <c r="H727" s="50"/>
      <c r="J727" s="11"/>
      <c r="K727" s="11"/>
      <c r="L727" s="11"/>
      <c r="M727" s="11"/>
      <c r="N727" s="11"/>
    </row>
    <row r="728" spans="2:14" x14ac:dyDescent="0.2">
      <c r="B728" s="47">
        <v>42933</v>
      </c>
      <c r="C728" s="47" t="s">
        <v>168</v>
      </c>
      <c r="D728" s="42" t="s">
        <v>43</v>
      </c>
      <c r="E728" s="42" t="str" cm="1">
        <f t="array" ref="E728">_xlfn.IFS(D728="Excesso humidade", "Major", D728="Rouge", "Major",D728="Perigo físico","Major",D728="Empoado","Major",D728="Parasitas","Major", D728="Odor podre","Major", D728="Temperatura elevada","Major",D728="Rastreabilidade","Minor",D728="Peso","Minor",D728="Erro calibragem","Minor",D728="Defeitos embalamento","Minor",D728="Defeitos escala", "Major")</f>
        <v>Minor</v>
      </c>
      <c r="F728" s="48" t="str" cm="1">
        <f t="array" ref="F728">_xlfn.IFS(H728=0, "N", H728&gt;0, "S")</f>
        <v>N</v>
      </c>
      <c r="G728" s="50"/>
      <c r="H728" s="50"/>
      <c r="J728" s="11"/>
      <c r="K728" s="11"/>
      <c r="L728" s="11"/>
      <c r="M728" s="11"/>
      <c r="N728" s="11"/>
    </row>
    <row r="729" spans="2:14" x14ac:dyDescent="0.2">
      <c r="B729" s="47">
        <v>42930</v>
      </c>
      <c r="C729" s="47" t="s">
        <v>190</v>
      </c>
      <c r="D729" s="42" t="s">
        <v>39</v>
      </c>
      <c r="E729" s="42" t="str" cm="1">
        <f t="array" ref="E729">_xlfn.IFS(D729="Excesso humidade", "Major", D729="Rouge", "Major",D729="Perigo físico","Major",D729="Empoado","Major",D729="Parasitas","Major", D729="Odor podre","Major", D729="Temperatura elevada","Major",D729="Rastreabilidade","Minor",D729="Peso","Minor",D729="Erro calibragem","Minor",D729="Defeitos embalamento","Minor",D729="Defeitos escala", "Major")</f>
        <v>Minor</v>
      </c>
      <c r="F729" s="48" t="str" cm="1">
        <f t="array" ref="F729">_xlfn.IFS(H729=0, "N", H729&gt;0, "S")</f>
        <v>N</v>
      </c>
      <c r="G729" s="50"/>
      <c r="H729" s="50"/>
      <c r="J729" s="11"/>
      <c r="K729" s="11"/>
      <c r="L729" s="11"/>
      <c r="M729" s="11"/>
      <c r="N729" s="11"/>
    </row>
    <row r="730" spans="2:14" x14ac:dyDescent="0.2">
      <c r="B730" s="47">
        <v>42926</v>
      </c>
      <c r="C730" s="47" t="s">
        <v>172</v>
      </c>
      <c r="D730" s="42" t="s">
        <v>39</v>
      </c>
      <c r="E730" s="42" t="str" cm="1">
        <f t="array" ref="E730">_xlfn.IFS(D730="Excesso humidade", "Major", D730="Rouge", "Major",D730="Perigo físico","Major",D730="Empoado","Major",D730="Parasitas","Major", D730="Odor podre","Major", D730="Temperatura elevada","Major",D730="Rastreabilidade","Minor",D730="Peso","Minor",D730="Erro calibragem","Minor",D730="Defeitos embalamento","Minor",D730="Defeitos escala", "Major")</f>
        <v>Minor</v>
      </c>
      <c r="F730" s="48" t="str" cm="1">
        <f t="array" ref="F730">_xlfn.IFS(H730=0, "N", H730&gt;0, "S")</f>
        <v>N</v>
      </c>
      <c r="G730" s="50"/>
      <c r="H730" s="50"/>
      <c r="J730" s="11"/>
      <c r="K730" s="11"/>
      <c r="L730" s="11"/>
      <c r="M730" s="11"/>
      <c r="N730" s="11"/>
    </row>
    <row r="731" spans="2:14" x14ac:dyDescent="0.2">
      <c r="B731" s="47">
        <v>42921</v>
      </c>
      <c r="C731" s="47" t="s">
        <v>194</v>
      </c>
      <c r="D731" s="42" t="s">
        <v>39</v>
      </c>
      <c r="E731" s="42" t="str" cm="1">
        <f t="array" ref="E731">_xlfn.IFS(D731="Excesso humidade", "Major", D731="Rouge", "Major",D731="Perigo físico","Major",D731="Empoado","Major",D731="Parasitas","Major", D731="Odor podre","Major", D731="Temperatura elevada","Major",D731="Rastreabilidade","Minor",D731="Peso","Minor",D731="Erro calibragem","Minor",D731="Defeitos embalamento","Minor",D731="Defeitos escala", "Major")</f>
        <v>Minor</v>
      </c>
      <c r="F731" s="48" t="str" cm="1">
        <f t="array" ref="F731">_xlfn.IFS(H731=0, "N", H731&gt;0, "S")</f>
        <v>N</v>
      </c>
      <c r="G731" s="50"/>
      <c r="H731" s="50"/>
      <c r="J731" s="11"/>
      <c r="K731" s="11"/>
      <c r="L731" s="11"/>
      <c r="M731" s="11"/>
      <c r="N731" s="11"/>
    </row>
    <row r="732" spans="2:14" x14ac:dyDescent="0.2">
      <c r="B732" s="47">
        <v>42920</v>
      </c>
      <c r="C732" s="53" t="s">
        <v>182</v>
      </c>
      <c r="D732" s="42" t="s">
        <v>44</v>
      </c>
      <c r="E732" s="42" t="str" cm="1">
        <f t="array" ref="E732">_xlfn.IFS(D732="Excesso humidade", "Major", D732="Rouge", "Major",D732="Perigo físico","Major",D732="Empoado","Major",D732="Parasitas","Major", D732="Odor podre","Major", D732="Temperatura elevada","Major",D732="Rastreabilidade","Minor",D732="Peso","Minor",D732="Erro calibragem","Minor",D732="Defeitos embalamento","Minor",D732="Defeitos escala", "Major")</f>
        <v>Minor</v>
      </c>
      <c r="F732" s="48" t="str" cm="1">
        <f t="array" ref="F732">_xlfn.IFS(H732=0, "N", H732&gt;0, "S")</f>
        <v>N</v>
      </c>
      <c r="G732" s="50"/>
      <c r="H732" s="50"/>
      <c r="J732" s="11"/>
      <c r="K732" s="11"/>
      <c r="L732" s="11"/>
      <c r="M732" s="11"/>
      <c r="N732" s="11"/>
    </row>
    <row r="733" spans="2:14" x14ac:dyDescent="0.2">
      <c r="B733" s="47">
        <v>42915</v>
      </c>
      <c r="C733" s="47" t="s">
        <v>166</v>
      </c>
      <c r="D733" s="42" t="s">
        <v>43</v>
      </c>
      <c r="E733" s="42" t="str" cm="1">
        <f t="array" ref="E733">_xlfn.IFS(D733="Excesso humidade", "Major", D733="Rouge", "Major",D733="Perigo físico","Major",D733="Empoado","Major",D733="Parasitas","Major", D733="Odor podre","Major", D733="Temperatura elevada","Major",D733="Rastreabilidade","Minor",D733="Peso","Minor",D733="Erro calibragem","Minor",D733="Defeitos embalamento","Minor",D733="Defeitos escala", "Major")</f>
        <v>Minor</v>
      </c>
      <c r="F733" s="48" t="str" cm="1">
        <f t="array" ref="F733">_xlfn.IFS(H733=0, "N", H733&gt;0, "S")</f>
        <v>N</v>
      </c>
      <c r="G733" s="50"/>
      <c r="H733" s="50"/>
      <c r="J733" s="11"/>
      <c r="K733" s="11"/>
      <c r="L733" s="11"/>
      <c r="M733" s="11"/>
      <c r="N733" s="11"/>
    </row>
    <row r="734" spans="2:14" x14ac:dyDescent="0.2">
      <c r="B734" s="47">
        <v>42914</v>
      </c>
      <c r="C734" s="47" t="s">
        <v>173</v>
      </c>
      <c r="D734" s="42" t="s">
        <v>39</v>
      </c>
      <c r="E734" s="42" t="str" cm="1">
        <f t="array" ref="E734">_xlfn.IFS(D734="Excesso humidade", "Major", D734="Rouge", "Major",D734="Perigo físico","Major",D734="Empoado","Major",D734="Parasitas","Major", D734="Odor podre","Major", D734="Temperatura elevada","Major",D734="Rastreabilidade","Minor",D734="Peso","Minor",D734="Erro calibragem","Minor",D734="Defeitos embalamento","Minor",D734="Defeitos escala", "Major")</f>
        <v>Minor</v>
      </c>
      <c r="F734" s="48" t="str" cm="1">
        <f t="array" ref="F734">_xlfn.IFS(H734=0, "N", H734&gt;0, "S")</f>
        <v>N</v>
      </c>
      <c r="G734" s="50"/>
      <c r="H734" s="50"/>
      <c r="J734" s="11"/>
      <c r="K734" s="11"/>
      <c r="L734" s="11"/>
      <c r="M734" s="11"/>
      <c r="N734" s="11"/>
    </row>
    <row r="735" spans="2:14" x14ac:dyDescent="0.2">
      <c r="B735" s="47">
        <v>42914</v>
      </c>
      <c r="C735" s="47" t="s">
        <v>173</v>
      </c>
      <c r="D735" s="42" t="s">
        <v>39</v>
      </c>
      <c r="E735" s="42" t="str" cm="1">
        <f t="array" ref="E735">_xlfn.IFS(D735="Excesso humidade", "Major", D735="Rouge", "Major",D735="Perigo físico","Major",D735="Empoado","Major",D735="Parasitas","Major", D735="Odor podre","Major", D735="Temperatura elevada","Major",D735="Rastreabilidade","Minor",D735="Peso","Minor",D735="Erro calibragem","Minor",D735="Defeitos embalamento","Minor",D735="Defeitos escala", "Major")</f>
        <v>Minor</v>
      </c>
      <c r="F735" s="48" t="str" cm="1">
        <f t="array" ref="F735">_xlfn.IFS(H735=0, "N", H735&gt;0, "S")</f>
        <v>N</v>
      </c>
      <c r="G735" s="50"/>
      <c r="H735" s="50"/>
      <c r="J735" s="11"/>
      <c r="K735" s="11"/>
      <c r="L735" s="11"/>
      <c r="M735" s="11"/>
      <c r="N735" s="11"/>
    </row>
    <row r="736" spans="2:14" x14ac:dyDescent="0.2">
      <c r="B736" s="47">
        <v>42914</v>
      </c>
      <c r="C736" s="47" t="s">
        <v>190</v>
      </c>
      <c r="D736" s="42" t="s">
        <v>33</v>
      </c>
      <c r="E736" s="42" t="str" cm="1">
        <f t="array" ref="E736">_xlfn.IFS(D736="Excesso humidade", "Major", D736="Rouge", "Major",D736="Perigo físico","Major",D736="Empoado","Major",D736="Parasitas","Major", D736="Odor podre","Major", D736="Temperatura elevada","Major",D736="Rastreabilidade","Minor",D736="Peso","Minor",D736="Erro calibragem","Minor",D736="Defeitos embalamento","Minor",D736="Defeitos escala", "Major")</f>
        <v>Minor</v>
      </c>
      <c r="F736" s="48" t="str" cm="1">
        <f t="array" ref="F736">_xlfn.IFS(H736=0, "N", H736&gt;0, "S")</f>
        <v>N</v>
      </c>
      <c r="G736" s="50"/>
      <c r="H736" s="50"/>
      <c r="J736" s="11"/>
      <c r="K736" s="11"/>
      <c r="L736" s="11"/>
      <c r="M736" s="11"/>
      <c r="N736" s="11"/>
    </row>
    <row r="737" spans="2:14" x14ac:dyDescent="0.2">
      <c r="B737" s="47">
        <v>42913</v>
      </c>
      <c r="C737" s="47" t="s">
        <v>191</v>
      </c>
      <c r="D737" s="42" t="s">
        <v>43</v>
      </c>
      <c r="E737" s="42" t="str" cm="1">
        <f t="array" ref="E737">_xlfn.IFS(D737="Excesso humidade", "Major", D737="Rouge", "Major",D737="Perigo físico","Major",D737="Empoado","Major",D737="Parasitas","Major", D737="Odor podre","Major", D737="Temperatura elevada","Major",D737="Rastreabilidade","Minor",D737="Peso","Minor",D737="Erro calibragem","Minor",D737="Defeitos embalamento","Minor",D737="Defeitos escala", "Major")</f>
        <v>Minor</v>
      </c>
      <c r="F737" s="48" t="str" cm="1">
        <f t="array" ref="F737">_xlfn.IFS(H737=0, "N", H737&gt;0, "S")</f>
        <v>N</v>
      </c>
      <c r="G737" s="50"/>
      <c r="H737" s="50"/>
      <c r="J737" s="11"/>
      <c r="K737" s="11"/>
      <c r="L737" s="11"/>
      <c r="M737" s="11"/>
      <c r="N737" s="11"/>
    </row>
    <row r="738" spans="2:14" x14ac:dyDescent="0.2">
      <c r="B738" s="47">
        <v>42907</v>
      </c>
      <c r="C738" s="47" t="s">
        <v>186</v>
      </c>
      <c r="D738" s="42" t="s">
        <v>44</v>
      </c>
      <c r="E738" s="42" t="str" cm="1">
        <f t="array" ref="E738">_xlfn.IFS(D738="Excesso humidade", "Major", D738="Rouge", "Major",D738="Perigo físico","Major",D738="Empoado","Major",D738="Parasitas","Major", D738="Odor podre","Major", D738="Temperatura elevada","Major",D738="Rastreabilidade","Minor",D738="Peso","Minor",D738="Erro calibragem","Minor",D738="Defeitos embalamento","Minor",D738="Defeitos escala", "Major")</f>
        <v>Minor</v>
      </c>
      <c r="F738" s="48" t="str" cm="1">
        <f t="array" ref="F738">_xlfn.IFS(H738=0, "N", H738&gt;0, "S")</f>
        <v>N</v>
      </c>
      <c r="G738" s="50"/>
      <c r="H738" s="50"/>
      <c r="J738" s="11"/>
      <c r="K738" s="11"/>
      <c r="L738" s="11"/>
      <c r="M738" s="11"/>
      <c r="N738" s="11"/>
    </row>
    <row r="739" spans="2:14" x14ac:dyDescent="0.2">
      <c r="B739" s="47">
        <v>42905</v>
      </c>
      <c r="C739" s="47" t="s">
        <v>166</v>
      </c>
      <c r="D739" s="42" t="s">
        <v>43</v>
      </c>
      <c r="E739" s="42" t="str" cm="1">
        <f t="array" ref="E739">_xlfn.IFS(D739="Excesso humidade", "Major", D739="Rouge", "Major",D739="Perigo físico","Major",D739="Empoado","Major",D739="Parasitas","Major", D739="Odor podre","Major", D739="Temperatura elevada","Major",D739="Rastreabilidade","Minor",D739="Peso","Minor",D739="Erro calibragem","Minor",D739="Defeitos embalamento","Minor",D739="Defeitos escala", "Major")</f>
        <v>Minor</v>
      </c>
      <c r="F739" s="48" t="str" cm="1">
        <f t="array" ref="F739">_xlfn.IFS(H739=0, "N", H739&gt;0, "S")</f>
        <v>N</v>
      </c>
      <c r="G739" s="50"/>
      <c r="H739" s="50"/>
      <c r="J739" s="11"/>
      <c r="K739" s="11"/>
      <c r="L739" s="11"/>
      <c r="M739" s="11"/>
      <c r="N739" s="11"/>
    </row>
    <row r="740" spans="2:14" x14ac:dyDescent="0.2">
      <c r="B740" s="47">
        <v>42902</v>
      </c>
      <c r="C740" s="47" t="s">
        <v>168</v>
      </c>
      <c r="D740" s="42" t="s">
        <v>43</v>
      </c>
      <c r="E740" s="42" t="str" cm="1">
        <f t="array" ref="E740">_xlfn.IFS(D740="Excesso humidade", "Major", D740="Rouge", "Major",D740="Perigo físico","Major",D740="Empoado","Major",D740="Parasitas","Major", D740="Odor podre","Major", D740="Temperatura elevada","Major",D740="Rastreabilidade","Minor",D740="Peso","Minor",D740="Erro calibragem","Minor",D740="Defeitos embalamento","Minor",D740="Defeitos escala", "Major")</f>
        <v>Minor</v>
      </c>
      <c r="F740" s="48" t="str" cm="1">
        <f t="array" ref="F740">_xlfn.IFS(H740=0, "N", H740&gt;0, "S")</f>
        <v>N</v>
      </c>
      <c r="G740" s="50"/>
      <c r="H740" s="50"/>
      <c r="J740" s="11"/>
      <c r="K740" s="11"/>
      <c r="L740" s="11"/>
      <c r="M740" s="11"/>
      <c r="N740" s="11"/>
    </row>
    <row r="741" spans="2:14" x14ac:dyDescent="0.2">
      <c r="B741" s="47">
        <v>42900</v>
      </c>
      <c r="C741" s="47" t="s">
        <v>180</v>
      </c>
      <c r="D741" s="42" t="s">
        <v>43</v>
      </c>
      <c r="E741" s="42" t="str" cm="1">
        <f t="array" ref="E741">_xlfn.IFS(D741="Excesso humidade", "Major", D741="Rouge", "Major",D741="Perigo físico","Major",D741="Empoado","Major",D741="Parasitas","Major", D741="Odor podre","Major", D741="Temperatura elevada","Major",D741="Rastreabilidade","Minor",D741="Peso","Minor",D741="Erro calibragem","Minor",D741="Defeitos embalamento","Minor",D741="Defeitos escala", "Major")</f>
        <v>Minor</v>
      </c>
      <c r="F741" s="48" t="str" cm="1">
        <f t="array" ref="F741">_xlfn.IFS(H741=0, "N", H741&gt;0, "S")</f>
        <v>N</v>
      </c>
      <c r="G741" s="50"/>
      <c r="H741" s="50"/>
      <c r="J741" s="11"/>
      <c r="K741" s="11"/>
      <c r="L741" s="11"/>
      <c r="M741" s="11"/>
      <c r="N741" s="11"/>
    </row>
    <row r="742" spans="2:14" x14ac:dyDescent="0.2">
      <c r="B742" s="47">
        <v>42899</v>
      </c>
      <c r="C742" s="47" t="s">
        <v>14</v>
      </c>
      <c r="D742" s="42" t="s">
        <v>43</v>
      </c>
      <c r="E742" s="42" t="str" cm="1">
        <f t="array" ref="E742">_xlfn.IFS(D742="Excesso humidade", "Major", D742="Rouge", "Major",D742="Perigo físico","Major",D742="Empoado","Major",D742="Parasitas","Major", D742="Odor podre","Major", D742="Temperatura elevada","Major",D742="Rastreabilidade","Minor",D742="Peso","Minor",D742="Erro calibragem","Minor",D742="Defeitos embalamento","Minor",D742="Defeitos escala", "Major")</f>
        <v>Minor</v>
      </c>
      <c r="F742" s="48" t="str" cm="1">
        <f t="array" ref="F742">_xlfn.IFS(H742=0, "N", H742&gt;0, "S")</f>
        <v>N</v>
      </c>
      <c r="G742" s="50"/>
      <c r="H742" s="50"/>
      <c r="J742" s="11"/>
      <c r="K742" s="11"/>
      <c r="L742" s="11"/>
      <c r="M742" s="11"/>
      <c r="N742" s="11"/>
    </row>
    <row r="743" spans="2:14" x14ac:dyDescent="0.2">
      <c r="B743" s="47">
        <v>42899</v>
      </c>
      <c r="C743" s="47" t="s">
        <v>166</v>
      </c>
      <c r="D743" s="42" t="s">
        <v>43</v>
      </c>
      <c r="E743" s="42" t="str" cm="1">
        <f t="array" ref="E743">_xlfn.IFS(D743="Excesso humidade", "Major", D743="Rouge", "Major",D743="Perigo físico","Major",D743="Empoado","Major",D743="Parasitas","Major", D743="Odor podre","Major", D743="Temperatura elevada","Major",D743="Rastreabilidade","Minor",D743="Peso","Minor",D743="Erro calibragem","Minor",D743="Defeitos embalamento","Minor",D743="Defeitos escala", "Major")</f>
        <v>Minor</v>
      </c>
      <c r="F743" s="48" t="str" cm="1">
        <f t="array" ref="F743">_xlfn.IFS(H743=0, "N", H743&gt;0, "S")</f>
        <v>N</v>
      </c>
      <c r="G743" s="50"/>
      <c r="H743" s="50"/>
      <c r="J743" s="11"/>
      <c r="K743" s="11"/>
      <c r="L743" s="11"/>
      <c r="M743" s="11"/>
      <c r="N743" s="11"/>
    </row>
    <row r="744" spans="2:14" x14ac:dyDescent="0.2">
      <c r="B744" s="47">
        <v>42895</v>
      </c>
      <c r="C744" s="47" t="s">
        <v>168</v>
      </c>
      <c r="D744" s="42" t="s">
        <v>36</v>
      </c>
      <c r="E744" s="42" t="str" cm="1">
        <f t="array" ref="E744">_xlfn.IFS(D744="Excesso humidade", "Major", D744="Rouge", "Major",D744="Perigo físico","Major",D744="Empoado","Major",D744="Parasitas","Major", D744="Odor podre","Major", D744="Temperatura elevada","Major",D744="Rastreabilidade","Minor",D744="Peso","Minor",D744="Erro calibragem","Minor",D744="Defeitos embalamento","Minor",D744="Defeitos escala", "Major")</f>
        <v>Major</v>
      </c>
      <c r="F744" s="48" t="str" cm="1">
        <f t="array" ref="F744">_xlfn.IFS(H744=0, "N", H744&gt;0, "S")</f>
        <v>N</v>
      </c>
      <c r="G744" s="50"/>
      <c r="H744" s="50"/>
      <c r="J744" s="11"/>
      <c r="K744" s="11"/>
      <c r="L744" s="11"/>
      <c r="M744" s="11"/>
      <c r="N744" s="11"/>
    </row>
    <row r="745" spans="2:14" x14ac:dyDescent="0.2">
      <c r="B745" s="47">
        <v>42894</v>
      </c>
      <c r="C745" s="47" t="s">
        <v>164</v>
      </c>
      <c r="D745" s="42" t="s">
        <v>39</v>
      </c>
      <c r="E745" s="42" t="str" cm="1">
        <f t="array" ref="E745">_xlfn.IFS(D745="Excesso humidade", "Major", D745="Rouge", "Major",D745="Perigo físico","Major",D745="Empoado","Major",D745="Parasitas","Major", D745="Odor podre","Major", D745="Temperatura elevada","Major",D745="Rastreabilidade","Minor",D745="Peso","Minor",D745="Erro calibragem","Minor",D745="Defeitos embalamento","Minor",D745="Defeitos escala", "Major")</f>
        <v>Minor</v>
      </c>
      <c r="F745" s="48" t="str" cm="1">
        <f t="array" ref="F745">_xlfn.IFS(H745=0, "N", H745&gt;0, "S")</f>
        <v>N</v>
      </c>
      <c r="G745" s="50"/>
      <c r="H745" s="50"/>
      <c r="J745" s="11"/>
      <c r="K745" s="11"/>
      <c r="L745" s="11"/>
      <c r="M745" s="11"/>
      <c r="N745" s="11"/>
    </row>
    <row r="746" spans="2:14" x14ac:dyDescent="0.2">
      <c r="B746" s="47">
        <v>42893</v>
      </c>
      <c r="C746" s="47" t="s">
        <v>164</v>
      </c>
      <c r="D746" s="42" t="s">
        <v>39</v>
      </c>
      <c r="E746" s="42" t="str" cm="1">
        <f t="array" ref="E746">_xlfn.IFS(D746="Excesso humidade", "Major", D746="Rouge", "Major",D746="Perigo físico","Major",D746="Empoado","Major",D746="Parasitas","Major", D746="Odor podre","Major", D746="Temperatura elevada","Major",D746="Rastreabilidade","Minor",D746="Peso","Minor",D746="Erro calibragem","Minor",D746="Defeitos embalamento","Minor",D746="Defeitos escala", "Major")</f>
        <v>Minor</v>
      </c>
      <c r="F746" s="48" t="str" cm="1">
        <f t="array" ref="F746">_xlfn.IFS(H746=0, "N", H746&gt;0, "S")</f>
        <v>N</v>
      </c>
      <c r="G746" s="50"/>
      <c r="H746" s="50"/>
      <c r="J746" s="11"/>
      <c r="K746" s="11"/>
      <c r="L746" s="11"/>
      <c r="M746" s="11"/>
      <c r="N746" s="11"/>
    </row>
    <row r="747" spans="2:14" x14ac:dyDescent="0.2">
      <c r="B747" s="47">
        <v>42893</v>
      </c>
      <c r="C747" s="47" t="s">
        <v>21</v>
      </c>
      <c r="D747" s="42" t="s">
        <v>44</v>
      </c>
      <c r="E747" s="42" t="str" cm="1">
        <f t="array" ref="E747">_xlfn.IFS(D747="Excesso humidade", "Major", D747="Rouge", "Major",D747="Perigo físico","Major",D747="Empoado","Major",D747="Parasitas","Major", D747="Odor podre","Major", D747="Temperatura elevada","Major",D747="Rastreabilidade","Minor",D747="Peso","Minor",D747="Erro calibragem","Minor",D747="Defeitos embalamento","Minor",D747="Defeitos escala", "Major")</f>
        <v>Minor</v>
      </c>
      <c r="F747" s="48" t="str" cm="1">
        <f t="array" ref="F747">_xlfn.IFS(H747=0, "N", H747&gt;0, "S")</f>
        <v>N</v>
      </c>
      <c r="G747" s="50"/>
      <c r="H747" s="50"/>
      <c r="J747" s="11"/>
      <c r="K747" s="11"/>
      <c r="L747" s="11"/>
      <c r="M747" s="11"/>
      <c r="N747" s="11"/>
    </row>
    <row r="748" spans="2:14" x14ac:dyDescent="0.2">
      <c r="B748" s="47">
        <v>42884</v>
      </c>
      <c r="C748" s="53" t="s">
        <v>180</v>
      </c>
      <c r="D748" s="42" t="s">
        <v>36</v>
      </c>
      <c r="E748" s="42" t="str" cm="1">
        <f t="array" ref="E748">_xlfn.IFS(D748="Excesso humidade", "Major", D748="Rouge", "Major",D748="Perigo físico","Major",D748="Empoado","Major",D748="Parasitas","Major", D748="Odor podre","Major", D748="Temperatura elevada","Major",D748="Rastreabilidade","Minor",D748="Peso","Minor",D748="Erro calibragem","Minor",D748="Defeitos embalamento","Minor",D748="Defeitos escala", "Major")</f>
        <v>Major</v>
      </c>
      <c r="F748" s="48" t="str" cm="1">
        <f t="array" ref="F748">_xlfn.IFS(H748=0, "N", H748&gt;0, "S")</f>
        <v>N</v>
      </c>
      <c r="G748" s="50"/>
      <c r="H748" s="50"/>
      <c r="J748" s="11"/>
      <c r="K748" s="11"/>
      <c r="L748" s="11"/>
      <c r="M748" s="11"/>
      <c r="N748" s="11"/>
    </row>
    <row r="749" spans="2:14" x14ac:dyDescent="0.2">
      <c r="B749" s="47">
        <v>42884</v>
      </c>
      <c r="C749" s="53" t="s">
        <v>183</v>
      </c>
      <c r="D749" s="42" t="s">
        <v>36</v>
      </c>
      <c r="E749" s="42" t="str" cm="1">
        <f t="array" ref="E749">_xlfn.IFS(D749="Excesso humidade", "Major", D749="Rouge", "Major",D749="Perigo físico","Major",D749="Empoado","Major",D749="Parasitas","Major", D749="Odor podre","Major", D749="Temperatura elevada","Major",D749="Rastreabilidade","Minor",D749="Peso","Minor",D749="Erro calibragem","Minor",D749="Defeitos embalamento","Minor",D749="Defeitos escala", "Major")</f>
        <v>Major</v>
      </c>
      <c r="F749" s="48" t="str" cm="1">
        <f t="array" ref="F749">_xlfn.IFS(H749=0, "N", H749&gt;0, "S")</f>
        <v>N</v>
      </c>
      <c r="G749" s="50"/>
      <c r="H749" s="50"/>
      <c r="J749" s="11"/>
      <c r="K749" s="11"/>
      <c r="L749" s="11"/>
      <c r="M749" s="11"/>
      <c r="N749" s="11"/>
    </row>
    <row r="750" spans="2:14" x14ac:dyDescent="0.2">
      <c r="B750" s="47">
        <v>42884</v>
      </c>
      <c r="C750" s="53" t="s">
        <v>182</v>
      </c>
      <c r="D750" s="42" t="s">
        <v>43</v>
      </c>
      <c r="E750" s="42" t="str" cm="1">
        <f t="array" ref="E750">_xlfn.IFS(D750="Excesso humidade", "Major", D750="Rouge", "Major",D750="Perigo físico","Major",D750="Empoado","Major",D750="Parasitas","Major", D750="Odor podre","Major", D750="Temperatura elevada","Major",D750="Rastreabilidade","Minor",D750="Peso","Minor",D750="Erro calibragem","Minor",D750="Defeitos embalamento","Minor",D750="Defeitos escala", "Major")</f>
        <v>Minor</v>
      </c>
      <c r="F750" s="48" t="str" cm="1">
        <f t="array" ref="F750">_xlfn.IFS(H750=0, "N", H750&gt;0, "S")</f>
        <v>N</v>
      </c>
      <c r="G750" s="50"/>
      <c r="H750" s="50"/>
      <c r="J750" s="11"/>
      <c r="K750" s="11"/>
      <c r="L750" s="11"/>
      <c r="M750" s="11"/>
      <c r="N750" s="11"/>
    </row>
    <row r="751" spans="2:14" x14ac:dyDescent="0.2">
      <c r="B751" s="47">
        <v>42877</v>
      </c>
      <c r="C751" s="47" t="s">
        <v>168</v>
      </c>
      <c r="D751" s="42" t="s">
        <v>43</v>
      </c>
      <c r="E751" s="42" t="str" cm="1">
        <f t="array" ref="E751">_xlfn.IFS(D751="Excesso humidade", "Major", D751="Rouge", "Major",D751="Perigo físico","Major",D751="Empoado","Major",D751="Parasitas","Major", D751="Odor podre","Major", D751="Temperatura elevada","Major",D751="Rastreabilidade","Minor",D751="Peso","Minor",D751="Erro calibragem","Minor",D751="Defeitos embalamento","Minor",D751="Defeitos escala", "Major")</f>
        <v>Minor</v>
      </c>
      <c r="F751" s="48" t="str" cm="1">
        <f t="array" ref="F751">_xlfn.IFS(H751=0, "N", H751&gt;0, "S")</f>
        <v>N</v>
      </c>
      <c r="G751" s="50"/>
      <c r="H751" s="50"/>
      <c r="J751" s="11"/>
      <c r="K751" s="11"/>
      <c r="L751" s="11"/>
      <c r="M751" s="11"/>
      <c r="N751" s="11"/>
    </row>
    <row r="752" spans="2:14" x14ac:dyDescent="0.2">
      <c r="B752" s="47">
        <v>42873</v>
      </c>
      <c r="C752" s="47" t="s">
        <v>166</v>
      </c>
      <c r="D752" s="42" t="s">
        <v>44</v>
      </c>
      <c r="E752" s="42" t="str" cm="1">
        <f t="array" ref="E752">_xlfn.IFS(D752="Excesso humidade", "Major", D752="Rouge", "Major",D752="Perigo físico","Major",D752="Empoado","Major",D752="Parasitas","Major", D752="Odor podre","Major", D752="Temperatura elevada","Major",D752="Rastreabilidade","Minor",D752="Peso","Minor",D752="Erro calibragem","Minor",D752="Defeitos embalamento","Minor",D752="Defeitos escala", "Major")</f>
        <v>Minor</v>
      </c>
      <c r="F752" s="48" t="str" cm="1">
        <f t="array" ref="F752">_xlfn.IFS(H752=0, "N", H752&gt;0, "S")</f>
        <v>N</v>
      </c>
      <c r="G752" s="50"/>
      <c r="H752" s="50"/>
      <c r="J752" s="11"/>
      <c r="K752" s="11"/>
      <c r="L752" s="11"/>
      <c r="M752" s="11"/>
      <c r="N752" s="11"/>
    </row>
    <row r="753" spans="2:14" x14ac:dyDescent="0.2">
      <c r="B753" s="47">
        <v>42873</v>
      </c>
      <c r="C753" s="47" t="s">
        <v>188</v>
      </c>
      <c r="D753" s="42" t="s">
        <v>43</v>
      </c>
      <c r="E753" s="42" t="str" cm="1">
        <f t="array" ref="E753">_xlfn.IFS(D753="Excesso humidade", "Major", D753="Rouge", "Major",D753="Perigo físico","Major",D753="Empoado","Major",D753="Parasitas","Major", D753="Odor podre","Major", D753="Temperatura elevada","Major",D753="Rastreabilidade","Minor",D753="Peso","Minor",D753="Erro calibragem","Minor",D753="Defeitos embalamento","Minor",D753="Defeitos escala", "Major")</f>
        <v>Minor</v>
      </c>
      <c r="F753" s="48" t="str" cm="1">
        <f t="array" ref="F753">_xlfn.IFS(H753=0, "N", H753&gt;0, "S")</f>
        <v>N</v>
      </c>
      <c r="G753" s="50"/>
      <c r="H753" s="50"/>
      <c r="J753" s="11"/>
      <c r="K753" s="11"/>
      <c r="L753" s="11"/>
      <c r="M753" s="11"/>
      <c r="N753" s="11"/>
    </row>
    <row r="754" spans="2:14" x14ac:dyDescent="0.2">
      <c r="B754" s="47">
        <v>42873</v>
      </c>
      <c r="C754" s="53" t="s">
        <v>183</v>
      </c>
      <c r="D754" s="42" t="s">
        <v>44</v>
      </c>
      <c r="E754" s="42" t="str" cm="1">
        <f t="array" ref="E754">_xlfn.IFS(D754="Excesso humidade", "Major", D754="Rouge", "Major",D754="Perigo físico","Major",D754="Empoado","Major",D754="Parasitas","Major", D754="Odor podre","Major", D754="Temperatura elevada","Major",D754="Rastreabilidade","Minor",D754="Peso","Minor",D754="Erro calibragem","Minor",D754="Defeitos embalamento","Minor",D754="Defeitos escala", "Major")</f>
        <v>Minor</v>
      </c>
      <c r="F754" s="48" t="str" cm="1">
        <f t="array" ref="F754">_xlfn.IFS(H754=0, "N", H754&gt;0, "S")</f>
        <v>N</v>
      </c>
      <c r="G754" s="50"/>
      <c r="H754" s="50"/>
      <c r="J754" s="11"/>
      <c r="K754" s="11"/>
      <c r="L754" s="11"/>
      <c r="M754" s="11"/>
      <c r="N754" s="11"/>
    </row>
    <row r="755" spans="2:14" x14ac:dyDescent="0.2">
      <c r="B755" s="47">
        <v>42872</v>
      </c>
      <c r="C755" s="47" t="s">
        <v>164</v>
      </c>
      <c r="D755" s="42" t="s">
        <v>33</v>
      </c>
      <c r="E755" s="42" t="str" cm="1">
        <f t="array" ref="E755">_xlfn.IFS(D755="Excesso humidade", "Major", D755="Rouge", "Major",D755="Perigo físico","Major",D755="Empoado","Major",D755="Parasitas","Major", D755="Odor podre","Major", D755="Temperatura elevada","Major",D755="Rastreabilidade","Minor",D755="Peso","Minor",D755="Erro calibragem","Minor",D755="Defeitos embalamento","Minor",D755="Defeitos escala", "Major")</f>
        <v>Minor</v>
      </c>
      <c r="F755" s="48" t="str" cm="1">
        <f t="array" ref="F755">_xlfn.IFS(H755=0, "N", H755&gt;0, "S")</f>
        <v>N</v>
      </c>
      <c r="G755" s="50"/>
      <c r="H755" s="50"/>
      <c r="J755" s="11"/>
      <c r="K755" s="11"/>
      <c r="L755" s="11"/>
      <c r="M755" s="11"/>
      <c r="N755" s="11"/>
    </row>
    <row r="756" spans="2:14" x14ac:dyDescent="0.2">
      <c r="B756" s="47">
        <v>42872</v>
      </c>
      <c r="C756" s="47" t="s">
        <v>191</v>
      </c>
      <c r="D756" s="42" t="s">
        <v>43</v>
      </c>
      <c r="E756" s="42" t="str" cm="1">
        <f t="array" ref="E756">_xlfn.IFS(D756="Excesso humidade", "Major", D756="Rouge", "Major",D756="Perigo físico","Major",D756="Empoado","Major",D756="Parasitas","Major", D756="Odor podre","Major", D756="Temperatura elevada","Major",D756="Rastreabilidade","Minor",D756="Peso","Minor",D756="Erro calibragem","Minor",D756="Defeitos embalamento","Minor",D756="Defeitos escala", "Major")</f>
        <v>Minor</v>
      </c>
      <c r="F756" s="48" t="str" cm="1">
        <f t="array" ref="F756">_xlfn.IFS(H756=0, "N", H756&gt;0, "S")</f>
        <v>N</v>
      </c>
      <c r="G756" s="50"/>
      <c r="H756" s="50"/>
      <c r="J756" s="11"/>
      <c r="K756" s="11"/>
      <c r="L756" s="11"/>
      <c r="M756" s="11"/>
      <c r="N756" s="11"/>
    </row>
    <row r="757" spans="2:14" x14ac:dyDescent="0.2">
      <c r="B757" s="47">
        <v>42871</v>
      </c>
      <c r="C757" s="47" t="s">
        <v>166</v>
      </c>
      <c r="D757" s="42" t="s">
        <v>43</v>
      </c>
      <c r="E757" s="42" t="str" cm="1">
        <f t="array" ref="E757">_xlfn.IFS(D757="Excesso humidade", "Major", D757="Rouge", "Major",D757="Perigo físico","Major",D757="Empoado","Major",D757="Parasitas","Major", D757="Odor podre","Major", D757="Temperatura elevada","Major",D757="Rastreabilidade","Minor",D757="Peso","Minor",D757="Erro calibragem","Minor",D757="Defeitos embalamento","Minor",D757="Defeitos escala", "Major")</f>
        <v>Minor</v>
      </c>
      <c r="F757" s="48" t="str" cm="1">
        <f t="array" ref="F757">_xlfn.IFS(H757=0, "N", H757&gt;0, "S")</f>
        <v>N</v>
      </c>
      <c r="G757" s="50"/>
      <c r="H757" s="50"/>
      <c r="J757" s="11"/>
      <c r="K757" s="11"/>
      <c r="L757" s="11"/>
      <c r="M757" s="11"/>
      <c r="N757" s="11"/>
    </row>
    <row r="758" spans="2:14" x14ac:dyDescent="0.2">
      <c r="B758" s="47">
        <v>42870</v>
      </c>
      <c r="C758" s="47" t="s">
        <v>190</v>
      </c>
      <c r="D758" s="42" t="s">
        <v>39</v>
      </c>
      <c r="E758" s="42" t="str" cm="1">
        <f t="array" ref="E758">_xlfn.IFS(D758="Excesso humidade", "Major", D758="Rouge", "Major",D758="Perigo físico","Major",D758="Empoado","Major",D758="Parasitas","Major", D758="Odor podre","Major", D758="Temperatura elevada","Major",D758="Rastreabilidade","Minor",D758="Peso","Minor",D758="Erro calibragem","Minor",D758="Defeitos embalamento","Minor",D758="Defeitos escala", "Major")</f>
        <v>Minor</v>
      </c>
      <c r="F758" s="48" t="str" cm="1">
        <f t="array" ref="F758">_xlfn.IFS(H758=0, "N", H758&gt;0, "S")</f>
        <v>N</v>
      </c>
      <c r="G758" s="50"/>
      <c r="H758" s="50"/>
      <c r="J758" s="11"/>
      <c r="K758" s="11"/>
      <c r="L758" s="11"/>
      <c r="M758" s="11"/>
      <c r="N758" s="11"/>
    </row>
    <row r="759" spans="2:14" x14ac:dyDescent="0.2">
      <c r="B759" s="47">
        <v>42870</v>
      </c>
      <c r="C759" s="47" t="s">
        <v>166</v>
      </c>
      <c r="D759" s="42" t="s">
        <v>43</v>
      </c>
      <c r="E759" s="42" t="str" cm="1">
        <f t="array" ref="E759">_xlfn.IFS(D759="Excesso humidade", "Major", D759="Rouge", "Major",D759="Perigo físico","Major",D759="Empoado","Major",D759="Parasitas","Major", D759="Odor podre","Major", D759="Temperatura elevada","Major",D759="Rastreabilidade","Minor",D759="Peso","Minor",D759="Erro calibragem","Minor",D759="Defeitos embalamento","Minor",D759="Defeitos escala", "Major")</f>
        <v>Minor</v>
      </c>
      <c r="F759" s="48" t="str" cm="1">
        <f t="array" ref="F759">_xlfn.IFS(H759=0, "N", H759&gt;0, "S")</f>
        <v>N</v>
      </c>
      <c r="G759" s="50"/>
      <c r="H759" s="50"/>
      <c r="J759" s="11"/>
      <c r="K759" s="11"/>
      <c r="L759" s="11"/>
      <c r="M759" s="11"/>
      <c r="N759" s="11"/>
    </row>
    <row r="760" spans="2:14" x14ac:dyDescent="0.2">
      <c r="B760" s="47">
        <v>42867</v>
      </c>
      <c r="C760" s="47" t="s">
        <v>168</v>
      </c>
      <c r="D760" s="42" t="s">
        <v>43</v>
      </c>
      <c r="E760" s="42" t="str" cm="1">
        <f t="array" ref="E760">_xlfn.IFS(D760="Excesso humidade", "Major", D760="Rouge", "Major",D760="Perigo físico","Major",D760="Empoado","Major",D760="Parasitas","Major", D760="Odor podre","Major", D760="Temperatura elevada","Major",D760="Rastreabilidade","Minor",D760="Peso","Minor",D760="Erro calibragem","Minor",D760="Defeitos embalamento","Minor",D760="Defeitos escala", "Major")</f>
        <v>Minor</v>
      </c>
      <c r="F760" s="48" t="str" cm="1">
        <f t="array" ref="F760">_xlfn.IFS(H760=0, "N", H760&gt;0, "S")</f>
        <v>N</v>
      </c>
      <c r="G760" s="50"/>
      <c r="H760" s="50"/>
      <c r="J760" s="11"/>
      <c r="K760" s="11"/>
      <c r="L760" s="11"/>
      <c r="M760" s="11"/>
      <c r="N760" s="11"/>
    </row>
    <row r="761" spans="2:14" x14ac:dyDescent="0.2">
      <c r="B761" s="47">
        <v>42867</v>
      </c>
      <c r="C761" s="53" t="s">
        <v>180</v>
      </c>
      <c r="D761" s="42" t="s">
        <v>36</v>
      </c>
      <c r="E761" s="42" t="str" cm="1">
        <f t="array" ref="E761">_xlfn.IFS(D761="Excesso humidade", "Major", D761="Rouge", "Major",D761="Perigo físico","Major",D761="Empoado","Major",D761="Parasitas","Major", D761="Odor podre","Major", D761="Temperatura elevada","Major",D761="Rastreabilidade","Minor",D761="Peso","Minor",D761="Erro calibragem","Minor",D761="Defeitos embalamento","Minor",D761="Defeitos escala", "Major")</f>
        <v>Major</v>
      </c>
      <c r="F761" s="48" t="str" cm="1">
        <f t="array" ref="F761">_xlfn.IFS(H761=0, "N", H761&gt;0, "S")</f>
        <v>N</v>
      </c>
      <c r="G761" s="50"/>
      <c r="H761" s="50"/>
      <c r="J761" s="11"/>
      <c r="K761" s="11"/>
      <c r="L761" s="11"/>
      <c r="M761" s="11"/>
      <c r="N761" s="11"/>
    </row>
    <row r="762" spans="2:14" x14ac:dyDescent="0.2">
      <c r="B762" s="47">
        <v>42865</v>
      </c>
      <c r="C762" s="53" t="s">
        <v>180</v>
      </c>
      <c r="D762" s="42" t="s">
        <v>36</v>
      </c>
      <c r="E762" s="42" t="str" cm="1">
        <f t="array" ref="E762">_xlfn.IFS(D762="Excesso humidade", "Major", D762="Rouge", "Major",D762="Perigo físico","Major",D762="Empoado","Major",D762="Parasitas","Major", D762="Odor podre","Major", D762="Temperatura elevada","Major",D762="Rastreabilidade","Minor",D762="Peso","Minor",D762="Erro calibragem","Minor",D762="Defeitos embalamento","Minor",D762="Defeitos escala", "Major")</f>
        <v>Major</v>
      </c>
      <c r="F762" s="48" t="str" cm="1">
        <f t="array" ref="F762">_xlfn.IFS(H762=0, "N", H762&gt;0, "S")</f>
        <v>N</v>
      </c>
      <c r="G762" s="50"/>
      <c r="H762" s="50"/>
      <c r="J762" s="11"/>
      <c r="K762" s="11"/>
      <c r="L762" s="11"/>
      <c r="M762" s="11"/>
      <c r="N762" s="11"/>
    </row>
    <row r="763" spans="2:14" x14ac:dyDescent="0.2">
      <c r="B763" s="47">
        <v>42865</v>
      </c>
      <c r="C763" s="47" t="s">
        <v>166</v>
      </c>
      <c r="D763" s="42" t="s">
        <v>43</v>
      </c>
      <c r="E763" s="42" t="str" cm="1">
        <f t="array" ref="E763">_xlfn.IFS(D763="Excesso humidade", "Major", D763="Rouge", "Major",D763="Perigo físico","Major",D763="Empoado","Major",D763="Parasitas","Major", D763="Odor podre","Major", D763="Temperatura elevada","Major",D763="Rastreabilidade","Minor",D763="Peso","Minor",D763="Erro calibragem","Minor",D763="Defeitos embalamento","Minor",D763="Defeitos escala", "Major")</f>
        <v>Minor</v>
      </c>
      <c r="F763" s="48" t="str" cm="1">
        <f t="array" ref="F763">_xlfn.IFS(H763=0, "N", H763&gt;0, "S")</f>
        <v>N</v>
      </c>
      <c r="G763" s="50"/>
      <c r="H763" s="50"/>
      <c r="J763" s="11"/>
      <c r="K763" s="11"/>
      <c r="L763" s="11"/>
      <c r="M763" s="11"/>
      <c r="N763" s="11"/>
    </row>
    <row r="764" spans="2:14" x14ac:dyDescent="0.2">
      <c r="B764" s="47">
        <v>42865</v>
      </c>
      <c r="C764" s="47" t="s">
        <v>186</v>
      </c>
      <c r="D764" s="42" t="s">
        <v>43</v>
      </c>
      <c r="E764" s="42" t="str" cm="1">
        <f t="array" ref="E764">_xlfn.IFS(D764="Excesso humidade", "Major", D764="Rouge", "Major",D764="Perigo físico","Major",D764="Empoado","Major",D764="Parasitas","Major", D764="Odor podre","Major", D764="Temperatura elevada","Major",D764="Rastreabilidade","Minor",D764="Peso","Minor",D764="Erro calibragem","Minor",D764="Defeitos embalamento","Minor",D764="Defeitos escala", "Major")</f>
        <v>Minor</v>
      </c>
      <c r="F764" s="48" t="str" cm="1">
        <f t="array" ref="F764">_xlfn.IFS(H764=0, "N", H764&gt;0, "S")</f>
        <v>N</v>
      </c>
      <c r="G764" s="50"/>
      <c r="H764" s="50"/>
      <c r="J764" s="11"/>
      <c r="K764" s="11"/>
      <c r="L764" s="11"/>
      <c r="M764" s="11"/>
      <c r="N764" s="11"/>
    </row>
    <row r="765" spans="2:14" x14ac:dyDescent="0.2">
      <c r="B765" s="47">
        <v>42865</v>
      </c>
      <c r="C765" s="47" t="s">
        <v>188</v>
      </c>
      <c r="D765" s="42" t="s">
        <v>43</v>
      </c>
      <c r="E765" s="42" t="str" cm="1">
        <f t="array" ref="E765">_xlfn.IFS(D765="Excesso humidade", "Major", D765="Rouge", "Major",D765="Perigo físico","Major",D765="Empoado","Major",D765="Parasitas","Major", D765="Odor podre","Major", D765="Temperatura elevada","Major",D765="Rastreabilidade","Minor",D765="Peso","Minor",D765="Erro calibragem","Minor",D765="Defeitos embalamento","Minor",D765="Defeitos escala", "Major")</f>
        <v>Minor</v>
      </c>
      <c r="F765" s="48" t="str" cm="1">
        <f t="array" ref="F765">_xlfn.IFS(H765=0, "N", H765&gt;0, "S")</f>
        <v>N</v>
      </c>
      <c r="G765" s="50"/>
      <c r="H765" s="50"/>
      <c r="J765" s="11"/>
      <c r="K765" s="11"/>
      <c r="L765" s="11"/>
      <c r="M765" s="11"/>
      <c r="N765" s="11"/>
    </row>
    <row r="766" spans="2:14" x14ac:dyDescent="0.2">
      <c r="B766" s="47">
        <v>42865</v>
      </c>
      <c r="C766" s="47" t="s">
        <v>185</v>
      </c>
      <c r="D766" s="42" t="s">
        <v>44</v>
      </c>
      <c r="E766" s="42" t="str" cm="1">
        <f t="array" ref="E766">_xlfn.IFS(D766="Excesso humidade", "Major", D766="Rouge", "Major",D766="Perigo físico","Major",D766="Empoado","Major",D766="Parasitas","Major", D766="Odor podre","Major", D766="Temperatura elevada","Major",D766="Rastreabilidade","Minor",D766="Peso","Minor",D766="Erro calibragem","Minor",D766="Defeitos embalamento","Minor",D766="Defeitos escala", "Major")</f>
        <v>Minor</v>
      </c>
      <c r="F766" s="48" t="str" cm="1">
        <f t="array" ref="F766">_xlfn.IFS(H766=0, "N", H766&gt;0, "S")</f>
        <v>N</v>
      </c>
      <c r="G766" s="50"/>
      <c r="H766" s="50"/>
      <c r="J766" s="11"/>
      <c r="K766" s="11"/>
      <c r="L766" s="11"/>
      <c r="M766" s="11"/>
      <c r="N766" s="11"/>
    </row>
    <row r="767" spans="2:14" x14ac:dyDescent="0.2">
      <c r="B767" s="47">
        <v>42866</v>
      </c>
      <c r="C767" s="47" t="s">
        <v>189</v>
      </c>
      <c r="D767" s="42" t="s">
        <v>43</v>
      </c>
      <c r="E767" s="42" t="str" cm="1">
        <f t="array" ref="E767">_xlfn.IFS(D767="Excesso humidade", "Major", D767="Rouge", "Major",D767="Perigo físico","Major",D767="Empoado","Major",D767="Parasitas","Major", D767="Odor podre","Major", D767="Temperatura elevada","Major",D767="Rastreabilidade","Minor",D767="Peso","Minor",D767="Erro calibragem","Minor",D767="Defeitos embalamento","Minor",D767="Defeitos escala", "Major")</f>
        <v>Minor</v>
      </c>
      <c r="F767" s="48" t="s">
        <v>31</v>
      </c>
      <c r="G767" s="50"/>
      <c r="H767" s="50"/>
      <c r="J767" s="11"/>
      <c r="K767" s="11"/>
      <c r="L767" s="11"/>
      <c r="M767" s="11"/>
      <c r="N767" s="11"/>
    </row>
    <row r="768" spans="2:14" x14ac:dyDescent="0.2">
      <c r="B768" s="47">
        <v>42864</v>
      </c>
      <c r="C768" s="53" t="s">
        <v>180</v>
      </c>
      <c r="D768" s="42" t="s">
        <v>36</v>
      </c>
      <c r="E768" s="42" t="str" cm="1">
        <f t="array" ref="E768">_xlfn.IFS(D768="Excesso humidade", "Major", D768="Rouge", "Major",D768="Perigo físico","Major",D768="Empoado","Major",D768="Parasitas","Major", D768="Odor podre","Major", D768="Temperatura elevada","Major",D768="Rastreabilidade","Minor",D768="Peso","Minor",D768="Erro calibragem","Minor",D768="Defeitos embalamento","Minor",D768="Defeitos escala", "Major")</f>
        <v>Major</v>
      </c>
      <c r="F768" s="48" t="str" cm="1">
        <f t="array" ref="F768">_xlfn.IFS(H768=0, "N", H768&gt;0, "S")</f>
        <v>N</v>
      </c>
      <c r="G768" s="50"/>
      <c r="H768" s="50"/>
      <c r="I768" s="11"/>
      <c r="J768" s="11"/>
      <c r="K768" s="11"/>
      <c r="L768" s="11"/>
      <c r="M768" s="11"/>
      <c r="N768" s="11"/>
    </row>
    <row r="769" spans="2:14" x14ac:dyDescent="0.2">
      <c r="B769" s="47">
        <v>42863</v>
      </c>
      <c r="C769" s="47" t="s">
        <v>185</v>
      </c>
      <c r="D769" s="42" t="s">
        <v>43</v>
      </c>
      <c r="E769" s="42" t="str" cm="1">
        <f t="array" ref="E769">_xlfn.IFS(D769="Excesso humidade", "Major", D769="Rouge", "Major",D769="Perigo físico","Major",D769="Empoado","Major",D769="Parasitas","Major", D769="Odor podre","Major", D769="Temperatura elevada","Major",D769="Rastreabilidade","Minor",D769="Peso","Minor",D769="Erro calibragem","Minor",D769="Defeitos embalamento","Minor",D769="Defeitos escala", "Major")</f>
        <v>Minor</v>
      </c>
      <c r="F769" s="48" t="str" cm="1">
        <f t="array" ref="F769">_xlfn.IFS(H769=0, "N", H769&gt;0, "S")</f>
        <v>N</v>
      </c>
      <c r="G769" s="50"/>
      <c r="H769" s="50"/>
      <c r="J769" s="11"/>
      <c r="K769" s="11"/>
      <c r="L769" s="11"/>
      <c r="M769" s="11"/>
      <c r="N769" s="11"/>
    </row>
    <row r="770" spans="2:14" x14ac:dyDescent="0.2">
      <c r="B770" s="47">
        <v>42863</v>
      </c>
      <c r="C770" s="47" t="s">
        <v>168</v>
      </c>
      <c r="D770" s="42" t="s">
        <v>43</v>
      </c>
      <c r="E770" s="42" t="str" cm="1">
        <f t="array" ref="E770">_xlfn.IFS(D770="Excesso humidade", "Major", D770="Rouge", "Major",D770="Perigo físico","Major",D770="Empoado","Major",D770="Parasitas","Major", D770="Odor podre","Major", D770="Temperatura elevada","Major",D770="Rastreabilidade","Minor",D770="Peso","Minor",D770="Erro calibragem","Minor",D770="Defeitos embalamento","Minor",D770="Defeitos escala", "Major")</f>
        <v>Minor</v>
      </c>
      <c r="F770" s="48" t="str" cm="1">
        <f t="array" ref="F770">_xlfn.IFS(H770=0, "N", H770&gt;0, "S")</f>
        <v>N</v>
      </c>
      <c r="G770" s="50"/>
      <c r="H770" s="50"/>
      <c r="J770" s="11"/>
      <c r="K770" s="11"/>
      <c r="L770" s="11"/>
      <c r="M770" s="11"/>
      <c r="N770" s="11"/>
    </row>
    <row r="771" spans="2:14" x14ac:dyDescent="0.2">
      <c r="B771" s="47">
        <v>42860</v>
      </c>
      <c r="C771" s="47" t="s">
        <v>188</v>
      </c>
      <c r="D771" s="42" t="s">
        <v>43</v>
      </c>
      <c r="E771" s="42" t="str" cm="1">
        <f t="array" ref="E771">_xlfn.IFS(D771="Excesso humidade", "Major", D771="Rouge", "Major",D771="Perigo físico","Major",D771="Empoado","Major",D771="Parasitas","Major", D771="Odor podre","Major", D771="Temperatura elevada","Major",D771="Rastreabilidade","Minor",D771="Peso","Minor",D771="Erro calibragem","Minor",D771="Defeitos embalamento","Minor",D771="Defeitos escala", "Major")</f>
        <v>Minor</v>
      </c>
      <c r="F771" s="48" t="str" cm="1">
        <f t="array" ref="F771">_xlfn.IFS(H771=0, "N", H771&gt;0, "S")</f>
        <v>N</v>
      </c>
      <c r="G771" s="50"/>
      <c r="H771" s="50"/>
      <c r="J771" s="11"/>
      <c r="K771" s="11"/>
      <c r="L771" s="11"/>
      <c r="M771" s="11"/>
      <c r="N771" s="11"/>
    </row>
    <row r="772" spans="2:14" x14ac:dyDescent="0.2">
      <c r="B772" s="47">
        <v>42859</v>
      </c>
      <c r="C772" s="47" t="s">
        <v>170</v>
      </c>
      <c r="D772" s="42" t="s">
        <v>33</v>
      </c>
      <c r="E772" s="42" t="str" cm="1">
        <f t="array" ref="E772">_xlfn.IFS(D772="Excesso humidade", "Major", D772="Rouge", "Major",D772="Perigo físico","Major",D772="Empoado","Major",D772="Parasitas","Major", D772="Odor podre","Major", D772="Temperatura elevada","Major",D772="Rastreabilidade","Minor",D772="Peso","Minor",D772="Erro calibragem","Minor",D772="Defeitos embalamento","Minor",D772="Defeitos escala", "Major")</f>
        <v>Minor</v>
      </c>
      <c r="F772" s="48" t="str" cm="1">
        <f t="array" ref="F772">_xlfn.IFS(H772=0, "N", H772&gt;0, "S")</f>
        <v>N</v>
      </c>
      <c r="G772" s="50"/>
      <c r="H772" s="50"/>
      <c r="J772" s="11"/>
      <c r="K772" s="11"/>
      <c r="L772" s="11"/>
      <c r="M772" s="11"/>
      <c r="N772" s="11"/>
    </row>
    <row r="773" spans="2:14" x14ac:dyDescent="0.2">
      <c r="B773" s="47">
        <v>42858</v>
      </c>
      <c r="C773" s="47" t="s">
        <v>21</v>
      </c>
      <c r="D773" s="42" t="s">
        <v>43</v>
      </c>
      <c r="E773" s="42" t="str" cm="1">
        <f t="array" ref="E773">_xlfn.IFS(D773="Excesso humidade", "Major", D773="Rouge", "Major",D773="Perigo físico","Major",D773="Empoado","Major",D773="Parasitas","Major", D773="Odor podre","Major", D773="Temperatura elevada","Major",D773="Rastreabilidade","Minor",D773="Peso","Minor",D773="Erro calibragem","Minor",D773="Defeitos embalamento","Minor",D773="Defeitos escala", "Major")</f>
        <v>Minor</v>
      </c>
      <c r="F773" s="48" t="str" cm="1">
        <f t="array" ref="F773">_xlfn.IFS(H773=0, "N", H773&gt;0, "S")</f>
        <v>N</v>
      </c>
      <c r="G773" s="50"/>
      <c r="H773" s="50"/>
      <c r="J773" s="11"/>
      <c r="K773" s="11"/>
      <c r="L773" s="11"/>
      <c r="M773" s="11"/>
      <c r="N773" s="11"/>
    </row>
    <row r="774" spans="2:14" x14ac:dyDescent="0.2">
      <c r="B774" s="47">
        <v>42857</v>
      </c>
      <c r="C774" s="47" t="s">
        <v>21</v>
      </c>
      <c r="D774" s="42" t="s">
        <v>43</v>
      </c>
      <c r="E774" s="42" t="str" cm="1">
        <f t="array" ref="E774">_xlfn.IFS(D774="Excesso humidade", "Major", D774="Rouge", "Major",D774="Perigo físico","Major",D774="Empoado","Major",D774="Parasitas","Major", D774="Odor podre","Major", D774="Temperatura elevada","Major",D774="Rastreabilidade","Minor",D774="Peso","Minor",D774="Erro calibragem","Minor",D774="Defeitos embalamento","Minor",D774="Defeitos escala", "Major")</f>
        <v>Minor</v>
      </c>
      <c r="F774" s="48" t="str" cm="1">
        <f t="array" ref="F774">_xlfn.IFS(H774=0, "N", H774&gt;0, "S")</f>
        <v>N</v>
      </c>
      <c r="G774" s="50"/>
      <c r="H774" s="50"/>
      <c r="J774" s="11"/>
      <c r="K774" s="11"/>
      <c r="L774" s="11"/>
      <c r="M774" s="11"/>
      <c r="N774" s="11"/>
    </row>
    <row r="775" spans="2:14" x14ac:dyDescent="0.2">
      <c r="B775" s="47">
        <v>42857</v>
      </c>
      <c r="C775" s="47" t="s">
        <v>14</v>
      </c>
      <c r="D775" s="42" t="s">
        <v>43</v>
      </c>
      <c r="E775" s="42" t="str" cm="1">
        <f t="array" ref="E775">_xlfn.IFS(D775="Excesso humidade", "Major", D775="Rouge", "Major",D775="Perigo físico","Major",D775="Empoado","Major",D775="Parasitas","Major", D775="Odor podre","Major", D775="Temperatura elevada","Major",D775="Rastreabilidade","Minor",D775="Peso","Minor",D775="Erro calibragem","Minor",D775="Defeitos embalamento","Minor",D775="Defeitos escala", "Major")</f>
        <v>Minor</v>
      </c>
      <c r="F775" s="48" t="str" cm="1">
        <f t="array" ref="F775">_xlfn.IFS(H775=0, "N", H775&gt;0, "S")</f>
        <v>N</v>
      </c>
      <c r="G775" s="50"/>
      <c r="H775" s="50"/>
      <c r="J775" s="11"/>
      <c r="K775" s="11"/>
      <c r="L775" s="11"/>
      <c r="M775" s="11"/>
      <c r="N775" s="11"/>
    </row>
    <row r="776" spans="2:14" x14ac:dyDescent="0.2">
      <c r="B776" s="47">
        <v>42857</v>
      </c>
      <c r="C776" s="47" t="s">
        <v>171</v>
      </c>
      <c r="D776" s="42" t="s">
        <v>33</v>
      </c>
      <c r="E776" s="42" t="str" cm="1">
        <f t="array" ref="E776">_xlfn.IFS(D776="Excesso humidade", "Major", D776="Rouge", "Major",D776="Perigo físico","Major",D776="Empoado","Major",D776="Parasitas","Major", D776="Odor podre","Major", D776="Temperatura elevada","Major",D776="Rastreabilidade","Minor",D776="Peso","Minor",D776="Erro calibragem","Minor",D776="Defeitos embalamento","Minor",D776="Defeitos escala", "Major")</f>
        <v>Minor</v>
      </c>
      <c r="F776" s="48" t="str" cm="1">
        <f t="array" ref="F776">_xlfn.IFS(H776=0, "N", H776&gt;0, "S")</f>
        <v>N</v>
      </c>
      <c r="G776" s="50"/>
      <c r="H776" s="50"/>
      <c r="J776" s="11"/>
      <c r="K776" s="11"/>
      <c r="L776" s="11"/>
      <c r="M776" s="11"/>
      <c r="N776" s="11"/>
    </row>
    <row r="777" spans="2:14" x14ac:dyDescent="0.2">
      <c r="B777" s="47">
        <v>42852</v>
      </c>
      <c r="C777" s="47" t="s">
        <v>168</v>
      </c>
      <c r="D777" s="42" t="s">
        <v>43</v>
      </c>
      <c r="E777" s="42" t="str" cm="1">
        <f t="array" ref="E777">_xlfn.IFS(D777="Excesso humidade", "Major", D777="Rouge", "Major",D777="Perigo físico","Major",D777="Empoado","Major",D777="Parasitas","Major", D777="Odor podre","Major", D777="Temperatura elevada","Major",D777="Rastreabilidade","Minor",D777="Peso","Minor",D777="Erro calibragem","Minor",D777="Defeitos embalamento","Minor",D777="Defeitos escala", "Major")</f>
        <v>Minor</v>
      </c>
      <c r="F777" s="48" t="str" cm="1">
        <f t="array" ref="F777">_xlfn.IFS(H777=0, "N", H777&gt;0, "S")</f>
        <v>N</v>
      </c>
      <c r="G777" s="50"/>
      <c r="H777" s="50"/>
      <c r="J777" s="11"/>
      <c r="K777" s="11"/>
      <c r="L777" s="11"/>
      <c r="M777" s="11"/>
      <c r="N777" s="11"/>
    </row>
    <row r="778" spans="2:14" x14ac:dyDescent="0.2">
      <c r="B778" s="47">
        <v>42843</v>
      </c>
      <c r="C778" s="47" t="s">
        <v>21</v>
      </c>
      <c r="D778" s="42" t="s">
        <v>33</v>
      </c>
      <c r="E778" s="42" t="str" cm="1">
        <f t="array" ref="E778">_xlfn.IFS(D778="Excesso humidade", "Major", D778="Rouge", "Major",D778="Perigo físico","Major",D778="Empoado","Major",D778="Parasitas","Major", D778="Odor podre","Major", D778="Temperatura elevada","Major",D778="Rastreabilidade","Minor",D778="Peso","Minor",D778="Erro calibragem","Minor",D778="Defeitos embalamento","Minor",D778="Defeitos escala", "Major")</f>
        <v>Minor</v>
      </c>
      <c r="F778" s="48" t="str" cm="1">
        <f t="array" ref="F778">_xlfn.IFS(H778=0, "N", H778&gt;0, "S")</f>
        <v>N</v>
      </c>
      <c r="G778" s="50"/>
      <c r="H778" s="50"/>
      <c r="J778" s="11"/>
      <c r="K778" s="11"/>
      <c r="L778" s="11"/>
      <c r="M778" s="11"/>
      <c r="N778" s="11"/>
    </row>
    <row r="779" spans="2:14" x14ac:dyDescent="0.2">
      <c r="B779" s="47">
        <v>42843</v>
      </c>
      <c r="C779" s="47" t="s">
        <v>168</v>
      </c>
      <c r="D779" s="42" t="s">
        <v>43</v>
      </c>
      <c r="E779" s="42" t="str" cm="1">
        <f t="array" ref="E779">_xlfn.IFS(D779="Excesso humidade", "Major", D779="Rouge", "Major",D779="Perigo físico","Major",D779="Empoado","Major",D779="Parasitas","Major", D779="Odor podre","Major", D779="Temperatura elevada","Major",D779="Rastreabilidade","Minor",D779="Peso","Minor",D779="Erro calibragem","Minor",D779="Defeitos embalamento","Minor",D779="Defeitos escala", "Major")</f>
        <v>Minor</v>
      </c>
      <c r="F779" s="48" t="str" cm="1">
        <f t="array" ref="F779">_xlfn.IFS(H779=0, "N", H779&gt;0, "S")</f>
        <v>N</v>
      </c>
      <c r="G779" s="50"/>
      <c r="H779" s="50"/>
      <c r="J779" s="11"/>
      <c r="K779" s="11"/>
      <c r="L779" s="11"/>
      <c r="M779" s="11"/>
      <c r="N779" s="11"/>
    </row>
    <row r="780" spans="2:14" x14ac:dyDescent="0.2">
      <c r="B780" s="47">
        <v>42838</v>
      </c>
      <c r="C780" s="47" t="s">
        <v>193</v>
      </c>
      <c r="D780" s="42" t="s">
        <v>43</v>
      </c>
      <c r="E780" s="42" t="str" cm="1">
        <f t="array" ref="E780">_xlfn.IFS(D780="Excesso humidade", "Major", D780="Rouge", "Major",D780="Perigo físico","Major",D780="Empoado","Major",D780="Parasitas","Major", D780="Odor podre","Major", D780="Temperatura elevada","Major",D780="Rastreabilidade","Minor",D780="Peso","Minor",D780="Erro calibragem","Minor",D780="Defeitos embalamento","Minor",D780="Defeitos escala", "Major")</f>
        <v>Minor</v>
      </c>
      <c r="F780" s="48" t="str" cm="1">
        <f t="array" ref="F780">_xlfn.IFS(H780=0, "N", H780&gt;0, "S")</f>
        <v>N</v>
      </c>
      <c r="G780" s="50"/>
      <c r="H780" s="50"/>
      <c r="J780" s="11"/>
      <c r="K780" s="11"/>
      <c r="L780" s="11"/>
      <c r="M780" s="11"/>
      <c r="N780" s="11"/>
    </row>
    <row r="781" spans="2:14" x14ac:dyDescent="0.2">
      <c r="B781" s="47">
        <v>42838</v>
      </c>
      <c r="C781" s="47" t="s">
        <v>170</v>
      </c>
      <c r="D781" s="42" t="s">
        <v>33</v>
      </c>
      <c r="E781" s="42" t="str" cm="1">
        <f t="array" ref="E781">_xlfn.IFS(D781="Excesso humidade", "Major", D781="Rouge", "Major",D781="Perigo físico","Major",D781="Empoado","Major",D781="Parasitas","Major", D781="Odor podre","Major", D781="Temperatura elevada","Major",D781="Rastreabilidade","Minor",D781="Peso","Minor",D781="Erro calibragem","Minor",D781="Defeitos embalamento","Minor",D781="Defeitos escala", "Major")</f>
        <v>Minor</v>
      </c>
      <c r="F781" s="48" t="str" cm="1">
        <f t="array" ref="F781">_xlfn.IFS(H781=0, "N", H781&gt;0, "S")</f>
        <v>N</v>
      </c>
      <c r="G781" s="50"/>
      <c r="H781" s="50"/>
      <c r="J781" s="11"/>
      <c r="K781" s="11"/>
      <c r="L781" s="11"/>
      <c r="M781" s="11"/>
      <c r="N781" s="11"/>
    </row>
    <row r="782" spans="2:14" x14ac:dyDescent="0.2">
      <c r="B782" s="47">
        <v>42836</v>
      </c>
      <c r="C782" s="47" t="s">
        <v>166</v>
      </c>
      <c r="D782" s="42" t="s">
        <v>43</v>
      </c>
      <c r="E782" s="42" t="str" cm="1">
        <f t="array" ref="E782">_xlfn.IFS(D782="Excesso humidade", "Major", D782="Rouge", "Major",D782="Perigo físico","Major",D782="Empoado","Major",D782="Parasitas","Major", D782="Odor podre","Major", D782="Temperatura elevada","Major",D782="Rastreabilidade","Minor",D782="Peso","Minor",D782="Erro calibragem","Minor",D782="Defeitos embalamento","Minor",D782="Defeitos escala", "Major")</f>
        <v>Minor</v>
      </c>
      <c r="F782" s="48" t="str" cm="1">
        <f t="array" ref="F782">_xlfn.IFS(H782=0, "N", H782&gt;0, "S")</f>
        <v>N</v>
      </c>
      <c r="G782" s="50"/>
      <c r="H782" s="50"/>
      <c r="J782" s="11"/>
      <c r="K782" s="11"/>
      <c r="L782" s="11"/>
      <c r="M782" s="11"/>
      <c r="N782" s="11"/>
    </row>
    <row r="783" spans="2:14" x14ac:dyDescent="0.2">
      <c r="B783" s="47">
        <v>42835</v>
      </c>
      <c r="C783" s="47" t="s">
        <v>168</v>
      </c>
      <c r="D783" s="42" t="s">
        <v>43</v>
      </c>
      <c r="E783" s="42" t="str" cm="1">
        <f t="array" ref="E783">_xlfn.IFS(D783="Excesso humidade", "Major", D783="Rouge", "Major",D783="Perigo físico","Major",D783="Empoado","Major",D783="Parasitas","Major", D783="Odor podre","Major", D783="Temperatura elevada","Major",D783="Rastreabilidade","Minor",D783="Peso","Minor",D783="Erro calibragem","Minor",D783="Defeitos embalamento","Minor",D783="Defeitos escala", "Major")</f>
        <v>Minor</v>
      </c>
      <c r="F783" s="48" t="str" cm="1">
        <f t="array" ref="F783">_xlfn.IFS(H783=0, "N", H783&gt;0, "S")</f>
        <v>N</v>
      </c>
      <c r="G783" s="50"/>
      <c r="H783" s="50"/>
      <c r="J783" s="11"/>
      <c r="K783" s="11"/>
      <c r="L783" s="11"/>
      <c r="M783" s="11"/>
      <c r="N783" s="11"/>
    </row>
    <row r="784" spans="2:14" x14ac:dyDescent="0.2">
      <c r="B784" s="47">
        <v>42824</v>
      </c>
      <c r="C784" s="53" t="s">
        <v>180</v>
      </c>
      <c r="D784" s="42" t="s">
        <v>43</v>
      </c>
      <c r="E784" s="42" t="str" cm="1">
        <f t="array" ref="E784">_xlfn.IFS(D784="Excesso humidade", "Major", D784="Rouge", "Major",D784="Perigo físico","Major",D784="Empoado","Major",D784="Parasitas","Major", D784="Odor podre","Major", D784="Temperatura elevada","Major",D784="Rastreabilidade","Minor",D784="Peso","Minor",D784="Erro calibragem","Minor",D784="Defeitos embalamento","Minor",D784="Defeitos escala", "Major")</f>
        <v>Minor</v>
      </c>
      <c r="F784" s="48" t="str" cm="1">
        <f t="array" ref="F784">_xlfn.IFS(H784=0, "N", H784&gt;0, "S")</f>
        <v>N</v>
      </c>
      <c r="G784" s="50"/>
      <c r="H784" s="50"/>
      <c r="J784" s="11"/>
      <c r="K784" s="11"/>
      <c r="L784" s="11"/>
      <c r="M784" s="11"/>
      <c r="N784" s="11"/>
    </row>
    <row r="785" spans="2:14" x14ac:dyDescent="0.2">
      <c r="B785" s="47">
        <v>42824</v>
      </c>
      <c r="C785" s="47" t="s">
        <v>170</v>
      </c>
      <c r="D785" s="42" t="s">
        <v>33</v>
      </c>
      <c r="E785" s="42" t="str" cm="1">
        <f t="array" ref="E785">_xlfn.IFS(D785="Excesso humidade", "Major", D785="Rouge", "Major",D785="Perigo físico","Major",D785="Empoado","Major",D785="Parasitas","Major", D785="Odor podre","Major", D785="Temperatura elevada","Major",D785="Rastreabilidade","Minor",D785="Peso","Minor",D785="Erro calibragem","Minor",D785="Defeitos embalamento","Minor",D785="Defeitos escala", "Major")</f>
        <v>Minor</v>
      </c>
      <c r="F785" s="48" t="str" cm="1">
        <f t="array" ref="F785">_xlfn.IFS(H785=0, "N", H785&gt;0, "S")</f>
        <v>N</v>
      </c>
      <c r="G785" s="50"/>
      <c r="H785" s="50"/>
      <c r="J785" s="11"/>
      <c r="K785" s="11"/>
      <c r="L785" s="11"/>
      <c r="M785" s="11"/>
      <c r="N785" s="11"/>
    </row>
    <row r="786" spans="2:14" x14ac:dyDescent="0.2">
      <c r="B786" s="47">
        <v>42823</v>
      </c>
      <c r="C786" s="47" t="s">
        <v>21</v>
      </c>
      <c r="D786" s="42" t="s">
        <v>44</v>
      </c>
      <c r="E786" s="42" t="str" cm="1">
        <f t="array" ref="E786">_xlfn.IFS(D786="Excesso humidade", "Major", D786="Rouge", "Major",D786="Perigo físico","Major",D786="Empoado","Major",D786="Parasitas","Major", D786="Odor podre","Major", D786="Temperatura elevada","Major",D786="Rastreabilidade","Minor",D786="Peso","Minor",D786="Erro calibragem","Minor",D786="Defeitos embalamento","Minor",D786="Defeitos escala", "Major")</f>
        <v>Minor</v>
      </c>
      <c r="F786" s="48" t="str" cm="1">
        <f t="array" ref="F786">_xlfn.IFS(H786=0, "N", H786&gt;0, "S")</f>
        <v>N</v>
      </c>
      <c r="G786" s="50"/>
      <c r="H786" s="50"/>
      <c r="J786" s="11"/>
      <c r="K786" s="11"/>
      <c r="L786" s="11"/>
      <c r="M786" s="11"/>
      <c r="N786" s="11"/>
    </row>
    <row r="787" spans="2:14" x14ac:dyDescent="0.2">
      <c r="B787" s="47">
        <v>42823</v>
      </c>
      <c r="C787" s="47" t="s">
        <v>170</v>
      </c>
      <c r="D787" s="42" t="s">
        <v>33</v>
      </c>
      <c r="E787" s="42" t="str" cm="1">
        <f t="array" ref="E787">_xlfn.IFS(D787="Excesso humidade", "Major", D787="Rouge", "Major",D787="Perigo físico","Major",D787="Empoado","Major",D787="Parasitas","Major", D787="Odor podre","Major", D787="Temperatura elevada","Major",D787="Rastreabilidade","Minor",D787="Peso","Minor",D787="Erro calibragem","Minor",D787="Defeitos embalamento","Minor",D787="Defeitos escala", "Major")</f>
        <v>Minor</v>
      </c>
      <c r="F787" s="48" t="str" cm="1">
        <f t="array" ref="F787">_xlfn.IFS(H787=0, "N", H787&gt;0, "S")</f>
        <v>N</v>
      </c>
      <c r="G787" s="50"/>
      <c r="H787" s="50"/>
      <c r="J787" s="11"/>
      <c r="K787" s="11"/>
      <c r="L787" s="11"/>
      <c r="M787" s="11"/>
      <c r="N787" s="11"/>
    </row>
    <row r="788" spans="2:14" x14ac:dyDescent="0.2">
      <c r="B788" s="47">
        <v>42810</v>
      </c>
      <c r="C788" s="47" t="s">
        <v>164</v>
      </c>
      <c r="D788" s="42" t="s">
        <v>39</v>
      </c>
      <c r="E788" s="42" t="str" cm="1">
        <f t="array" ref="E788">_xlfn.IFS(D788="Excesso humidade", "Major", D788="Rouge", "Major",D788="Perigo físico","Major",D788="Empoado","Major",D788="Parasitas","Major", D788="Odor podre","Major", D788="Temperatura elevada","Major",D788="Rastreabilidade","Minor",D788="Peso","Minor",D788="Erro calibragem","Minor",D788="Defeitos embalamento","Minor",D788="Defeitos escala", "Major")</f>
        <v>Minor</v>
      </c>
      <c r="F788" s="48" t="str" cm="1">
        <f t="array" ref="F788">_xlfn.IFS(H788=0, "N", H788&gt;0, "S")</f>
        <v>N</v>
      </c>
      <c r="G788" s="50"/>
      <c r="H788" s="50"/>
      <c r="J788" s="11"/>
      <c r="K788" s="11"/>
      <c r="L788" s="11"/>
      <c r="M788" s="11"/>
      <c r="N788" s="11"/>
    </row>
    <row r="789" spans="2:14" x14ac:dyDescent="0.2">
      <c r="B789" s="47">
        <v>42810</v>
      </c>
      <c r="C789" s="47" t="s">
        <v>186</v>
      </c>
      <c r="D789" s="42" t="s">
        <v>43</v>
      </c>
      <c r="E789" s="42" t="str" cm="1">
        <f t="array" ref="E789">_xlfn.IFS(D789="Excesso humidade", "Major", D789="Rouge", "Major",D789="Perigo físico","Major",D789="Empoado","Major",D789="Parasitas","Major", D789="Odor podre","Major", D789="Temperatura elevada","Major",D789="Rastreabilidade","Minor",D789="Peso","Minor",D789="Erro calibragem","Minor",D789="Defeitos embalamento","Minor",D789="Defeitos escala", "Major")</f>
        <v>Minor</v>
      </c>
      <c r="F789" s="48" t="str" cm="1">
        <f t="array" ref="F789">_xlfn.IFS(H789=0, "N", H789&gt;0, "S")</f>
        <v>N</v>
      </c>
      <c r="G789" s="50"/>
      <c r="H789" s="50"/>
      <c r="J789" s="11"/>
      <c r="K789" s="11"/>
      <c r="L789" s="11"/>
      <c r="M789" s="11"/>
      <c r="N789" s="11"/>
    </row>
    <row r="790" spans="2:14" x14ac:dyDescent="0.2">
      <c r="B790" s="47">
        <v>42810</v>
      </c>
      <c r="C790" s="47" t="s">
        <v>14</v>
      </c>
      <c r="D790" s="42" t="s">
        <v>43</v>
      </c>
      <c r="E790" s="42" t="str" cm="1">
        <f t="array" ref="E790">_xlfn.IFS(D790="Excesso humidade", "Major", D790="Rouge", "Major",D790="Perigo físico","Major",D790="Empoado","Major",D790="Parasitas","Major", D790="Odor podre","Major", D790="Temperatura elevada","Major",D790="Rastreabilidade","Minor",D790="Peso","Minor",D790="Erro calibragem","Minor",D790="Defeitos embalamento","Minor",D790="Defeitos escala", "Major")</f>
        <v>Minor</v>
      </c>
      <c r="F790" s="48" t="str" cm="1">
        <f t="array" ref="F790">_xlfn.IFS(H790=0, "N", H790&gt;0, "S")</f>
        <v>N</v>
      </c>
      <c r="G790" s="50"/>
      <c r="H790" s="50"/>
      <c r="J790" s="11"/>
      <c r="K790" s="11"/>
      <c r="L790" s="11"/>
      <c r="M790" s="11"/>
      <c r="N790" s="11"/>
    </row>
    <row r="791" spans="2:14" x14ac:dyDescent="0.2">
      <c r="B791" s="47">
        <v>42809</v>
      </c>
      <c r="C791" s="47" t="s">
        <v>14</v>
      </c>
      <c r="D791" s="42" t="s">
        <v>43</v>
      </c>
      <c r="E791" s="42" t="str" cm="1">
        <f t="array" ref="E791">_xlfn.IFS(D791="Excesso humidade", "Major", D791="Rouge", "Major",D791="Perigo físico","Major",D791="Empoado","Major",D791="Parasitas","Major", D791="Odor podre","Major", D791="Temperatura elevada","Major",D791="Rastreabilidade","Minor",D791="Peso","Minor",D791="Erro calibragem","Minor",D791="Defeitos embalamento","Minor",D791="Defeitos escala", "Major")</f>
        <v>Minor</v>
      </c>
      <c r="F791" s="48" t="str" cm="1">
        <f t="array" ref="F791">_xlfn.IFS(H791=0, "N", H791&gt;0, "S")</f>
        <v>N</v>
      </c>
      <c r="G791" s="50"/>
      <c r="H791" s="50"/>
      <c r="J791" s="11"/>
      <c r="K791" s="11"/>
      <c r="L791" s="11"/>
      <c r="M791" s="11"/>
      <c r="N791" s="11"/>
    </row>
    <row r="792" spans="2:14" x14ac:dyDescent="0.2">
      <c r="B792" s="54">
        <v>42809</v>
      </c>
      <c r="C792" s="47" t="s">
        <v>169</v>
      </c>
      <c r="D792" s="42" t="s">
        <v>39</v>
      </c>
      <c r="E792" s="42" t="str" cm="1">
        <f t="array" ref="E792">_xlfn.IFS(D792="Excesso humidade", "Major", D792="Rouge", "Major",D792="Perigo físico","Major",D792="Empoado","Major",D792="Parasitas","Major", D792="Odor podre","Major", D792="Temperatura elevada","Major",D792="Rastreabilidade","Minor",D792="Peso","Minor",D792="Erro calibragem","Minor",D792="Defeitos embalamento","Minor",D792="Defeitos escala", "Major")</f>
        <v>Minor</v>
      </c>
      <c r="F792" s="48" t="str" cm="1">
        <f t="array" ref="F792">_xlfn.IFS(H792=0, "N", H792&gt;0, "S")</f>
        <v>N</v>
      </c>
      <c r="G792" s="50"/>
      <c r="H792" s="50"/>
      <c r="J792" s="11"/>
      <c r="K792" s="11"/>
      <c r="L792" s="11"/>
      <c r="M792" s="11"/>
      <c r="N792" s="11"/>
    </row>
    <row r="793" spans="2:14" x14ac:dyDescent="0.2">
      <c r="B793" s="47">
        <v>42807</v>
      </c>
      <c r="C793" s="47" t="s">
        <v>187</v>
      </c>
      <c r="D793" s="42" t="s">
        <v>43</v>
      </c>
      <c r="E793" s="42" t="str" cm="1">
        <f t="array" ref="E793">_xlfn.IFS(D793="Excesso humidade", "Major", D793="Rouge", "Major",D793="Perigo físico","Major",D793="Empoado","Major",D793="Parasitas","Major", D793="Odor podre","Major", D793="Temperatura elevada","Major",D793="Rastreabilidade","Minor",D793="Peso","Minor",D793="Erro calibragem","Minor",D793="Defeitos embalamento","Minor",D793="Defeitos escala", "Major")</f>
        <v>Minor</v>
      </c>
      <c r="F793" s="48" t="str" cm="1">
        <f t="array" ref="F793">_xlfn.IFS(H793=0, "N", H793&gt;0, "S")</f>
        <v>N</v>
      </c>
      <c r="G793" s="50"/>
      <c r="H793" s="50"/>
      <c r="J793" s="11"/>
      <c r="K793" s="11"/>
      <c r="L793" s="11"/>
      <c r="M793" s="11"/>
      <c r="N793" s="11"/>
    </row>
    <row r="794" spans="2:14" x14ac:dyDescent="0.2">
      <c r="B794" s="47">
        <v>42802</v>
      </c>
      <c r="C794" s="47" t="s">
        <v>185</v>
      </c>
      <c r="D794" s="42" t="s">
        <v>33</v>
      </c>
      <c r="E794" s="42" t="str" cm="1">
        <f t="array" ref="E794">_xlfn.IFS(D794="Excesso humidade", "Major", D794="Rouge", "Major",D794="Perigo físico","Major",D794="Empoado","Major",D794="Parasitas","Major", D794="Odor podre","Major", D794="Temperatura elevada","Major",D794="Rastreabilidade","Minor",D794="Peso","Minor",D794="Erro calibragem","Minor",D794="Defeitos embalamento","Minor",D794="Defeitos escala", "Major")</f>
        <v>Minor</v>
      </c>
      <c r="F794" s="48" t="str" cm="1">
        <f t="array" ref="F794">_xlfn.IFS(H794=0, "N", H794&gt;0, "S")</f>
        <v>N</v>
      </c>
      <c r="G794" s="50"/>
      <c r="H794" s="50"/>
      <c r="J794" s="11"/>
      <c r="K794" s="11"/>
      <c r="L794" s="11"/>
      <c r="M794" s="11"/>
      <c r="N794" s="11"/>
    </row>
    <row r="795" spans="2:14" x14ac:dyDescent="0.2">
      <c r="B795" s="47">
        <v>42801</v>
      </c>
      <c r="C795" s="53" t="s">
        <v>180</v>
      </c>
      <c r="D795" s="42" t="s">
        <v>43</v>
      </c>
      <c r="E795" s="42" t="str" cm="1">
        <f t="array" ref="E795">_xlfn.IFS(D795="Excesso humidade", "Major", D795="Rouge", "Major",D795="Perigo físico","Major",D795="Empoado","Major",D795="Parasitas","Major", D795="Odor podre","Major", D795="Temperatura elevada","Major",D795="Rastreabilidade","Minor",D795="Peso","Minor",D795="Erro calibragem","Minor",D795="Defeitos embalamento","Minor",D795="Defeitos escala", "Major")</f>
        <v>Minor</v>
      </c>
      <c r="F795" s="48" t="str" cm="1">
        <f t="array" ref="F795">_xlfn.IFS(H795=0, "N", H795&gt;0, "S")</f>
        <v>N</v>
      </c>
      <c r="G795" s="50"/>
      <c r="H795" s="50"/>
      <c r="J795" s="11"/>
      <c r="K795" s="11"/>
      <c r="L795" s="11"/>
      <c r="M795" s="11"/>
      <c r="N795" s="11"/>
    </row>
    <row r="796" spans="2:14" x14ac:dyDescent="0.2">
      <c r="B796" s="47">
        <v>42801</v>
      </c>
      <c r="C796" s="47" t="s">
        <v>193</v>
      </c>
      <c r="D796" s="42" t="s">
        <v>43</v>
      </c>
      <c r="E796" s="42" t="str" cm="1">
        <f t="array" ref="E796">_xlfn.IFS(D796="Excesso humidade", "Major", D796="Rouge", "Major",D796="Perigo físico","Major",D796="Empoado","Major",D796="Parasitas","Major", D796="Odor podre","Major", D796="Temperatura elevada","Major",D796="Rastreabilidade","Minor",D796="Peso","Minor",D796="Erro calibragem","Minor",D796="Defeitos embalamento","Minor",D796="Defeitos escala", "Major")</f>
        <v>Minor</v>
      </c>
      <c r="F796" s="48" t="str" cm="1">
        <f t="array" ref="F796">_xlfn.IFS(H796=0, "N", H796&gt;0, "S")</f>
        <v>N</v>
      </c>
      <c r="G796" s="50"/>
      <c r="H796" s="50"/>
      <c r="J796" s="11"/>
      <c r="K796" s="11"/>
      <c r="L796" s="11"/>
      <c r="M796" s="11"/>
      <c r="N796" s="11"/>
    </row>
    <row r="797" spans="2:14" x14ac:dyDescent="0.2">
      <c r="B797" s="47">
        <v>42800</v>
      </c>
      <c r="C797" s="47" t="s">
        <v>166</v>
      </c>
      <c r="D797" s="42" t="s">
        <v>43</v>
      </c>
      <c r="E797" s="42" t="str" cm="1">
        <f t="array" ref="E797">_xlfn.IFS(D797="Excesso humidade", "Major", D797="Rouge", "Major",D797="Perigo físico","Major",D797="Empoado","Major",D797="Parasitas","Major", D797="Odor podre","Major", D797="Temperatura elevada","Major",D797="Rastreabilidade","Minor",D797="Peso","Minor",D797="Erro calibragem","Minor",D797="Defeitos embalamento","Minor",D797="Defeitos escala", "Major")</f>
        <v>Minor</v>
      </c>
      <c r="F797" s="48" t="str" cm="1">
        <f t="array" ref="F797">_xlfn.IFS(H797=0, "N", H797&gt;0, "S")</f>
        <v>N</v>
      </c>
      <c r="G797" s="50"/>
      <c r="H797" s="50"/>
      <c r="J797" s="11"/>
      <c r="K797" s="11"/>
      <c r="L797" s="11"/>
      <c r="M797" s="11"/>
      <c r="N797" s="11"/>
    </row>
    <row r="798" spans="2:14" x14ac:dyDescent="0.2">
      <c r="B798" s="47">
        <v>42796</v>
      </c>
      <c r="C798" s="47" t="s">
        <v>168</v>
      </c>
      <c r="D798" s="42" t="s">
        <v>43</v>
      </c>
      <c r="E798" s="42" t="str" cm="1">
        <f t="array" ref="E798">_xlfn.IFS(D798="Excesso humidade", "Major", D798="Rouge", "Major",D798="Perigo físico","Major",D798="Empoado","Major",D798="Parasitas","Major", D798="Odor podre","Major", D798="Temperatura elevada","Major",D798="Rastreabilidade","Minor",D798="Peso","Minor",D798="Erro calibragem","Minor",D798="Defeitos embalamento","Minor",D798="Defeitos escala", "Major")</f>
        <v>Minor</v>
      </c>
      <c r="F798" s="48" t="str" cm="1">
        <f t="array" ref="F798">_xlfn.IFS(H798=0, "N", H798&gt;0, "S")</f>
        <v>N</v>
      </c>
      <c r="G798" s="50"/>
      <c r="H798" s="50"/>
      <c r="J798" s="11"/>
      <c r="K798" s="11"/>
      <c r="L798" s="11"/>
      <c r="M798" s="11"/>
      <c r="N798" s="11"/>
    </row>
    <row r="799" spans="2:14" x14ac:dyDescent="0.2">
      <c r="B799" s="47">
        <v>42796</v>
      </c>
      <c r="C799" s="55" t="s">
        <v>14</v>
      </c>
      <c r="D799" s="42" t="s">
        <v>43</v>
      </c>
      <c r="E799" s="42" t="str" cm="1">
        <f t="array" ref="E799">_xlfn.IFS(D799="Excesso humidade", "Major", D799="Rouge", "Major",D799="Perigo físico","Major",D799="Empoado","Major",D799="Parasitas","Major", D799="Odor podre","Major", D799="Temperatura elevada","Major",D799="Rastreabilidade","Minor",D799="Peso","Minor",D799="Erro calibragem","Minor",D799="Defeitos embalamento","Minor",D799="Defeitos escala", "Major")</f>
        <v>Minor</v>
      </c>
      <c r="F799" s="48" t="str" cm="1">
        <f t="array" ref="F799">_xlfn.IFS(H799=0, "N", H799&gt;0, "S")</f>
        <v>N</v>
      </c>
      <c r="G799" s="50"/>
      <c r="H799" s="50"/>
      <c r="J799" s="11"/>
      <c r="K799" s="11"/>
      <c r="L799" s="11"/>
      <c r="M799" s="11"/>
      <c r="N799" s="11"/>
    </row>
    <row r="800" spans="2:14" x14ac:dyDescent="0.2">
      <c r="B800" s="47">
        <v>42790</v>
      </c>
      <c r="C800" s="58" t="s">
        <v>192</v>
      </c>
      <c r="D800" s="42" t="s">
        <v>33</v>
      </c>
      <c r="E800" s="42" t="str" cm="1">
        <f t="array" ref="E800">_xlfn.IFS(D800="Excesso humidade", "Major", D800="Rouge", "Major",D800="Perigo físico","Major",D800="Empoado","Major",D800="Parasitas","Major", D800="Odor podre","Major", D800="Temperatura elevada","Major",D800="Rastreabilidade","Minor",D800="Peso","Minor",D800="Erro calibragem","Minor",D800="Defeitos embalamento","Minor",D800="Defeitos escala", "Major")</f>
        <v>Minor</v>
      </c>
      <c r="F800" s="48" t="str" cm="1">
        <f t="array" ref="F800">_xlfn.IFS(H800=0, "N", H800&gt;0, "S")</f>
        <v>N</v>
      </c>
      <c r="G800" s="50"/>
      <c r="H800" s="50"/>
      <c r="J800" s="11"/>
      <c r="K800" s="11"/>
      <c r="L800" s="11"/>
      <c r="M800" s="11"/>
      <c r="N800" s="11"/>
    </row>
    <row r="801" spans="2:14" x14ac:dyDescent="0.2">
      <c r="B801" s="47">
        <v>42790</v>
      </c>
      <c r="C801" s="47" t="s">
        <v>166</v>
      </c>
      <c r="D801" s="42" t="s">
        <v>43</v>
      </c>
      <c r="E801" s="42" t="str" cm="1">
        <f t="array" ref="E801">_xlfn.IFS(D801="Excesso humidade", "Major", D801="Rouge", "Major",D801="Perigo físico","Major",D801="Empoado","Major",D801="Parasitas","Major", D801="Odor podre","Major", D801="Temperatura elevada","Major",D801="Rastreabilidade","Minor",D801="Peso","Minor",D801="Erro calibragem","Minor",D801="Defeitos embalamento","Minor",D801="Defeitos escala", "Major")</f>
        <v>Minor</v>
      </c>
      <c r="F801" s="48" t="str" cm="1">
        <f t="array" ref="F801">_xlfn.IFS(H801=0, "N", H801&gt;0, "S")</f>
        <v>N</v>
      </c>
      <c r="G801" s="50"/>
      <c r="H801" s="50"/>
      <c r="J801" s="11"/>
      <c r="K801" s="11"/>
      <c r="L801" s="11"/>
      <c r="M801" s="11"/>
      <c r="N801" s="11"/>
    </row>
    <row r="802" spans="2:14" x14ac:dyDescent="0.2">
      <c r="B802" s="47">
        <v>42790</v>
      </c>
      <c r="C802" s="47" t="s">
        <v>166</v>
      </c>
      <c r="D802" s="42" t="s">
        <v>33</v>
      </c>
      <c r="E802" s="42" t="str" cm="1">
        <f t="array" ref="E802">_xlfn.IFS(D802="Excesso humidade", "Major", D802="Rouge", "Major",D802="Perigo físico","Major",D802="Empoado","Major",D802="Parasitas","Major", D802="Odor podre","Major", D802="Temperatura elevada","Major",D802="Rastreabilidade","Minor",D802="Peso","Minor",D802="Erro calibragem","Minor",D802="Defeitos embalamento","Minor",D802="Defeitos escala", "Major")</f>
        <v>Minor</v>
      </c>
      <c r="F802" s="48" t="str" cm="1">
        <f t="array" ref="F802">_xlfn.IFS(H802=0, "N", H802&gt;0, "S")</f>
        <v>N</v>
      </c>
      <c r="G802" s="50"/>
      <c r="H802" s="50"/>
      <c r="J802" s="11"/>
      <c r="K802" s="11"/>
      <c r="L802" s="11"/>
      <c r="M802" s="11"/>
      <c r="N802" s="11"/>
    </row>
    <row r="803" spans="2:14" x14ac:dyDescent="0.2">
      <c r="B803" s="47">
        <v>42767</v>
      </c>
      <c r="C803" s="47" t="s">
        <v>168</v>
      </c>
      <c r="D803" s="42" t="s">
        <v>43</v>
      </c>
      <c r="E803" s="42" t="str" cm="1">
        <f t="array" ref="E803">_xlfn.IFS(D803="Excesso humidade", "Major", D803="Rouge", "Major",D803="Perigo físico","Major",D803="Empoado","Major",D803="Parasitas","Major", D803="Odor podre","Major", D803="Temperatura elevada","Major",D803="Rastreabilidade","Minor",D803="Peso","Minor",D803="Erro calibragem","Minor",D803="Defeitos embalamento","Minor",D803="Defeitos escala", "Major")</f>
        <v>Minor</v>
      </c>
      <c r="F803" s="48" t="str" cm="1">
        <f t="array" ref="F803">_xlfn.IFS(H803=0, "N", H803&gt;0, "S")</f>
        <v>N</v>
      </c>
      <c r="G803" s="50"/>
      <c r="H803" s="50"/>
      <c r="J803" s="11"/>
      <c r="K803" s="11"/>
      <c r="L803" s="11"/>
      <c r="M803" s="11"/>
      <c r="N803" s="11"/>
    </row>
    <row r="804" spans="2:14" x14ac:dyDescent="0.2">
      <c r="B804" s="47">
        <v>42762</v>
      </c>
      <c r="C804" s="53" t="s">
        <v>182</v>
      </c>
      <c r="D804" s="42" t="s">
        <v>34</v>
      </c>
      <c r="E804" s="42" t="str" cm="1">
        <f t="array" ref="E804">_xlfn.IFS(D804="Excesso humidade", "Major", D804="Rouge", "Major",D804="Perigo físico","Major",D804="Empoado","Major",D804="Parasitas","Major", D804="Odor podre","Major", D804="Temperatura elevada","Major",D804="Rastreabilidade","Minor",D804="Peso","Minor",D804="Erro calibragem","Minor",D804="Defeitos embalamento","Minor",D804="Defeitos escala", "Major")</f>
        <v>Major</v>
      </c>
      <c r="F804" s="48" t="str" cm="1">
        <f t="array" ref="F804">_xlfn.IFS(H804=0, "N", H804&gt;0, "S")</f>
        <v>N</v>
      </c>
      <c r="G804" s="50"/>
      <c r="H804" s="50"/>
      <c r="J804" s="11"/>
      <c r="K804" s="11"/>
      <c r="L804" s="11"/>
      <c r="M804" s="11"/>
      <c r="N804" s="11"/>
    </row>
    <row r="805" spans="2:14" x14ac:dyDescent="0.2">
      <c r="B805" s="47">
        <v>42761</v>
      </c>
      <c r="C805" s="47" t="s">
        <v>21</v>
      </c>
      <c r="D805" s="42" t="s">
        <v>43</v>
      </c>
      <c r="E805" s="42" t="str" cm="1">
        <f t="array" ref="E805">_xlfn.IFS(D805="Excesso humidade", "Major", D805="Rouge", "Major",D805="Perigo físico","Major",D805="Empoado","Major",D805="Parasitas","Major", D805="Odor podre","Major", D805="Temperatura elevada","Major",D805="Rastreabilidade","Minor",D805="Peso","Minor",D805="Erro calibragem","Minor",D805="Defeitos embalamento","Minor",D805="Defeitos escala", "Major")</f>
        <v>Minor</v>
      </c>
      <c r="F805" s="48" t="str" cm="1">
        <f t="array" ref="F805">_xlfn.IFS(H805=0, "N", H805&gt;0, "S")</f>
        <v>N</v>
      </c>
      <c r="G805" s="50"/>
      <c r="H805" s="50"/>
      <c r="J805" s="11"/>
      <c r="K805" s="11"/>
      <c r="L805" s="11"/>
      <c r="M805" s="11"/>
      <c r="N805" s="11"/>
    </row>
    <row r="806" spans="2:14" x14ac:dyDescent="0.2">
      <c r="B806" s="47">
        <v>42759</v>
      </c>
      <c r="C806" s="47" t="s">
        <v>167</v>
      </c>
      <c r="D806" s="42" t="s">
        <v>39</v>
      </c>
      <c r="E806" s="42" t="str" cm="1">
        <f t="array" ref="E806">_xlfn.IFS(D806="Excesso humidade", "Major", D806="Rouge", "Major",D806="Perigo físico","Major",D806="Empoado","Major",D806="Parasitas","Major", D806="Odor podre","Major", D806="Temperatura elevada","Major",D806="Rastreabilidade","Minor",D806="Peso","Minor",D806="Erro calibragem","Minor",D806="Defeitos embalamento","Minor",D806="Defeitos escala", "Major")</f>
        <v>Minor</v>
      </c>
      <c r="F806" s="48" t="str" cm="1">
        <f t="array" ref="F806">_xlfn.IFS(H806=0, "N", H806&gt;0, "S")</f>
        <v>N</v>
      </c>
      <c r="G806" s="50"/>
      <c r="H806" s="50"/>
      <c r="J806" s="11"/>
      <c r="K806" s="11"/>
      <c r="L806" s="11"/>
      <c r="M806" s="11"/>
      <c r="N806" s="11"/>
    </row>
    <row r="807" spans="2:14" x14ac:dyDescent="0.2">
      <c r="B807" s="47">
        <v>42753</v>
      </c>
      <c r="C807" s="53" t="s">
        <v>191</v>
      </c>
      <c r="D807" s="42" t="s">
        <v>40</v>
      </c>
      <c r="E807" s="42" t="str" cm="1">
        <f t="array" ref="E807">_xlfn.IFS(D807="Excesso humidade", "Major", D807="Rouge", "Major",D807="Perigo físico","Major",D807="Empoado","Major",D807="Parasitas","Major", D807="Odor podre","Major", D807="Temperatura elevada","Major",D807="Rastreabilidade","Minor",D807="Peso","Minor",D807="Erro calibragem","Minor",D807="Defeitos embalamento","Minor",D807="Defeitos escala", "Major")</f>
        <v>Major</v>
      </c>
      <c r="F807" s="48" t="str" cm="1">
        <f t="array" ref="F807">_xlfn.IFS(H807=0, "N", H807&gt;0, "S")</f>
        <v>N</v>
      </c>
      <c r="G807" s="50"/>
      <c r="H807" s="50"/>
      <c r="I807" s="56"/>
      <c r="J807" s="56"/>
      <c r="K807" s="56"/>
      <c r="L807" s="57"/>
      <c r="M807" s="57"/>
      <c r="N807" s="11"/>
    </row>
    <row r="808" spans="2:14" x14ac:dyDescent="0.2">
      <c r="B808" s="47">
        <v>42746</v>
      </c>
      <c r="C808" s="53" t="s">
        <v>14</v>
      </c>
      <c r="D808" s="42" t="s">
        <v>36</v>
      </c>
      <c r="E808" s="42" t="str" cm="1">
        <f t="array" ref="E808">_xlfn.IFS(D808="Excesso humidade", "Major", D808="Rouge", "Major",D808="Perigo físico","Major",D808="Empoado","Major",D808="Parasitas","Major", D808="Odor podre","Major", D808="Temperatura elevada","Major",D808="Rastreabilidade","Minor",D808="Peso","Minor",D808="Erro calibragem","Minor",D808="Defeitos embalamento","Minor",D808="Defeitos escala", "Major")</f>
        <v>Major</v>
      </c>
      <c r="F808" s="48" t="str" cm="1">
        <f t="array" ref="F808">_xlfn.IFS(H808=0, "N", H808&gt;0, "S")</f>
        <v>N</v>
      </c>
      <c r="G808" s="50"/>
      <c r="H808" s="50"/>
      <c r="I808" s="56"/>
      <c r="J808" s="56"/>
      <c r="K808" s="56"/>
      <c r="L808" s="57"/>
      <c r="M808" s="57"/>
      <c r="N808" s="11"/>
    </row>
    <row r="809" spans="2:14" x14ac:dyDescent="0.2">
      <c r="J809" s="11"/>
      <c r="K809" s="11"/>
      <c r="L809" s="11"/>
      <c r="M809" s="11"/>
      <c r="N809" s="11"/>
    </row>
    <row r="810" spans="2:14" x14ac:dyDescent="0.2">
      <c r="J810" s="11"/>
      <c r="K810" s="11"/>
      <c r="L810" s="11"/>
      <c r="M810" s="11"/>
      <c r="N810" s="11"/>
    </row>
    <row r="811" spans="2:14" x14ac:dyDescent="0.2">
      <c r="J811" s="11"/>
      <c r="K811" s="11"/>
      <c r="L811" s="11"/>
      <c r="M811" s="11"/>
      <c r="N811" s="11"/>
    </row>
  </sheetData>
  <autoFilter ref="B4:H808" xr:uid="{F99BA9DA-F6AC-4F21-B806-D0037A50BE6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B3:O1000"/>
  <sheetViews>
    <sheetView zoomScale="85" zoomScaleNormal="85" workbookViewId="0">
      <selection activeCell="H12" sqref="H12"/>
    </sheetView>
  </sheetViews>
  <sheetFormatPr defaultColWidth="12.625" defaultRowHeight="15" customHeight="1" x14ac:dyDescent="0.2"/>
  <cols>
    <col min="1" max="1" width="7.625" customWidth="1"/>
    <col min="2" max="2" width="9.875" bestFit="1" customWidth="1"/>
    <col min="3" max="3" width="23.875" bestFit="1" customWidth="1"/>
    <col min="4" max="4" width="13.875" customWidth="1"/>
    <col min="5" max="5" width="18.25" bestFit="1" customWidth="1"/>
    <col min="6" max="6" width="7.625" customWidth="1"/>
    <col min="7" max="7" width="19.75" customWidth="1"/>
    <col min="8" max="8" width="17.375" customWidth="1"/>
    <col min="9" max="9" width="12.75" bestFit="1" customWidth="1"/>
    <col min="10" max="10" width="21.25" bestFit="1" customWidth="1"/>
    <col min="11" max="11" width="19.375" customWidth="1"/>
    <col min="12" max="12" width="21" customWidth="1"/>
    <col min="13" max="13" width="10.5" customWidth="1"/>
    <col min="14" max="14" width="15.875" customWidth="1"/>
    <col min="15" max="15" width="21.25" customWidth="1"/>
    <col min="16" max="16" width="10.125" customWidth="1"/>
    <col min="17" max="26" width="7.625" customWidth="1"/>
  </cols>
  <sheetData>
    <row r="3" spans="2:15" x14ac:dyDescent="0.25">
      <c r="O3" s="9"/>
    </row>
    <row r="4" spans="2:15" x14ac:dyDescent="0.25">
      <c r="B4" s="5" t="s">
        <v>0</v>
      </c>
      <c r="C4" s="5" t="s">
        <v>10</v>
      </c>
      <c r="D4" s="24" t="s">
        <v>11</v>
      </c>
      <c r="E4" s="12" t="s">
        <v>45</v>
      </c>
    </row>
    <row r="5" spans="2:15" ht="14.25" x14ac:dyDescent="0.2">
      <c r="B5" s="6">
        <v>44586</v>
      </c>
      <c r="C5" s="7" t="s">
        <v>162</v>
      </c>
      <c r="D5" s="25">
        <v>55.4</v>
      </c>
      <c r="E5" s="13" t="str">
        <f t="shared" ref="E5:E46" si="0">IF(D5&gt;47,"NC","C")</f>
        <v>NC</v>
      </c>
    </row>
    <row r="6" spans="2:15" ht="14.25" x14ac:dyDescent="0.2">
      <c r="B6" s="6">
        <v>44586</v>
      </c>
      <c r="C6" s="7" t="s">
        <v>163</v>
      </c>
      <c r="D6" s="25">
        <v>48.1</v>
      </c>
      <c r="E6" s="13" t="str">
        <f t="shared" si="0"/>
        <v>NC</v>
      </c>
    </row>
    <row r="7" spans="2:15" ht="14.25" x14ac:dyDescent="0.2">
      <c r="B7" s="6">
        <v>44523</v>
      </c>
      <c r="C7" s="7" t="s">
        <v>14</v>
      </c>
      <c r="D7" s="25">
        <v>49</v>
      </c>
      <c r="E7" s="13" t="str">
        <f t="shared" si="0"/>
        <v>NC</v>
      </c>
    </row>
    <row r="8" spans="2:15" ht="14.25" x14ac:dyDescent="0.2">
      <c r="B8" s="6">
        <v>44489</v>
      </c>
      <c r="C8" s="7" t="s">
        <v>15</v>
      </c>
      <c r="D8" s="25">
        <v>48.4</v>
      </c>
      <c r="E8" s="13" t="str">
        <f t="shared" si="0"/>
        <v>NC</v>
      </c>
    </row>
    <row r="9" spans="2:15" ht="14.25" x14ac:dyDescent="0.2">
      <c r="B9" s="6">
        <v>44460</v>
      </c>
      <c r="C9" s="7" t="s">
        <v>15</v>
      </c>
      <c r="D9" s="25">
        <v>50</v>
      </c>
      <c r="E9" s="13" t="str">
        <f t="shared" si="0"/>
        <v>NC</v>
      </c>
    </row>
    <row r="10" spans="2:15" ht="14.25" x14ac:dyDescent="0.2">
      <c r="B10" s="6">
        <v>44433</v>
      </c>
      <c r="C10" s="7" t="s">
        <v>14</v>
      </c>
      <c r="D10" s="25">
        <v>52.9</v>
      </c>
      <c r="E10" s="13" t="str">
        <f t="shared" si="0"/>
        <v>NC</v>
      </c>
    </row>
    <row r="11" spans="2:15" ht="14.25" x14ac:dyDescent="0.2">
      <c r="B11" s="6">
        <v>44400</v>
      </c>
      <c r="C11" s="7" t="s">
        <v>14</v>
      </c>
      <c r="D11" s="25">
        <v>45.4</v>
      </c>
      <c r="E11" s="13" t="str">
        <f t="shared" si="0"/>
        <v>C</v>
      </c>
    </row>
    <row r="12" spans="2:15" ht="14.25" x14ac:dyDescent="0.2">
      <c r="B12" s="6">
        <v>44375</v>
      </c>
      <c r="C12" s="7" t="s">
        <v>15</v>
      </c>
      <c r="D12" s="25">
        <v>51</v>
      </c>
      <c r="E12" s="13" t="str">
        <f t="shared" si="0"/>
        <v>NC</v>
      </c>
    </row>
    <row r="13" spans="2:15" ht="14.25" x14ac:dyDescent="0.2">
      <c r="B13" s="6">
        <v>44342</v>
      </c>
      <c r="C13" s="7" t="s">
        <v>16</v>
      </c>
      <c r="D13" s="25">
        <v>53.4</v>
      </c>
      <c r="E13" s="13" t="str">
        <f t="shared" si="0"/>
        <v>NC</v>
      </c>
    </row>
    <row r="14" spans="2:15" ht="14.25" x14ac:dyDescent="0.2">
      <c r="B14" s="6">
        <v>44306</v>
      </c>
      <c r="C14" s="7" t="s">
        <v>16</v>
      </c>
      <c r="D14" s="25">
        <v>50.6</v>
      </c>
      <c r="E14" s="13" t="str">
        <f t="shared" si="0"/>
        <v>NC</v>
      </c>
    </row>
    <row r="15" spans="2:15" ht="14.25" x14ac:dyDescent="0.2">
      <c r="B15" s="6">
        <v>44279</v>
      </c>
      <c r="C15" s="7" t="s">
        <v>17</v>
      </c>
      <c r="D15" s="25">
        <v>48.9</v>
      </c>
      <c r="E15" s="13" t="str">
        <f t="shared" si="0"/>
        <v>NC</v>
      </c>
    </row>
    <row r="16" spans="2:15" ht="14.25" x14ac:dyDescent="0.2">
      <c r="B16" s="6">
        <v>44251</v>
      </c>
      <c r="C16" s="7" t="s">
        <v>18</v>
      </c>
      <c r="D16" s="25">
        <v>49.4</v>
      </c>
      <c r="E16" s="13" t="str">
        <f t="shared" si="0"/>
        <v>NC</v>
      </c>
    </row>
    <row r="17" spans="2:5" ht="14.25" x14ac:dyDescent="0.2">
      <c r="B17" s="6">
        <v>44222</v>
      </c>
      <c r="C17" s="7" t="s">
        <v>15</v>
      </c>
      <c r="D17" s="25">
        <v>51.4</v>
      </c>
      <c r="E17" s="13" t="str">
        <f t="shared" si="0"/>
        <v>NC</v>
      </c>
    </row>
    <row r="18" spans="2:5" ht="14.25" x14ac:dyDescent="0.2">
      <c r="B18" s="6">
        <v>44098</v>
      </c>
      <c r="C18" s="7" t="s">
        <v>16</v>
      </c>
      <c r="D18" s="25">
        <v>46.1</v>
      </c>
      <c r="E18" s="13" t="str">
        <f t="shared" si="0"/>
        <v>C</v>
      </c>
    </row>
    <row r="19" spans="2:5" ht="14.25" x14ac:dyDescent="0.2">
      <c r="B19" s="6">
        <v>44062</v>
      </c>
      <c r="C19" s="7" t="s">
        <v>19</v>
      </c>
      <c r="D19" s="25">
        <v>47.7</v>
      </c>
      <c r="E19" s="13" t="str">
        <f t="shared" si="0"/>
        <v>NC</v>
      </c>
    </row>
    <row r="20" spans="2:5" ht="14.25" x14ac:dyDescent="0.2">
      <c r="B20" s="6">
        <v>44034</v>
      </c>
      <c r="C20" s="7" t="s">
        <v>16</v>
      </c>
      <c r="D20" s="25">
        <v>48.2</v>
      </c>
      <c r="E20" s="13" t="str">
        <f t="shared" si="0"/>
        <v>NC</v>
      </c>
    </row>
    <row r="21" spans="2:5" ht="15.75" customHeight="1" x14ac:dyDescent="0.2">
      <c r="B21" s="6">
        <v>43991</v>
      </c>
      <c r="C21" s="7" t="s">
        <v>15</v>
      </c>
      <c r="D21" s="25">
        <v>47.1</v>
      </c>
      <c r="E21" s="13" t="str">
        <f t="shared" si="0"/>
        <v>NC</v>
      </c>
    </row>
    <row r="22" spans="2:5" ht="15.75" customHeight="1" x14ac:dyDescent="0.2">
      <c r="B22" s="6">
        <v>43957</v>
      </c>
      <c r="C22" s="7" t="s">
        <v>15</v>
      </c>
      <c r="D22" s="25">
        <v>50.4</v>
      </c>
      <c r="E22" s="13" t="str">
        <f t="shared" si="0"/>
        <v>NC</v>
      </c>
    </row>
    <row r="23" spans="2:5" ht="15.75" customHeight="1" x14ac:dyDescent="0.2">
      <c r="B23" s="6">
        <v>43935</v>
      </c>
      <c r="C23" s="7" t="s">
        <v>16</v>
      </c>
      <c r="D23" s="25">
        <v>38.6</v>
      </c>
      <c r="E23" s="13" t="str">
        <f t="shared" si="0"/>
        <v>C</v>
      </c>
    </row>
    <row r="24" spans="2:5" ht="15.75" customHeight="1" x14ac:dyDescent="0.2">
      <c r="B24" s="6">
        <v>43908</v>
      </c>
      <c r="C24" s="7" t="s">
        <v>15</v>
      </c>
      <c r="D24" s="25">
        <v>52.8</v>
      </c>
      <c r="E24" s="13" t="str">
        <f t="shared" si="0"/>
        <v>NC</v>
      </c>
    </row>
    <row r="25" spans="2:5" ht="15.75" customHeight="1" x14ac:dyDescent="0.2">
      <c r="B25" s="6">
        <v>43874</v>
      </c>
      <c r="C25" s="7" t="s">
        <v>15</v>
      </c>
      <c r="D25" s="25">
        <v>52</v>
      </c>
      <c r="E25" s="13" t="str">
        <f t="shared" si="0"/>
        <v>NC</v>
      </c>
    </row>
    <row r="26" spans="2:5" ht="15.75" customHeight="1" x14ac:dyDescent="0.2">
      <c r="B26" s="6">
        <v>43840</v>
      </c>
      <c r="C26" s="7" t="s">
        <v>15</v>
      </c>
      <c r="D26" s="25">
        <v>51.3</v>
      </c>
      <c r="E26" s="13" t="str">
        <f t="shared" si="0"/>
        <v>NC</v>
      </c>
    </row>
    <row r="27" spans="2:5" ht="15.75" customHeight="1" x14ac:dyDescent="0.2">
      <c r="B27" s="6">
        <v>43818</v>
      </c>
      <c r="C27" s="7" t="s">
        <v>16</v>
      </c>
      <c r="D27" s="25">
        <v>50</v>
      </c>
      <c r="E27" s="13" t="str">
        <f t="shared" si="0"/>
        <v>NC</v>
      </c>
    </row>
    <row r="28" spans="2:5" ht="15.75" customHeight="1" x14ac:dyDescent="0.2">
      <c r="B28" s="6">
        <v>43790</v>
      </c>
      <c r="C28" s="7" t="s">
        <v>20</v>
      </c>
      <c r="D28" s="25">
        <v>48.6</v>
      </c>
      <c r="E28" s="13" t="str">
        <f t="shared" si="0"/>
        <v>NC</v>
      </c>
    </row>
    <row r="29" spans="2:5" ht="15.75" customHeight="1" x14ac:dyDescent="0.2">
      <c r="B29" s="6">
        <v>43768</v>
      </c>
      <c r="C29" s="7" t="s">
        <v>14</v>
      </c>
      <c r="D29" s="25">
        <v>52.1</v>
      </c>
      <c r="E29" s="13" t="str">
        <f t="shared" si="0"/>
        <v>NC</v>
      </c>
    </row>
    <row r="30" spans="2:5" ht="15.75" customHeight="1" x14ac:dyDescent="0.2">
      <c r="B30" s="6">
        <v>43727</v>
      </c>
      <c r="C30" s="7" t="s">
        <v>15</v>
      </c>
      <c r="D30" s="25">
        <v>48.4</v>
      </c>
      <c r="E30" s="13" t="str">
        <f t="shared" si="0"/>
        <v>NC</v>
      </c>
    </row>
    <row r="31" spans="2:5" ht="15.75" customHeight="1" x14ac:dyDescent="0.2">
      <c r="B31" s="6">
        <v>43698</v>
      </c>
      <c r="C31" s="7" t="s">
        <v>15</v>
      </c>
      <c r="D31" s="25">
        <v>47.5</v>
      </c>
      <c r="E31" s="13" t="str">
        <f t="shared" si="0"/>
        <v>NC</v>
      </c>
    </row>
    <row r="32" spans="2:5" ht="15.75" customHeight="1" x14ac:dyDescent="0.2">
      <c r="B32" s="6">
        <v>43556</v>
      </c>
      <c r="C32" s="7" t="s">
        <v>15</v>
      </c>
      <c r="D32" s="25">
        <v>48.8</v>
      </c>
      <c r="E32" s="13" t="str">
        <f t="shared" si="0"/>
        <v>NC</v>
      </c>
    </row>
    <row r="33" spans="2:8" ht="15.75" customHeight="1" x14ac:dyDescent="0.2">
      <c r="B33" s="6">
        <v>43490</v>
      </c>
      <c r="C33" s="7" t="s">
        <v>21</v>
      </c>
      <c r="D33" s="25">
        <v>47.5</v>
      </c>
      <c r="E33" s="13" t="str">
        <f t="shared" si="0"/>
        <v>NC</v>
      </c>
    </row>
    <row r="34" spans="2:8" ht="15.75" customHeight="1" x14ac:dyDescent="0.2">
      <c r="B34" s="6">
        <v>43461</v>
      </c>
      <c r="C34" s="7" t="s">
        <v>22</v>
      </c>
      <c r="D34" s="25">
        <v>42.6</v>
      </c>
      <c r="E34" s="13" t="str">
        <f t="shared" si="0"/>
        <v>C</v>
      </c>
    </row>
    <row r="35" spans="2:8" ht="15.75" customHeight="1" x14ac:dyDescent="0.2">
      <c r="B35" s="6">
        <v>43433</v>
      </c>
      <c r="C35" s="7" t="s">
        <v>16</v>
      </c>
      <c r="D35" s="25">
        <v>51.8</v>
      </c>
      <c r="E35" s="13" t="str">
        <f t="shared" si="0"/>
        <v>NC</v>
      </c>
    </row>
    <row r="36" spans="2:8" ht="15.75" customHeight="1" x14ac:dyDescent="0.2">
      <c r="B36" s="6">
        <v>43404</v>
      </c>
      <c r="C36" s="7" t="s">
        <v>14</v>
      </c>
      <c r="D36" s="25">
        <v>47.1</v>
      </c>
      <c r="E36" s="13" t="str">
        <f t="shared" si="0"/>
        <v>NC</v>
      </c>
    </row>
    <row r="37" spans="2:8" ht="15.75" customHeight="1" x14ac:dyDescent="0.2">
      <c r="B37" s="6">
        <v>43370</v>
      </c>
      <c r="C37" s="7" t="s">
        <v>19</v>
      </c>
      <c r="D37" s="25">
        <v>50.9</v>
      </c>
      <c r="E37" s="13" t="str">
        <f t="shared" si="0"/>
        <v>NC</v>
      </c>
    </row>
    <row r="38" spans="2:8" ht="15.75" customHeight="1" x14ac:dyDescent="0.2">
      <c r="B38" s="6">
        <v>43341</v>
      </c>
      <c r="C38" s="7" t="s">
        <v>23</v>
      </c>
      <c r="D38" s="25">
        <v>42.3</v>
      </c>
      <c r="E38" s="13" t="str">
        <f t="shared" si="0"/>
        <v>C</v>
      </c>
    </row>
    <row r="39" spans="2:8" ht="15.75" customHeight="1" x14ac:dyDescent="0.25">
      <c r="B39" s="6">
        <v>42998</v>
      </c>
      <c r="C39" s="7" t="s">
        <v>24</v>
      </c>
      <c r="D39" s="25">
        <v>47</v>
      </c>
      <c r="E39" s="13" t="str">
        <f t="shared" si="0"/>
        <v>C</v>
      </c>
      <c r="G39" s="37"/>
      <c r="H39" s="11"/>
    </row>
    <row r="40" spans="2:8" ht="15.75" customHeight="1" x14ac:dyDescent="0.2">
      <c r="B40" s="6">
        <v>42964</v>
      </c>
      <c r="C40" s="7" t="s">
        <v>25</v>
      </c>
      <c r="D40" s="25">
        <v>44</v>
      </c>
      <c r="E40" s="13" t="str">
        <f t="shared" si="0"/>
        <v>C</v>
      </c>
      <c r="G40" s="11"/>
      <c r="H40" s="11"/>
    </row>
    <row r="41" spans="2:8" ht="15.75" customHeight="1" x14ac:dyDescent="0.2">
      <c r="B41" s="6">
        <v>42943</v>
      </c>
      <c r="C41" s="7" t="s">
        <v>15</v>
      </c>
      <c r="D41" s="25">
        <v>47</v>
      </c>
      <c r="E41" s="13" t="str">
        <f t="shared" si="0"/>
        <v>C</v>
      </c>
      <c r="G41" s="11"/>
      <c r="H41" s="11"/>
    </row>
    <row r="42" spans="2:8" ht="15.75" customHeight="1" x14ac:dyDescent="0.2">
      <c r="B42" s="6">
        <v>42923</v>
      </c>
      <c r="C42" s="7" t="s">
        <v>25</v>
      </c>
      <c r="D42" s="25">
        <v>46</v>
      </c>
      <c r="E42" s="13" t="str">
        <f t="shared" si="0"/>
        <v>C</v>
      </c>
      <c r="G42" s="11"/>
      <c r="H42" s="11"/>
    </row>
    <row r="43" spans="2:8" ht="15.75" customHeight="1" x14ac:dyDescent="0.2">
      <c r="B43" s="6">
        <v>42872</v>
      </c>
      <c r="C43" s="7" t="s">
        <v>15</v>
      </c>
      <c r="D43" s="25">
        <v>47</v>
      </c>
      <c r="E43" s="13" t="str">
        <f t="shared" si="0"/>
        <v>C</v>
      </c>
      <c r="G43" s="11"/>
      <c r="H43" s="11"/>
    </row>
    <row r="44" spans="2:8" ht="15.75" customHeight="1" x14ac:dyDescent="0.2">
      <c r="B44" s="6">
        <v>42845</v>
      </c>
      <c r="C44" s="7" t="s">
        <v>26</v>
      </c>
      <c r="D44" s="25">
        <v>46</v>
      </c>
      <c r="E44" s="13" t="str">
        <f t="shared" si="0"/>
        <v>C</v>
      </c>
      <c r="G44" s="11"/>
      <c r="H44" s="11"/>
    </row>
    <row r="45" spans="2:8" ht="15.75" customHeight="1" x14ac:dyDescent="0.2">
      <c r="B45" s="6">
        <v>42810</v>
      </c>
      <c r="C45" s="7" t="s">
        <v>16</v>
      </c>
      <c r="D45" s="25">
        <v>47</v>
      </c>
      <c r="E45" s="13" t="str">
        <f t="shared" si="0"/>
        <v>C</v>
      </c>
      <c r="G45" s="11"/>
      <c r="H45" s="11"/>
    </row>
    <row r="46" spans="2:8" ht="15.75" customHeight="1" x14ac:dyDescent="0.25">
      <c r="B46" s="6">
        <v>42782</v>
      </c>
      <c r="C46" s="7" t="s">
        <v>27</v>
      </c>
      <c r="D46" s="25">
        <v>47</v>
      </c>
      <c r="E46" s="13" t="str">
        <f t="shared" si="0"/>
        <v>C</v>
      </c>
      <c r="G46" s="37"/>
      <c r="H46" s="11"/>
    </row>
    <row r="47" spans="2:8" ht="15.75" customHeight="1" x14ac:dyDescent="0.2">
      <c r="G47" s="11"/>
      <c r="H47" s="11"/>
    </row>
    <row r="48" spans="2:8" ht="15.75" customHeight="1" x14ac:dyDescent="0.2">
      <c r="G48" s="11"/>
      <c r="H48" s="11"/>
    </row>
    <row r="49" spans="7:8" ht="15.75" customHeight="1" x14ac:dyDescent="0.2">
      <c r="G49" s="11"/>
      <c r="H49" s="11"/>
    </row>
    <row r="50" spans="7:8" ht="15.75" customHeight="1" x14ac:dyDescent="0.2">
      <c r="G50" s="11"/>
      <c r="H50" s="11"/>
    </row>
    <row r="51" spans="7:8" ht="15.75" customHeight="1" x14ac:dyDescent="0.2">
      <c r="G51" s="11"/>
      <c r="H51" s="11"/>
    </row>
    <row r="52" spans="7:8" ht="15.75" customHeight="1" x14ac:dyDescent="0.2">
      <c r="G52" s="11"/>
      <c r="H52" s="11"/>
    </row>
    <row r="53" spans="7:8" ht="15.75" customHeight="1" x14ac:dyDescent="0.2">
      <c r="G53" s="11"/>
      <c r="H53" s="11"/>
    </row>
    <row r="54" spans="7:8" ht="15.75" customHeight="1" x14ac:dyDescent="0.2">
      <c r="G54" s="11"/>
      <c r="H54" s="11"/>
    </row>
    <row r="55" spans="7:8" ht="15.75" customHeight="1" x14ac:dyDescent="0.2">
      <c r="G55" s="11"/>
      <c r="H55" s="11"/>
    </row>
    <row r="56" spans="7:8" ht="15.75" customHeight="1" x14ac:dyDescent="0.2"/>
    <row r="57" spans="7:8" ht="15.75" customHeight="1" x14ac:dyDescent="0.2"/>
    <row r="58" spans="7:8" ht="15.75" customHeight="1" x14ac:dyDescent="0.2"/>
    <row r="59" spans="7:8" ht="15.75" customHeight="1" x14ac:dyDescent="0.2"/>
    <row r="60" spans="7:8" ht="15.75" customHeight="1" x14ac:dyDescent="0.2"/>
    <row r="61" spans="7:8" ht="15.75" customHeight="1" x14ac:dyDescent="0.2"/>
    <row r="62" spans="7:8" ht="15.75" customHeight="1" x14ac:dyDescent="0.2"/>
    <row r="63" spans="7:8" ht="15.75" customHeight="1" x14ac:dyDescent="0.2"/>
    <row r="64" spans="7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4:E4" xr:uid="{00000000-0001-0000-0100-000000000000}">
    <sortState xmlns:xlrd2="http://schemas.microsoft.com/office/spreadsheetml/2017/richdata2" ref="B5:E46">
      <sortCondition descending="1" ref="B4"/>
    </sortState>
  </autoFilter>
  <conditionalFormatting sqref="D5:D46">
    <cfRule type="cellIs" dxfId="4" priority="1" operator="equal">
      <formula>47</formula>
    </cfRule>
    <cfRule type="cellIs" dxfId="3" priority="2" operator="lessThan">
      <formula>47</formula>
    </cfRule>
    <cfRule type="cellIs" dxfId="2" priority="3" operator="greaterThan">
      <formula>47</formula>
    </cfRule>
  </conditionalFormatting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0532-602F-40F5-947A-089FFDAE2C33}">
  <dimension ref="A4:X55"/>
  <sheetViews>
    <sheetView workbookViewId="0">
      <selection activeCell="N4" sqref="N4"/>
    </sheetView>
  </sheetViews>
  <sheetFormatPr defaultRowHeight="14.25" x14ac:dyDescent="0.2"/>
  <cols>
    <col min="1" max="1" width="9.875" bestFit="1" customWidth="1"/>
    <col min="2" max="2" width="4.875" hidden="1" customWidth="1"/>
    <col min="3" max="3" width="13.75" bestFit="1" customWidth="1"/>
    <col min="4" max="4" width="10.125" hidden="1" customWidth="1"/>
    <col min="5" max="5" width="9.125" hidden="1" customWidth="1"/>
    <col min="6" max="6" width="42.125" hidden="1" customWidth="1"/>
    <col min="7" max="7" width="15.5" hidden="1" customWidth="1"/>
    <col min="8" max="8" width="10.375" customWidth="1"/>
    <col min="9" max="9" width="50.125" hidden="1" customWidth="1"/>
    <col min="10" max="10" width="18" bestFit="1" customWidth="1"/>
    <col min="11" max="11" width="16.875" customWidth="1"/>
    <col min="12" max="12" width="20.375" customWidth="1"/>
    <col min="13" max="14" width="11" customWidth="1"/>
    <col min="15" max="15" width="13.75" bestFit="1" customWidth="1"/>
    <col min="16" max="16" width="11" customWidth="1"/>
    <col min="18" max="18" width="19.625" bestFit="1" customWidth="1"/>
    <col min="19" max="19" width="17.375" bestFit="1" customWidth="1"/>
    <col min="20" max="20" width="12.5" bestFit="1" customWidth="1"/>
    <col min="22" max="22" width="19.25" bestFit="1" customWidth="1"/>
    <col min="23" max="23" width="20.875" bestFit="1" customWidth="1"/>
    <col min="24" max="24" width="9.375" customWidth="1"/>
  </cols>
  <sheetData>
    <row r="4" spans="1:24" ht="15" x14ac:dyDescent="0.25">
      <c r="B4" s="26" t="s">
        <v>50</v>
      </c>
      <c r="C4" s="28" t="s">
        <v>51</v>
      </c>
      <c r="D4" s="28" t="s">
        <v>52</v>
      </c>
      <c r="E4" s="28" t="s">
        <v>53</v>
      </c>
      <c r="F4" s="28" t="s">
        <v>54</v>
      </c>
      <c r="G4" s="28" t="s">
        <v>55</v>
      </c>
      <c r="H4" s="28" t="s">
        <v>10</v>
      </c>
      <c r="I4" s="28" t="s">
        <v>56</v>
      </c>
      <c r="J4" s="28" t="s">
        <v>57</v>
      </c>
      <c r="K4" s="28" t="s">
        <v>58</v>
      </c>
      <c r="L4" s="28" t="s">
        <v>59</v>
      </c>
      <c r="M4" s="28" t="s">
        <v>60</v>
      </c>
      <c r="N4" s="11"/>
      <c r="O4" s="28" t="s">
        <v>51</v>
      </c>
      <c r="P4" s="28" t="s">
        <v>60</v>
      </c>
      <c r="R4" s="2" t="s">
        <v>12</v>
      </c>
      <c r="S4" s="2" t="s">
        <v>13</v>
      </c>
      <c r="T4" s="2" t="s">
        <v>3</v>
      </c>
      <c r="U4" s="2" t="s">
        <v>4</v>
      </c>
      <c r="V4" s="2" t="s">
        <v>5</v>
      </c>
      <c r="W4" s="2" t="s">
        <v>7</v>
      </c>
      <c r="X4" s="2" t="s">
        <v>9</v>
      </c>
    </row>
    <row r="5" spans="1:24" ht="15" x14ac:dyDescent="0.25">
      <c r="A5" s="10"/>
      <c r="B5" s="27">
        <v>2021</v>
      </c>
      <c r="C5" s="30">
        <v>44209</v>
      </c>
      <c r="D5" s="29">
        <v>12478</v>
      </c>
      <c r="E5" s="29" t="s">
        <v>61</v>
      </c>
      <c r="F5" s="29" t="s">
        <v>62</v>
      </c>
      <c r="G5" s="29" t="s">
        <v>63</v>
      </c>
      <c r="H5" s="29" t="s">
        <v>21</v>
      </c>
      <c r="I5" s="29" t="s">
        <v>64</v>
      </c>
      <c r="J5" s="29" t="s">
        <v>65</v>
      </c>
      <c r="K5" s="29" t="s">
        <v>42</v>
      </c>
      <c r="L5" s="29" t="s">
        <v>38</v>
      </c>
      <c r="M5" s="29">
        <v>47.95</v>
      </c>
      <c r="N5" s="31"/>
      <c r="O5" s="30">
        <v>44209</v>
      </c>
      <c r="P5" s="29">
        <v>47.95</v>
      </c>
      <c r="R5" s="4">
        <f>MEDIAN(M5:M55)</f>
        <v>43.4</v>
      </c>
      <c r="S5" s="4">
        <f>AVERAGE(M5:M55)</f>
        <v>41.691764705882356</v>
      </c>
      <c r="T5" s="4">
        <f>_xlfn.STDEV.S(M5:M55)</f>
        <v>5.8909753711528552</v>
      </c>
      <c r="U5" s="4">
        <f>_xlfn.VAR.S(M5:M55)</f>
        <v>34.703590823529524</v>
      </c>
      <c r="V5" s="4">
        <f>T5/S5*100</f>
        <v>14.129829746260869</v>
      </c>
      <c r="W5" s="4">
        <f>SKEW(M5:M55)</f>
        <v>-1.2530384761752538</v>
      </c>
      <c r="X5" s="4">
        <f>KURT(M5:M55)</f>
        <v>1.6448092713891085</v>
      </c>
    </row>
    <row r="6" spans="1:24" x14ac:dyDescent="0.2">
      <c r="B6" s="27">
        <v>2021</v>
      </c>
      <c r="C6" s="30">
        <v>44209</v>
      </c>
      <c r="D6" s="29">
        <v>12188</v>
      </c>
      <c r="E6" s="29" t="s">
        <v>66</v>
      </c>
      <c r="F6" s="29" t="s">
        <v>67</v>
      </c>
      <c r="G6" s="29" t="s">
        <v>63</v>
      </c>
      <c r="H6" s="29" t="s">
        <v>21</v>
      </c>
      <c r="I6" s="29" t="s">
        <v>64</v>
      </c>
      <c r="J6" s="29" t="s">
        <v>65</v>
      </c>
      <c r="K6" s="29" t="s">
        <v>42</v>
      </c>
      <c r="L6" s="29" t="s">
        <v>31</v>
      </c>
      <c r="M6" s="29">
        <v>22.05</v>
      </c>
      <c r="N6" s="31"/>
      <c r="O6" s="30">
        <v>44209</v>
      </c>
      <c r="P6" s="29">
        <v>22.05</v>
      </c>
    </row>
    <row r="7" spans="1:24" x14ac:dyDescent="0.2">
      <c r="B7" s="27">
        <v>2021</v>
      </c>
      <c r="C7" s="30">
        <v>44211</v>
      </c>
      <c r="D7" s="29">
        <v>15049</v>
      </c>
      <c r="E7" s="29" t="s">
        <v>68</v>
      </c>
      <c r="F7" s="29" t="s">
        <v>69</v>
      </c>
      <c r="G7" s="29" t="s">
        <v>70</v>
      </c>
      <c r="H7" s="29" t="s">
        <v>71</v>
      </c>
      <c r="I7" s="29" t="s">
        <v>72</v>
      </c>
      <c r="J7" s="29" t="s">
        <v>65</v>
      </c>
      <c r="K7" s="29" t="s">
        <v>42</v>
      </c>
      <c r="L7" s="29" t="s">
        <v>31</v>
      </c>
      <c r="M7" s="29">
        <v>42</v>
      </c>
      <c r="N7" s="31"/>
      <c r="O7" s="30">
        <v>44211</v>
      </c>
      <c r="P7" s="29">
        <v>42</v>
      </c>
    </row>
    <row r="8" spans="1:24" ht="15" x14ac:dyDescent="0.25">
      <c r="B8" s="27">
        <v>2021</v>
      </c>
      <c r="C8" s="30">
        <v>44211</v>
      </c>
      <c r="D8" s="29">
        <v>15004</v>
      </c>
      <c r="E8" s="29" t="s">
        <v>73</v>
      </c>
      <c r="F8" s="29" t="s">
        <v>74</v>
      </c>
      <c r="G8" s="29" t="s">
        <v>70</v>
      </c>
      <c r="H8" s="29" t="s">
        <v>75</v>
      </c>
      <c r="I8" s="29" t="s">
        <v>76</v>
      </c>
      <c r="J8" s="29" t="s">
        <v>65</v>
      </c>
      <c r="K8" s="29" t="s">
        <v>42</v>
      </c>
      <c r="L8" s="29" t="s">
        <v>31</v>
      </c>
      <c r="M8" s="29">
        <v>43.83</v>
      </c>
      <c r="N8" s="31"/>
      <c r="O8" s="30">
        <v>44211</v>
      </c>
      <c r="P8" s="29">
        <v>43.83</v>
      </c>
      <c r="R8" s="12" t="s">
        <v>6</v>
      </c>
      <c r="S8" s="23">
        <f>(COUNTIF(L5:L43,"S")/COUNTA(L5:L43))*100</f>
        <v>89.743589743589752</v>
      </c>
      <c r="U8" s="22" t="s">
        <v>46</v>
      </c>
      <c r="V8" s="16">
        <f>MIN(P5:P55)</f>
        <v>22.05</v>
      </c>
    </row>
    <row r="9" spans="1:24" ht="15" x14ac:dyDescent="0.25">
      <c r="B9" s="27">
        <v>2021</v>
      </c>
      <c r="C9" s="30">
        <v>44215</v>
      </c>
      <c r="D9" s="29">
        <v>18018</v>
      </c>
      <c r="E9" s="29" t="s">
        <v>77</v>
      </c>
      <c r="F9" s="29" t="s">
        <v>78</v>
      </c>
      <c r="G9" s="29" t="s">
        <v>70</v>
      </c>
      <c r="H9" s="29" t="s">
        <v>75</v>
      </c>
      <c r="I9" s="29" t="s">
        <v>64</v>
      </c>
      <c r="J9" s="29" t="s">
        <v>65</v>
      </c>
      <c r="K9" s="29" t="s">
        <v>42</v>
      </c>
      <c r="L9" s="29" t="s">
        <v>31</v>
      </c>
      <c r="M9" s="29">
        <v>42.33</v>
      </c>
      <c r="N9" s="31"/>
      <c r="O9" s="30">
        <v>44215</v>
      </c>
      <c r="P9" s="29">
        <v>42.33</v>
      </c>
      <c r="R9" s="12" t="s">
        <v>8</v>
      </c>
      <c r="S9" s="23">
        <f>(COUNTIF(L5:L43,"N")/COUNTA(L5:L43))*100</f>
        <v>10.256410256410255</v>
      </c>
      <c r="U9" s="22" t="s">
        <v>47</v>
      </c>
      <c r="V9" s="16">
        <f>MAX(P5:P55)</f>
        <v>50</v>
      </c>
    </row>
    <row r="10" spans="1:24" x14ac:dyDescent="0.2">
      <c r="B10" s="27">
        <v>2021</v>
      </c>
      <c r="C10" s="30">
        <v>44217</v>
      </c>
      <c r="D10" s="29">
        <v>20737</v>
      </c>
      <c r="E10" s="29" t="s">
        <v>79</v>
      </c>
      <c r="F10" s="29" t="s">
        <v>80</v>
      </c>
      <c r="G10" s="29" t="s">
        <v>70</v>
      </c>
      <c r="H10" s="29" t="s">
        <v>75</v>
      </c>
      <c r="I10" s="29" t="s">
        <v>81</v>
      </c>
      <c r="J10" s="29" t="s">
        <v>65</v>
      </c>
      <c r="K10" s="29" t="s">
        <v>42</v>
      </c>
      <c r="L10" s="29" t="s">
        <v>31</v>
      </c>
      <c r="M10" s="29">
        <v>36.26</v>
      </c>
      <c r="N10" s="31"/>
      <c r="O10" s="30">
        <v>44217</v>
      </c>
      <c r="P10" s="29">
        <v>36.26</v>
      </c>
    </row>
    <row r="11" spans="1:24" x14ac:dyDescent="0.2">
      <c r="B11" s="27">
        <v>2021</v>
      </c>
      <c r="C11" s="30">
        <v>44217</v>
      </c>
      <c r="D11" s="29">
        <v>21575</v>
      </c>
      <c r="E11" s="29" t="s">
        <v>82</v>
      </c>
      <c r="F11" s="29" t="s">
        <v>83</v>
      </c>
      <c r="G11" s="29" t="s">
        <v>70</v>
      </c>
      <c r="H11" s="29" t="s">
        <v>75</v>
      </c>
      <c r="I11" s="29" t="s">
        <v>84</v>
      </c>
      <c r="J11" s="29" t="s">
        <v>65</v>
      </c>
      <c r="K11" s="29" t="s">
        <v>42</v>
      </c>
      <c r="L11" s="29" t="s">
        <v>31</v>
      </c>
      <c r="M11" s="29">
        <v>32.340000000000003</v>
      </c>
      <c r="N11" s="31"/>
      <c r="O11" s="30">
        <v>44217</v>
      </c>
      <c r="P11" s="29">
        <v>32.340000000000003</v>
      </c>
    </row>
    <row r="12" spans="1:24" x14ac:dyDescent="0.2">
      <c r="B12" s="27">
        <v>2021</v>
      </c>
      <c r="C12" s="30">
        <v>44217</v>
      </c>
      <c r="D12" s="29">
        <v>21773</v>
      </c>
      <c r="E12" s="29" t="s">
        <v>85</v>
      </c>
      <c r="F12" s="29" t="s">
        <v>86</v>
      </c>
      <c r="G12" s="29" t="s">
        <v>70</v>
      </c>
      <c r="H12" s="29" t="s">
        <v>75</v>
      </c>
      <c r="I12" s="29" t="s">
        <v>87</v>
      </c>
      <c r="J12" s="29" t="s">
        <v>65</v>
      </c>
      <c r="K12" s="29" t="s">
        <v>42</v>
      </c>
      <c r="L12" s="29" t="s">
        <v>31</v>
      </c>
      <c r="M12" s="29">
        <v>43.19</v>
      </c>
      <c r="N12" s="31"/>
      <c r="O12" s="30">
        <v>44217</v>
      </c>
      <c r="P12" s="29">
        <v>43.19</v>
      </c>
    </row>
    <row r="13" spans="1:24" x14ac:dyDescent="0.2">
      <c r="B13" s="27">
        <v>2021</v>
      </c>
      <c r="C13" s="30">
        <v>44218</v>
      </c>
      <c r="D13" s="29">
        <v>22814</v>
      </c>
      <c r="E13" s="29" t="s">
        <v>88</v>
      </c>
      <c r="F13" s="29" t="s">
        <v>89</v>
      </c>
      <c r="G13" s="29" t="s">
        <v>70</v>
      </c>
      <c r="H13" s="29" t="s">
        <v>75</v>
      </c>
      <c r="I13" s="29" t="s">
        <v>87</v>
      </c>
      <c r="J13" s="29" t="s">
        <v>65</v>
      </c>
      <c r="K13" s="29" t="s">
        <v>42</v>
      </c>
      <c r="L13" s="29" t="s">
        <v>31</v>
      </c>
      <c r="M13" s="29">
        <v>38.479999999999997</v>
      </c>
      <c r="N13" s="31"/>
      <c r="O13" s="30">
        <v>44218</v>
      </c>
      <c r="P13" s="29">
        <v>38.479999999999997</v>
      </c>
    </row>
    <row r="14" spans="1:24" x14ac:dyDescent="0.2">
      <c r="B14" s="27">
        <v>2021</v>
      </c>
      <c r="C14" s="30">
        <v>44218</v>
      </c>
      <c r="D14" s="29">
        <v>23044</v>
      </c>
      <c r="E14" s="29" t="s">
        <v>90</v>
      </c>
      <c r="F14" s="29" t="s">
        <v>91</v>
      </c>
      <c r="G14" s="29" t="s">
        <v>70</v>
      </c>
      <c r="H14" s="29" t="s">
        <v>75</v>
      </c>
      <c r="I14" s="29" t="s">
        <v>76</v>
      </c>
      <c r="J14" s="29" t="s">
        <v>65</v>
      </c>
      <c r="K14" s="29" t="s">
        <v>42</v>
      </c>
      <c r="L14" s="29" t="s">
        <v>31</v>
      </c>
      <c r="M14" s="29">
        <v>41.3</v>
      </c>
      <c r="N14" s="31"/>
      <c r="O14" s="30">
        <v>44218</v>
      </c>
      <c r="P14" s="29">
        <v>41.3</v>
      </c>
    </row>
    <row r="15" spans="1:24" x14ac:dyDescent="0.2">
      <c r="B15" s="27">
        <v>2021</v>
      </c>
      <c r="C15" s="30">
        <v>44223</v>
      </c>
      <c r="D15" s="29">
        <v>27223</v>
      </c>
      <c r="E15" s="29" t="s">
        <v>92</v>
      </c>
      <c r="F15" s="29" t="s">
        <v>93</v>
      </c>
      <c r="G15" s="29" t="s">
        <v>70</v>
      </c>
      <c r="H15" s="29" t="s">
        <v>75</v>
      </c>
      <c r="I15" s="29" t="s">
        <v>76</v>
      </c>
      <c r="J15" s="29" t="s">
        <v>65</v>
      </c>
      <c r="K15" s="29" t="s">
        <v>42</v>
      </c>
      <c r="L15" s="29" t="s">
        <v>31</v>
      </c>
      <c r="M15" s="29">
        <v>43.6</v>
      </c>
      <c r="N15" s="31"/>
      <c r="O15" s="30">
        <v>44223</v>
      </c>
      <c r="P15" s="29">
        <v>43.6</v>
      </c>
    </row>
    <row r="16" spans="1:24" x14ac:dyDescent="0.2">
      <c r="B16" s="27">
        <v>2021</v>
      </c>
      <c r="C16" s="30">
        <v>44231</v>
      </c>
      <c r="D16" s="29">
        <v>36240</v>
      </c>
      <c r="E16" s="29" t="s">
        <v>94</v>
      </c>
      <c r="F16" s="29" t="s">
        <v>62</v>
      </c>
      <c r="G16" s="29" t="s">
        <v>70</v>
      </c>
      <c r="H16" s="29" t="s">
        <v>75</v>
      </c>
      <c r="I16" s="29" t="s">
        <v>95</v>
      </c>
      <c r="J16" s="29" t="s">
        <v>65</v>
      </c>
      <c r="K16" s="29" t="s">
        <v>42</v>
      </c>
      <c r="L16" s="29" t="s">
        <v>31</v>
      </c>
      <c r="M16" s="29">
        <v>46.4</v>
      </c>
      <c r="N16" s="31"/>
      <c r="O16" s="30">
        <v>44231</v>
      </c>
      <c r="P16" s="29">
        <v>46.4</v>
      </c>
    </row>
    <row r="17" spans="2:21" x14ac:dyDescent="0.2">
      <c r="B17" s="27">
        <v>2021</v>
      </c>
      <c r="C17" s="30">
        <v>44250</v>
      </c>
      <c r="D17" s="29">
        <v>49716</v>
      </c>
      <c r="E17" s="29" t="s">
        <v>96</v>
      </c>
      <c r="F17" s="29" t="s">
        <v>97</v>
      </c>
      <c r="G17" s="29" t="s">
        <v>70</v>
      </c>
      <c r="H17" s="29" t="s">
        <v>75</v>
      </c>
      <c r="I17" s="29" t="s">
        <v>98</v>
      </c>
      <c r="J17" s="29" t="s">
        <v>65</v>
      </c>
      <c r="K17" s="29" t="s">
        <v>42</v>
      </c>
      <c r="L17" s="29" t="s">
        <v>31</v>
      </c>
      <c r="M17" s="29">
        <v>31.8</v>
      </c>
      <c r="N17" s="31"/>
      <c r="O17" s="30">
        <v>44250</v>
      </c>
      <c r="P17" s="29">
        <v>31.8</v>
      </c>
    </row>
    <row r="18" spans="2:21" x14ac:dyDescent="0.2">
      <c r="B18" s="27">
        <v>2021</v>
      </c>
      <c r="C18" s="30">
        <v>44293</v>
      </c>
      <c r="D18" s="29">
        <v>78353</v>
      </c>
      <c r="E18" s="29" t="s">
        <v>99</v>
      </c>
      <c r="F18" s="29" t="s">
        <v>67</v>
      </c>
      <c r="G18" s="29" t="s">
        <v>70</v>
      </c>
      <c r="H18" s="29" t="s">
        <v>75</v>
      </c>
      <c r="I18" s="29" t="s">
        <v>100</v>
      </c>
      <c r="J18" s="29" t="s">
        <v>65</v>
      </c>
      <c r="K18" s="29" t="s">
        <v>42</v>
      </c>
      <c r="L18" s="29" t="s">
        <v>31</v>
      </c>
      <c r="M18" s="29">
        <v>34.200000000000003</v>
      </c>
      <c r="N18" s="31"/>
      <c r="O18" s="30">
        <v>44293</v>
      </c>
      <c r="P18" s="29">
        <v>34.200000000000003</v>
      </c>
    </row>
    <row r="19" spans="2:21" x14ac:dyDescent="0.2">
      <c r="B19" s="27">
        <v>2021</v>
      </c>
      <c r="C19" s="30">
        <v>44293</v>
      </c>
      <c r="D19" s="29">
        <v>78295</v>
      </c>
      <c r="E19" s="29" t="s">
        <v>101</v>
      </c>
      <c r="F19" s="29" t="s">
        <v>69</v>
      </c>
      <c r="G19" s="29" t="s">
        <v>70</v>
      </c>
      <c r="H19" s="29" t="s">
        <v>75</v>
      </c>
      <c r="I19" s="29" t="s">
        <v>102</v>
      </c>
      <c r="J19" s="29" t="s">
        <v>65</v>
      </c>
      <c r="K19" s="29" t="s">
        <v>42</v>
      </c>
      <c r="L19" s="29" t="s">
        <v>31</v>
      </c>
      <c r="M19" s="29">
        <v>33.6</v>
      </c>
      <c r="N19" s="31"/>
      <c r="O19" s="30">
        <v>44293</v>
      </c>
      <c r="P19" s="29">
        <v>33.6</v>
      </c>
    </row>
    <row r="20" spans="2:21" x14ac:dyDescent="0.2">
      <c r="B20" s="27">
        <v>2021</v>
      </c>
      <c r="C20" s="30">
        <v>44293</v>
      </c>
      <c r="D20" s="29">
        <v>78267</v>
      </c>
      <c r="E20" s="29" t="s">
        <v>103</v>
      </c>
      <c r="F20" s="29" t="s">
        <v>91</v>
      </c>
      <c r="G20" s="29" t="s">
        <v>70</v>
      </c>
      <c r="H20" s="29" t="s">
        <v>75</v>
      </c>
      <c r="I20" s="29" t="s">
        <v>104</v>
      </c>
      <c r="J20" s="29" t="s">
        <v>65</v>
      </c>
      <c r="K20" s="29" t="s">
        <v>42</v>
      </c>
      <c r="L20" s="29" t="s">
        <v>31</v>
      </c>
      <c r="M20" s="29">
        <v>40.9</v>
      </c>
      <c r="N20" s="31"/>
      <c r="O20" s="30">
        <v>44293</v>
      </c>
      <c r="P20" s="29">
        <v>40.9</v>
      </c>
    </row>
    <row r="21" spans="2:21" x14ac:dyDescent="0.2">
      <c r="B21" s="27">
        <v>2021</v>
      </c>
      <c r="C21" s="30">
        <v>44294</v>
      </c>
      <c r="D21" s="29">
        <v>79227</v>
      </c>
      <c r="E21" s="29" t="s">
        <v>105</v>
      </c>
      <c r="F21" s="29" t="s">
        <v>89</v>
      </c>
      <c r="G21" s="29" t="s">
        <v>70</v>
      </c>
      <c r="H21" s="29" t="s">
        <v>75</v>
      </c>
      <c r="I21" s="29" t="s">
        <v>76</v>
      </c>
      <c r="J21" s="29" t="s">
        <v>65</v>
      </c>
      <c r="K21" s="29" t="s">
        <v>42</v>
      </c>
      <c r="L21" s="29" t="s">
        <v>31</v>
      </c>
      <c r="M21" s="29">
        <v>43.4</v>
      </c>
      <c r="N21" s="31"/>
      <c r="O21" s="30">
        <v>44294</v>
      </c>
      <c r="P21" s="29">
        <v>43.4</v>
      </c>
    </row>
    <row r="22" spans="2:21" x14ac:dyDescent="0.2">
      <c r="B22" s="27">
        <v>2021</v>
      </c>
      <c r="C22" s="30">
        <v>44301</v>
      </c>
      <c r="D22" s="29">
        <v>84953</v>
      </c>
      <c r="E22" s="29" t="s">
        <v>106</v>
      </c>
      <c r="F22" s="29" t="s">
        <v>62</v>
      </c>
      <c r="G22" s="29" t="s">
        <v>70</v>
      </c>
      <c r="H22" s="29" t="s">
        <v>75</v>
      </c>
      <c r="I22" s="29" t="s">
        <v>76</v>
      </c>
      <c r="J22" s="29" t="s">
        <v>15</v>
      </c>
      <c r="K22" s="29" t="s">
        <v>42</v>
      </c>
      <c r="L22" s="29" t="s">
        <v>31</v>
      </c>
      <c r="M22" s="29">
        <v>39.700000000000003</v>
      </c>
      <c r="N22" s="31"/>
      <c r="O22" s="30">
        <v>44301</v>
      </c>
      <c r="P22" s="29">
        <v>39.700000000000003</v>
      </c>
    </row>
    <row r="23" spans="2:21" x14ac:dyDescent="0.2">
      <c r="B23" s="27">
        <v>2021</v>
      </c>
      <c r="C23" s="30">
        <v>44301</v>
      </c>
      <c r="D23" s="29">
        <v>85471</v>
      </c>
      <c r="E23" s="29" t="s">
        <v>107</v>
      </c>
      <c r="F23" s="29" t="s">
        <v>74</v>
      </c>
      <c r="G23" s="29" t="s">
        <v>70</v>
      </c>
      <c r="H23" s="29" t="s">
        <v>75</v>
      </c>
      <c r="I23" s="29" t="s">
        <v>14</v>
      </c>
      <c r="J23" s="29" t="s">
        <v>15</v>
      </c>
      <c r="K23" s="29" t="s">
        <v>42</v>
      </c>
      <c r="L23" s="29" t="s">
        <v>38</v>
      </c>
      <c r="M23" s="29">
        <v>47.7</v>
      </c>
      <c r="N23" s="31"/>
      <c r="O23" s="30">
        <v>44301</v>
      </c>
      <c r="P23" s="29">
        <v>47.7</v>
      </c>
    </row>
    <row r="24" spans="2:21" x14ac:dyDescent="0.2">
      <c r="B24" s="27">
        <v>2021</v>
      </c>
      <c r="C24" s="30">
        <v>44302</v>
      </c>
      <c r="D24" s="29">
        <v>86620</v>
      </c>
      <c r="E24" s="29" t="s">
        <v>108</v>
      </c>
      <c r="F24" s="29" t="s">
        <v>83</v>
      </c>
      <c r="G24" s="29" t="s">
        <v>70</v>
      </c>
      <c r="H24" s="29" t="s">
        <v>75</v>
      </c>
      <c r="I24" s="29" t="s">
        <v>109</v>
      </c>
      <c r="J24" s="29" t="s">
        <v>65</v>
      </c>
      <c r="K24" s="29" t="s">
        <v>42</v>
      </c>
      <c r="L24" s="29" t="s">
        <v>31</v>
      </c>
      <c r="M24" s="29">
        <v>44</v>
      </c>
      <c r="N24" s="31"/>
      <c r="O24" s="30">
        <v>44302</v>
      </c>
      <c r="P24" s="29">
        <v>44</v>
      </c>
    </row>
    <row r="25" spans="2:21" x14ac:dyDescent="0.2">
      <c r="B25" s="27">
        <v>2021</v>
      </c>
      <c r="C25" s="30">
        <v>44302</v>
      </c>
      <c r="D25" s="29">
        <v>86168</v>
      </c>
      <c r="E25" s="29" t="s">
        <v>110</v>
      </c>
      <c r="F25" s="29" t="s">
        <v>93</v>
      </c>
      <c r="G25" s="29" t="s">
        <v>70</v>
      </c>
      <c r="H25" s="29" t="s">
        <v>75</v>
      </c>
      <c r="I25" s="29" t="s">
        <v>104</v>
      </c>
      <c r="J25" s="29" t="s">
        <v>15</v>
      </c>
      <c r="K25" s="29" t="s">
        <v>42</v>
      </c>
      <c r="L25" s="29" t="s">
        <v>31</v>
      </c>
      <c r="M25" s="29">
        <v>34.200000000000003</v>
      </c>
      <c r="N25" s="31"/>
      <c r="O25" s="30">
        <v>44302</v>
      </c>
      <c r="P25" s="29">
        <v>34.200000000000003</v>
      </c>
    </row>
    <row r="26" spans="2:21" x14ac:dyDescent="0.2">
      <c r="B26" s="27">
        <v>2021</v>
      </c>
      <c r="C26" s="30">
        <v>44306</v>
      </c>
      <c r="D26" s="29">
        <v>88936</v>
      </c>
      <c r="E26" s="29" t="s">
        <v>111</v>
      </c>
      <c r="F26" s="29" t="s">
        <v>86</v>
      </c>
      <c r="G26" s="29" t="s">
        <v>70</v>
      </c>
      <c r="H26" s="29" t="s">
        <v>75</v>
      </c>
      <c r="I26" s="29" t="s">
        <v>76</v>
      </c>
      <c r="J26" s="29" t="s">
        <v>65</v>
      </c>
      <c r="K26" s="29" t="s">
        <v>42</v>
      </c>
      <c r="L26" s="29" t="s">
        <v>31</v>
      </c>
      <c r="M26" s="29">
        <v>38.200000000000003</v>
      </c>
      <c r="N26" s="31"/>
      <c r="O26" s="30">
        <v>44306</v>
      </c>
      <c r="P26" s="29">
        <v>38.200000000000003</v>
      </c>
    </row>
    <row r="27" spans="2:21" x14ac:dyDescent="0.2">
      <c r="B27" s="27">
        <v>2021</v>
      </c>
      <c r="C27" s="30">
        <v>44309</v>
      </c>
      <c r="D27" s="29">
        <v>92329</v>
      </c>
      <c r="E27" s="29" t="s">
        <v>112</v>
      </c>
      <c r="F27" s="29" t="s">
        <v>78</v>
      </c>
      <c r="G27" s="29" t="s">
        <v>70</v>
      </c>
      <c r="H27" s="29" t="s">
        <v>75</v>
      </c>
      <c r="I27" s="29" t="s">
        <v>100</v>
      </c>
      <c r="J27" s="29" t="s">
        <v>65</v>
      </c>
      <c r="K27" s="29" t="s">
        <v>42</v>
      </c>
      <c r="L27" s="29" t="s">
        <v>31</v>
      </c>
      <c r="M27" s="29">
        <v>39.200000000000003</v>
      </c>
      <c r="N27" s="31"/>
      <c r="O27" s="30">
        <v>44309</v>
      </c>
      <c r="P27" s="29">
        <v>39.200000000000003</v>
      </c>
    </row>
    <row r="28" spans="2:21" x14ac:dyDescent="0.2">
      <c r="B28" s="27">
        <v>2021</v>
      </c>
      <c r="C28" s="30">
        <v>44315</v>
      </c>
      <c r="D28" s="29">
        <v>96697</v>
      </c>
      <c r="E28" s="29" t="s">
        <v>113</v>
      </c>
      <c r="F28" s="29" t="s">
        <v>97</v>
      </c>
      <c r="G28" s="29" t="s">
        <v>70</v>
      </c>
      <c r="H28" s="29" t="s">
        <v>75</v>
      </c>
      <c r="I28" s="29" t="s">
        <v>114</v>
      </c>
      <c r="J28" s="29" t="s">
        <v>15</v>
      </c>
      <c r="K28" s="29" t="s">
        <v>42</v>
      </c>
      <c r="L28" s="29" t="s">
        <v>31</v>
      </c>
      <c r="M28" s="29">
        <v>40.1</v>
      </c>
      <c r="N28" s="31"/>
      <c r="O28" s="30">
        <v>44315</v>
      </c>
      <c r="P28" s="29">
        <v>40.1</v>
      </c>
    </row>
    <row r="29" spans="2:21" x14ac:dyDescent="0.2">
      <c r="B29" s="27">
        <v>2021</v>
      </c>
      <c r="C29" s="30">
        <v>44316</v>
      </c>
      <c r="D29" s="29">
        <v>98673</v>
      </c>
      <c r="E29" s="29" t="s">
        <v>115</v>
      </c>
      <c r="F29" s="29" t="s">
        <v>80</v>
      </c>
      <c r="G29" s="29" t="s">
        <v>70</v>
      </c>
      <c r="H29" s="29" t="s">
        <v>75</v>
      </c>
      <c r="I29" s="29" t="s">
        <v>76</v>
      </c>
      <c r="J29" s="29" t="s">
        <v>65</v>
      </c>
      <c r="K29" s="29" t="s">
        <v>42</v>
      </c>
      <c r="L29" s="29" t="s">
        <v>31</v>
      </c>
      <c r="M29" s="29">
        <v>38.1</v>
      </c>
      <c r="N29" s="31"/>
      <c r="O29" s="30">
        <v>44316</v>
      </c>
      <c r="P29" s="29">
        <v>38.1</v>
      </c>
    </row>
    <row r="30" spans="2:21" x14ac:dyDescent="0.2">
      <c r="B30" s="27">
        <v>2021</v>
      </c>
      <c r="C30" s="30">
        <v>44327</v>
      </c>
      <c r="D30" s="29">
        <v>107511</v>
      </c>
      <c r="E30" s="29" t="s">
        <v>116</v>
      </c>
      <c r="F30" s="29" t="s">
        <v>74</v>
      </c>
      <c r="G30" s="29" t="s">
        <v>70</v>
      </c>
      <c r="H30" s="29" t="s">
        <v>75</v>
      </c>
      <c r="I30" s="29" t="s">
        <v>117</v>
      </c>
      <c r="J30" s="29" t="s">
        <v>15</v>
      </c>
      <c r="K30" s="29" t="s">
        <v>42</v>
      </c>
      <c r="L30" s="29" t="s">
        <v>31</v>
      </c>
      <c r="M30" s="29">
        <v>42</v>
      </c>
      <c r="N30" s="31"/>
      <c r="O30" s="30">
        <v>44327</v>
      </c>
      <c r="P30" s="29">
        <v>42</v>
      </c>
      <c r="R30" s="11"/>
      <c r="S30" s="11"/>
      <c r="T30" s="11"/>
      <c r="U30" s="11"/>
    </row>
    <row r="31" spans="2:21" x14ac:dyDescent="0.2">
      <c r="B31" s="27">
        <v>2021</v>
      </c>
      <c r="C31" s="30">
        <v>44382</v>
      </c>
      <c r="D31" s="29">
        <v>151996</v>
      </c>
      <c r="E31" s="29" t="s">
        <v>118</v>
      </c>
      <c r="F31" s="29" t="s">
        <v>86</v>
      </c>
      <c r="G31" s="29" t="s">
        <v>70</v>
      </c>
      <c r="H31" s="29" t="s">
        <v>75</v>
      </c>
      <c r="I31" s="29" t="s">
        <v>119</v>
      </c>
      <c r="J31" s="29" t="s">
        <v>15</v>
      </c>
      <c r="K31" s="29" t="s">
        <v>42</v>
      </c>
      <c r="L31" s="29" t="s">
        <v>31</v>
      </c>
      <c r="M31" s="29">
        <v>45.4</v>
      </c>
      <c r="N31" s="31"/>
      <c r="O31" s="30">
        <v>44382</v>
      </c>
      <c r="P31" s="29">
        <v>45.4</v>
      </c>
      <c r="R31" s="11" t="s">
        <v>157</v>
      </c>
      <c r="S31" s="11"/>
      <c r="T31" s="11"/>
      <c r="U31" s="11"/>
    </row>
    <row r="32" spans="2:21" x14ac:dyDescent="0.2">
      <c r="B32" s="27">
        <v>2021</v>
      </c>
      <c r="C32" s="30">
        <v>44385</v>
      </c>
      <c r="D32" s="29">
        <v>156374</v>
      </c>
      <c r="E32" s="29" t="s">
        <v>120</v>
      </c>
      <c r="F32" s="29" t="s">
        <v>83</v>
      </c>
      <c r="G32" s="29" t="s">
        <v>70</v>
      </c>
      <c r="H32" s="29" t="s">
        <v>75</v>
      </c>
      <c r="I32" s="29" t="s">
        <v>121</v>
      </c>
      <c r="J32" s="29" t="s">
        <v>15</v>
      </c>
      <c r="K32" s="29" t="s">
        <v>42</v>
      </c>
      <c r="L32" s="29" t="s">
        <v>38</v>
      </c>
      <c r="M32" s="29">
        <v>48.2</v>
      </c>
      <c r="N32" s="31"/>
      <c r="O32" s="30">
        <v>44385</v>
      </c>
      <c r="P32" s="29">
        <v>48.2</v>
      </c>
      <c r="R32" s="11"/>
      <c r="S32" s="11"/>
      <c r="T32" s="11"/>
      <c r="U32" s="11"/>
    </row>
    <row r="33" spans="2:21" x14ac:dyDescent="0.2">
      <c r="B33" s="27">
        <v>2021</v>
      </c>
      <c r="C33" s="30">
        <v>44385</v>
      </c>
      <c r="D33" s="29">
        <v>154811</v>
      </c>
      <c r="E33" s="29" t="s">
        <v>122</v>
      </c>
      <c r="F33" s="29" t="s">
        <v>74</v>
      </c>
      <c r="G33" s="29" t="s">
        <v>70</v>
      </c>
      <c r="H33" s="29" t="s">
        <v>75</v>
      </c>
      <c r="I33" s="29" t="s">
        <v>123</v>
      </c>
      <c r="J33" s="29" t="s">
        <v>15</v>
      </c>
      <c r="K33" s="29" t="s">
        <v>42</v>
      </c>
      <c r="L33" s="29" t="s">
        <v>31</v>
      </c>
      <c r="M33" s="29">
        <v>46.3</v>
      </c>
      <c r="N33" s="31"/>
      <c r="O33" s="30">
        <v>44385</v>
      </c>
      <c r="P33" s="29">
        <v>46.3</v>
      </c>
      <c r="R33" s="11" t="s">
        <v>158</v>
      </c>
      <c r="S33" s="11"/>
      <c r="T33" s="11"/>
      <c r="U33" s="11"/>
    </row>
    <row r="34" spans="2:21" x14ac:dyDescent="0.2">
      <c r="B34" s="27">
        <v>2021</v>
      </c>
      <c r="C34" s="30">
        <v>44390</v>
      </c>
      <c r="D34" s="29">
        <v>158360</v>
      </c>
      <c r="E34" s="29" t="s">
        <v>124</v>
      </c>
      <c r="F34" s="29" t="s">
        <v>78</v>
      </c>
      <c r="G34" s="29" t="s">
        <v>70</v>
      </c>
      <c r="H34" s="29" t="s">
        <v>75</v>
      </c>
      <c r="I34" s="29" t="s">
        <v>119</v>
      </c>
      <c r="J34" s="29" t="s">
        <v>15</v>
      </c>
      <c r="K34" s="29" t="s">
        <v>42</v>
      </c>
      <c r="L34" s="29" t="s">
        <v>31</v>
      </c>
      <c r="M34" s="29">
        <v>46.2</v>
      </c>
      <c r="N34" s="31"/>
      <c r="O34" s="30">
        <v>44390</v>
      </c>
      <c r="P34" s="29">
        <v>46.2</v>
      </c>
      <c r="R34" s="11" t="s">
        <v>159</v>
      </c>
      <c r="S34" s="11"/>
      <c r="T34" s="11"/>
      <c r="U34" s="11"/>
    </row>
    <row r="35" spans="2:21" x14ac:dyDescent="0.2">
      <c r="B35" s="27">
        <v>2021</v>
      </c>
      <c r="C35" s="30">
        <v>44390</v>
      </c>
      <c r="D35" s="29">
        <v>160239</v>
      </c>
      <c r="E35" s="29" t="s">
        <v>125</v>
      </c>
      <c r="F35" s="29" t="s">
        <v>93</v>
      </c>
      <c r="G35" s="29" t="s">
        <v>70</v>
      </c>
      <c r="H35" s="29" t="s">
        <v>75</v>
      </c>
      <c r="I35" s="29" t="s">
        <v>126</v>
      </c>
      <c r="J35" s="29" t="s">
        <v>15</v>
      </c>
      <c r="K35" s="29" t="s">
        <v>42</v>
      </c>
      <c r="L35" s="29" t="s">
        <v>31</v>
      </c>
      <c r="M35" s="29">
        <v>37.5</v>
      </c>
      <c r="N35" s="31"/>
      <c r="O35" s="30">
        <v>44390</v>
      </c>
      <c r="P35" s="29">
        <v>37.5</v>
      </c>
      <c r="R35" s="11"/>
      <c r="S35" s="11"/>
      <c r="T35" s="11"/>
      <c r="U35" s="11"/>
    </row>
    <row r="36" spans="2:21" x14ac:dyDescent="0.2">
      <c r="B36" s="27">
        <v>2021</v>
      </c>
      <c r="C36" s="30">
        <v>44392</v>
      </c>
      <c r="D36" s="29">
        <v>161797</v>
      </c>
      <c r="E36" s="29" t="s">
        <v>127</v>
      </c>
      <c r="F36" s="29" t="s">
        <v>67</v>
      </c>
      <c r="G36" s="29" t="s">
        <v>70</v>
      </c>
      <c r="H36" s="29" t="s">
        <v>75</v>
      </c>
      <c r="I36" s="29" t="s">
        <v>128</v>
      </c>
      <c r="J36" s="29" t="s">
        <v>15</v>
      </c>
      <c r="K36" s="29" t="s">
        <v>42</v>
      </c>
      <c r="L36" s="29" t="s">
        <v>31</v>
      </c>
      <c r="M36" s="29">
        <v>41.6</v>
      </c>
      <c r="N36" s="31"/>
      <c r="O36" s="30">
        <v>44392</v>
      </c>
      <c r="P36" s="29">
        <v>41.6</v>
      </c>
      <c r="R36" s="11" t="s">
        <v>160</v>
      </c>
      <c r="S36" s="11"/>
      <c r="T36" s="11"/>
      <c r="U36" s="11"/>
    </row>
    <row r="37" spans="2:21" x14ac:dyDescent="0.2">
      <c r="B37" s="27">
        <v>2021</v>
      </c>
      <c r="C37" s="30">
        <v>44398</v>
      </c>
      <c r="D37" s="29">
        <v>167519</v>
      </c>
      <c r="E37" s="29" t="s">
        <v>129</v>
      </c>
      <c r="F37" s="29" t="s">
        <v>80</v>
      </c>
      <c r="G37" s="29" t="s">
        <v>70</v>
      </c>
      <c r="H37" s="29" t="s">
        <v>75</v>
      </c>
      <c r="I37" s="29" t="s">
        <v>130</v>
      </c>
      <c r="J37" s="29" t="s">
        <v>15</v>
      </c>
      <c r="K37" s="29" t="s">
        <v>42</v>
      </c>
      <c r="L37" s="29" t="s">
        <v>31</v>
      </c>
      <c r="M37" s="29">
        <v>47.6</v>
      </c>
      <c r="N37" s="31"/>
      <c r="O37" s="30">
        <v>44398</v>
      </c>
      <c r="P37" s="29">
        <v>47.6</v>
      </c>
      <c r="R37" s="11" t="s">
        <v>161</v>
      </c>
      <c r="S37" s="11"/>
      <c r="T37" s="11"/>
      <c r="U37" s="11"/>
    </row>
    <row r="38" spans="2:21" x14ac:dyDescent="0.2">
      <c r="B38" s="27">
        <v>2021</v>
      </c>
      <c r="C38" s="30">
        <v>44400</v>
      </c>
      <c r="D38" s="29">
        <v>170059</v>
      </c>
      <c r="E38" s="29" t="s">
        <v>131</v>
      </c>
      <c r="F38" s="29" t="s">
        <v>91</v>
      </c>
      <c r="G38" s="29" t="s">
        <v>70</v>
      </c>
      <c r="H38" s="29" t="s">
        <v>75</v>
      </c>
      <c r="I38" s="29" t="s">
        <v>119</v>
      </c>
      <c r="J38" s="29" t="s">
        <v>15</v>
      </c>
      <c r="K38" s="29" t="s">
        <v>42</v>
      </c>
      <c r="L38" s="29" t="s">
        <v>31</v>
      </c>
      <c r="M38" s="29">
        <v>46.7</v>
      </c>
      <c r="N38" s="31"/>
      <c r="O38" s="30">
        <v>44400</v>
      </c>
      <c r="P38" s="29">
        <v>46.7</v>
      </c>
    </row>
    <row r="39" spans="2:21" x14ac:dyDescent="0.2">
      <c r="B39" s="27">
        <v>2021</v>
      </c>
      <c r="C39" s="30">
        <v>44404</v>
      </c>
      <c r="D39" s="29">
        <v>174377</v>
      </c>
      <c r="E39" s="29" t="s">
        <v>132</v>
      </c>
      <c r="F39" s="29" t="s">
        <v>97</v>
      </c>
      <c r="G39" s="29" t="s">
        <v>70</v>
      </c>
      <c r="H39" s="29" t="s">
        <v>75</v>
      </c>
      <c r="I39" s="29" t="s">
        <v>14</v>
      </c>
      <c r="J39" s="29" t="s">
        <v>15</v>
      </c>
      <c r="K39" s="29" t="s">
        <v>42</v>
      </c>
      <c r="L39" s="29" t="s">
        <v>38</v>
      </c>
      <c r="M39" s="29">
        <v>47.1</v>
      </c>
      <c r="N39" s="31"/>
      <c r="O39" s="30">
        <v>44404</v>
      </c>
      <c r="P39" s="29">
        <v>47.1</v>
      </c>
    </row>
    <row r="40" spans="2:21" x14ac:dyDescent="0.2">
      <c r="B40" s="27">
        <v>2021</v>
      </c>
      <c r="C40" s="30">
        <v>44405</v>
      </c>
      <c r="D40" s="29">
        <v>173616</v>
      </c>
      <c r="E40" s="29" t="s">
        <v>133</v>
      </c>
      <c r="F40" s="29" t="s">
        <v>62</v>
      </c>
      <c r="G40" s="29" t="s">
        <v>70</v>
      </c>
      <c r="H40" s="29" t="s">
        <v>75</v>
      </c>
      <c r="I40" s="29" t="s">
        <v>134</v>
      </c>
      <c r="J40" s="29" t="s">
        <v>15</v>
      </c>
      <c r="K40" s="29" t="s">
        <v>42</v>
      </c>
      <c r="L40" s="29" t="s">
        <v>31</v>
      </c>
      <c r="M40" s="29">
        <v>45.1</v>
      </c>
      <c r="N40" s="31"/>
      <c r="O40" s="30">
        <v>44405</v>
      </c>
      <c r="P40" s="29">
        <v>45.1</v>
      </c>
    </row>
    <row r="41" spans="2:21" x14ac:dyDescent="0.2">
      <c r="B41" s="27">
        <v>2021</v>
      </c>
      <c r="C41" s="30">
        <v>44406</v>
      </c>
      <c r="D41" s="29">
        <v>175829</v>
      </c>
      <c r="E41" s="29" t="s">
        <v>135</v>
      </c>
      <c r="F41" s="29" t="s">
        <v>89</v>
      </c>
      <c r="G41" s="29" t="s">
        <v>70</v>
      </c>
      <c r="H41" s="29" t="s">
        <v>75</v>
      </c>
      <c r="I41" s="29" t="s">
        <v>136</v>
      </c>
      <c r="J41" s="29" t="s">
        <v>15</v>
      </c>
      <c r="K41" s="29" t="s">
        <v>42</v>
      </c>
      <c r="L41" s="29" t="s">
        <v>31</v>
      </c>
      <c r="M41" s="29">
        <v>45.6</v>
      </c>
      <c r="N41" s="31"/>
      <c r="O41" s="30">
        <v>44406</v>
      </c>
      <c r="P41" s="29">
        <v>45.6</v>
      </c>
    </row>
    <row r="42" spans="2:21" x14ac:dyDescent="0.2">
      <c r="B42" s="27">
        <v>2021</v>
      </c>
      <c r="C42" s="30">
        <v>44418</v>
      </c>
      <c r="D42" s="29">
        <v>184700</v>
      </c>
      <c r="E42" s="29" t="s">
        <v>137</v>
      </c>
      <c r="F42" s="29" t="s">
        <v>69</v>
      </c>
      <c r="G42" s="29" t="s">
        <v>70</v>
      </c>
      <c r="H42" s="29" t="s">
        <v>75</v>
      </c>
      <c r="I42" s="29" t="s">
        <v>117</v>
      </c>
      <c r="J42" s="29" t="s">
        <v>65</v>
      </c>
      <c r="K42" s="29" t="s">
        <v>42</v>
      </c>
      <c r="L42" s="29" t="s">
        <v>31</v>
      </c>
      <c r="M42" s="29">
        <v>31.6</v>
      </c>
      <c r="N42" s="31"/>
      <c r="O42" s="30">
        <v>44418</v>
      </c>
      <c r="P42" s="29">
        <v>31.6</v>
      </c>
    </row>
    <row r="43" spans="2:21" x14ac:dyDescent="0.2">
      <c r="B43" s="27">
        <v>2021</v>
      </c>
      <c r="C43" s="30">
        <v>44476</v>
      </c>
      <c r="D43" s="29">
        <v>230811</v>
      </c>
      <c r="E43" s="29" t="s">
        <v>138</v>
      </c>
      <c r="F43" s="29" t="s">
        <v>78</v>
      </c>
      <c r="G43" s="29" t="s">
        <v>70</v>
      </c>
      <c r="H43" s="29" t="s">
        <v>75</v>
      </c>
      <c r="I43" s="29" t="s">
        <v>139</v>
      </c>
      <c r="J43" s="29" t="s">
        <v>65</v>
      </c>
      <c r="K43" s="29" t="s">
        <v>42</v>
      </c>
      <c r="L43" s="29" t="s">
        <v>31</v>
      </c>
      <c r="M43" s="29">
        <v>46.2</v>
      </c>
      <c r="N43" s="31"/>
      <c r="O43" s="30">
        <v>44476</v>
      </c>
      <c r="P43" s="29">
        <v>46.2</v>
      </c>
    </row>
    <row r="44" spans="2:21" x14ac:dyDescent="0.2">
      <c r="B44" s="27">
        <v>2021</v>
      </c>
      <c r="C44" s="30">
        <v>44476</v>
      </c>
      <c r="D44" s="29">
        <v>231779</v>
      </c>
      <c r="E44" s="29" t="s">
        <v>140</v>
      </c>
      <c r="F44" s="29" t="s">
        <v>89</v>
      </c>
      <c r="G44" s="29" t="s">
        <v>70</v>
      </c>
      <c r="H44" s="29" t="s">
        <v>75</v>
      </c>
      <c r="I44" s="29" t="s">
        <v>141</v>
      </c>
      <c r="J44" s="29" t="s">
        <v>65</v>
      </c>
      <c r="K44" s="29" t="s">
        <v>42</v>
      </c>
      <c r="L44" s="29" t="s">
        <v>31</v>
      </c>
      <c r="M44" s="29">
        <v>43.7</v>
      </c>
      <c r="N44" s="31"/>
      <c r="O44" s="30">
        <v>44476</v>
      </c>
      <c r="P44" s="29">
        <v>43.7</v>
      </c>
    </row>
    <row r="45" spans="2:21" x14ac:dyDescent="0.2">
      <c r="B45" s="27">
        <v>2021</v>
      </c>
      <c r="C45" s="30">
        <v>44476</v>
      </c>
      <c r="D45" s="29">
        <v>231633</v>
      </c>
      <c r="E45" s="29" t="s">
        <v>142</v>
      </c>
      <c r="F45" s="29" t="s">
        <v>86</v>
      </c>
      <c r="G45" s="29" t="s">
        <v>70</v>
      </c>
      <c r="H45" s="29" t="s">
        <v>75</v>
      </c>
      <c r="I45" s="29" t="s">
        <v>76</v>
      </c>
      <c r="J45" s="29" t="s">
        <v>65</v>
      </c>
      <c r="K45" s="29" t="s">
        <v>42</v>
      </c>
      <c r="L45" s="29" t="s">
        <v>31</v>
      </c>
      <c r="M45" s="29">
        <v>26.75</v>
      </c>
      <c r="N45" s="31"/>
      <c r="O45" s="30">
        <v>44476</v>
      </c>
      <c r="P45" s="29">
        <v>26.75</v>
      </c>
    </row>
    <row r="46" spans="2:21" x14ac:dyDescent="0.2">
      <c r="B46" s="27">
        <v>2021</v>
      </c>
      <c r="C46" s="30">
        <v>44477</v>
      </c>
      <c r="D46" s="29">
        <v>232305</v>
      </c>
      <c r="E46" s="29" t="s">
        <v>143</v>
      </c>
      <c r="F46" s="29" t="s">
        <v>80</v>
      </c>
      <c r="G46" s="29" t="s">
        <v>70</v>
      </c>
      <c r="H46" s="29" t="s">
        <v>75</v>
      </c>
      <c r="I46" s="29" t="s">
        <v>117</v>
      </c>
      <c r="J46" s="29" t="s">
        <v>65</v>
      </c>
      <c r="K46" s="29" t="s">
        <v>42</v>
      </c>
      <c r="L46" s="29" t="s">
        <v>31</v>
      </c>
      <c r="M46" s="29">
        <v>44.8</v>
      </c>
      <c r="N46" s="31"/>
      <c r="O46" s="30">
        <v>44477</v>
      </c>
      <c r="P46" s="29">
        <v>44.8</v>
      </c>
    </row>
    <row r="47" spans="2:21" x14ac:dyDescent="0.2">
      <c r="B47" s="27">
        <v>2021</v>
      </c>
      <c r="C47" s="30">
        <v>44477</v>
      </c>
      <c r="D47" s="29">
        <v>232344</v>
      </c>
      <c r="E47" s="29" t="s">
        <v>144</v>
      </c>
      <c r="F47" s="29" t="s">
        <v>91</v>
      </c>
      <c r="G47" s="29" t="s">
        <v>70</v>
      </c>
      <c r="H47" s="29" t="s">
        <v>75</v>
      </c>
      <c r="I47" s="29" t="s">
        <v>119</v>
      </c>
      <c r="J47" s="29" t="s">
        <v>65</v>
      </c>
      <c r="K47" s="29" t="s">
        <v>42</v>
      </c>
      <c r="L47" s="29" t="s">
        <v>38</v>
      </c>
      <c r="M47" s="29">
        <v>49.6</v>
      </c>
      <c r="N47" s="31"/>
      <c r="O47" s="30">
        <v>44477</v>
      </c>
      <c r="P47" s="29">
        <v>49.6</v>
      </c>
    </row>
    <row r="48" spans="2:21" x14ac:dyDescent="0.2">
      <c r="B48" s="27">
        <v>2021</v>
      </c>
      <c r="C48" s="30">
        <v>44482</v>
      </c>
      <c r="D48" s="29">
        <v>236882</v>
      </c>
      <c r="E48" s="29" t="s">
        <v>145</v>
      </c>
      <c r="F48" s="29" t="s">
        <v>83</v>
      </c>
      <c r="G48" s="29" t="s">
        <v>70</v>
      </c>
      <c r="H48" s="29" t="s">
        <v>75</v>
      </c>
      <c r="I48" s="29" t="s">
        <v>146</v>
      </c>
      <c r="J48" s="29" t="s">
        <v>65</v>
      </c>
      <c r="K48" s="29" t="s">
        <v>42</v>
      </c>
      <c r="L48" s="29" t="s">
        <v>31</v>
      </c>
      <c r="M48" s="29">
        <v>45.5</v>
      </c>
      <c r="N48" s="31"/>
      <c r="O48" s="30">
        <v>44482</v>
      </c>
      <c r="P48" s="29">
        <v>45.5</v>
      </c>
    </row>
    <row r="49" spans="2:16" x14ac:dyDescent="0.2">
      <c r="B49" s="27">
        <v>2021</v>
      </c>
      <c r="C49" s="30">
        <v>44482</v>
      </c>
      <c r="D49" s="29">
        <v>236698</v>
      </c>
      <c r="E49" s="29" t="s">
        <v>147</v>
      </c>
      <c r="F49" s="29" t="s">
        <v>93</v>
      </c>
      <c r="G49" s="29" t="s">
        <v>70</v>
      </c>
      <c r="H49" s="29" t="s">
        <v>75</v>
      </c>
      <c r="I49" s="29" t="s">
        <v>148</v>
      </c>
      <c r="J49" s="29" t="s">
        <v>65</v>
      </c>
      <c r="K49" s="29" t="s">
        <v>42</v>
      </c>
      <c r="L49" s="29" t="s">
        <v>31</v>
      </c>
      <c r="M49" s="29">
        <v>42.1</v>
      </c>
      <c r="N49" s="31"/>
      <c r="O49" s="30">
        <v>44482</v>
      </c>
      <c r="P49" s="29">
        <v>42.1</v>
      </c>
    </row>
    <row r="50" spans="2:16" x14ac:dyDescent="0.2">
      <c r="B50" s="27">
        <v>2021</v>
      </c>
      <c r="C50" s="30">
        <v>44484</v>
      </c>
      <c r="D50" s="29">
        <v>239622</v>
      </c>
      <c r="E50" s="29" t="s">
        <v>149</v>
      </c>
      <c r="F50" s="29" t="s">
        <v>67</v>
      </c>
      <c r="G50" s="29" t="s">
        <v>70</v>
      </c>
      <c r="H50" s="29" t="s">
        <v>75</v>
      </c>
      <c r="I50" s="29" t="s">
        <v>150</v>
      </c>
      <c r="J50" s="29" t="s">
        <v>65</v>
      </c>
      <c r="K50" s="29" t="s">
        <v>42</v>
      </c>
      <c r="L50" s="29" t="s">
        <v>31</v>
      </c>
      <c r="M50" s="29">
        <v>43.9</v>
      </c>
      <c r="N50" s="31"/>
      <c r="O50" s="30">
        <v>44484</v>
      </c>
      <c r="P50" s="29">
        <v>43.9</v>
      </c>
    </row>
    <row r="51" spans="2:16" x14ac:dyDescent="0.2">
      <c r="B51" s="27">
        <v>2021</v>
      </c>
      <c r="C51" s="30">
        <v>44489</v>
      </c>
      <c r="D51" s="29">
        <v>244658</v>
      </c>
      <c r="E51" s="29" t="s">
        <v>151</v>
      </c>
      <c r="F51" s="29" t="s">
        <v>97</v>
      </c>
      <c r="G51" s="29" t="s">
        <v>70</v>
      </c>
      <c r="H51" s="29" t="s">
        <v>75</v>
      </c>
      <c r="I51" s="29" t="s">
        <v>119</v>
      </c>
      <c r="J51" s="29" t="s">
        <v>65</v>
      </c>
      <c r="K51" s="29" t="s">
        <v>42</v>
      </c>
      <c r="L51" s="29" t="s">
        <v>31</v>
      </c>
      <c r="M51" s="29">
        <v>46.4</v>
      </c>
      <c r="N51" s="31"/>
      <c r="O51" s="30">
        <v>44489</v>
      </c>
      <c r="P51" s="29">
        <v>46.4</v>
      </c>
    </row>
    <row r="52" spans="2:16" x14ac:dyDescent="0.2">
      <c r="B52" s="27">
        <v>2021</v>
      </c>
      <c r="C52" s="30">
        <v>44490</v>
      </c>
      <c r="D52" s="29">
        <v>244935</v>
      </c>
      <c r="E52" s="29" t="s">
        <v>152</v>
      </c>
      <c r="F52" s="29" t="s">
        <v>69</v>
      </c>
      <c r="G52" s="29" t="s">
        <v>70</v>
      </c>
      <c r="H52" s="29" t="s">
        <v>75</v>
      </c>
      <c r="I52" s="29" t="s">
        <v>119</v>
      </c>
      <c r="J52" s="29" t="s">
        <v>65</v>
      </c>
      <c r="K52" s="29" t="s">
        <v>42</v>
      </c>
      <c r="L52" s="29" t="s">
        <v>31</v>
      </c>
      <c r="M52" s="29">
        <v>40.9</v>
      </c>
      <c r="N52" s="31"/>
      <c r="O52" s="30">
        <v>44490</v>
      </c>
      <c r="P52" s="29">
        <v>40.9</v>
      </c>
    </row>
    <row r="53" spans="2:16" x14ac:dyDescent="0.2">
      <c r="B53" s="27">
        <v>2021</v>
      </c>
      <c r="C53" s="30">
        <v>44491</v>
      </c>
      <c r="D53" s="29">
        <v>247217</v>
      </c>
      <c r="E53" s="29" t="s">
        <v>153</v>
      </c>
      <c r="F53" s="29" t="s">
        <v>62</v>
      </c>
      <c r="G53" s="29" t="s">
        <v>70</v>
      </c>
      <c r="H53" s="29" t="s">
        <v>75</v>
      </c>
      <c r="I53" s="29" t="s">
        <v>15</v>
      </c>
      <c r="J53" s="29" t="s">
        <v>65</v>
      </c>
      <c r="K53" s="29" t="s">
        <v>42</v>
      </c>
      <c r="L53" s="29" t="s">
        <v>38</v>
      </c>
      <c r="M53" s="29">
        <v>50</v>
      </c>
      <c r="N53" s="31"/>
      <c r="O53" s="30">
        <v>44491</v>
      </c>
      <c r="P53" s="29">
        <v>50</v>
      </c>
    </row>
    <row r="54" spans="2:16" x14ac:dyDescent="0.2">
      <c r="B54" s="27">
        <v>2021</v>
      </c>
      <c r="C54" s="30">
        <v>44497</v>
      </c>
      <c r="D54" s="29">
        <v>253549</v>
      </c>
      <c r="E54" s="29" t="s">
        <v>154</v>
      </c>
      <c r="F54" s="29" t="s">
        <v>155</v>
      </c>
      <c r="G54" s="29" t="s">
        <v>70</v>
      </c>
      <c r="H54" s="29" t="s">
        <v>75</v>
      </c>
      <c r="I54" s="29" t="s">
        <v>117</v>
      </c>
      <c r="J54" s="29" t="s">
        <v>65</v>
      </c>
      <c r="K54" s="29" t="s">
        <v>42</v>
      </c>
      <c r="L54" s="29" t="s">
        <v>31</v>
      </c>
      <c r="M54" s="29">
        <v>45.2</v>
      </c>
      <c r="N54" s="31"/>
      <c r="O54" s="30">
        <v>44497</v>
      </c>
      <c r="P54" s="29">
        <v>45.2</v>
      </c>
    </row>
    <row r="55" spans="2:16" x14ac:dyDescent="0.2">
      <c r="B55" s="27">
        <v>2021</v>
      </c>
      <c r="C55" s="30">
        <v>44498</v>
      </c>
      <c r="D55" s="29">
        <v>253751</v>
      </c>
      <c r="E55" s="29" t="s">
        <v>156</v>
      </c>
      <c r="F55" s="29" t="s">
        <v>74</v>
      </c>
      <c r="G55" s="29" t="s">
        <v>70</v>
      </c>
      <c r="H55" s="29" t="s">
        <v>75</v>
      </c>
      <c r="I55" s="29" t="s">
        <v>117</v>
      </c>
      <c r="J55" s="29" t="s">
        <v>65</v>
      </c>
      <c r="K55" s="29" t="s">
        <v>42</v>
      </c>
      <c r="L55" s="29" t="s">
        <v>31</v>
      </c>
      <c r="M55" s="29">
        <v>45.5</v>
      </c>
      <c r="N55" s="31"/>
      <c r="O55" s="30">
        <v>44498</v>
      </c>
      <c r="P55" s="29">
        <v>45.5</v>
      </c>
    </row>
  </sheetData>
  <autoFilter ref="C4:M4" xr:uid="{05420532-602F-40F5-947A-089FFDAE2C33}"/>
  <conditionalFormatting sqref="P5:P55">
    <cfRule type="cellIs" dxfId="1" priority="1" operator="lessThan">
      <formula>47</formula>
    </cfRule>
    <cfRule type="cellIs" dxfId="0" priority="2" operator="greaterThan">
      <formula>47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Temperaturas</vt:lpstr>
      <vt:lpstr>NC_Rececao</vt:lpstr>
      <vt:lpstr>HumidadeBSS</vt:lpstr>
      <vt:lpstr>%Humidade Lojas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Oliveira</dc:creator>
  <cp:lastModifiedBy>Maria Oliveira</cp:lastModifiedBy>
  <cp:lastPrinted>2022-03-08T15:07:39Z</cp:lastPrinted>
  <dcterms:created xsi:type="dcterms:W3CDTF">2021-12-27T12:50:39Z</dcterms:created>
  <dcterms:modified xsi:type="dcterms:W3CDTF">2022-11-13T10:32:11Z</dcterms:modified>
</cp:coreProperties>
</file>