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 Ortega\Desktop\"/>
    </mc:Choice>
  </mc:AlternateContent>
  <xr:revisionPtr revIDLastSave="0" documentId="8_{287B2BBF-88DC-4F1E-8D23-39DD3E055750}" xr6:coauthVersionLast="47" xr6:coauthVersionMax="47" xr10:uidLastSave="{00000000-0000-0000-0000-000000000000}"/>
  <bookViews>
    <workbookView xWindow="-120" yWindow="-120" windowWidth="20730" windowHeight="11160" xr2:uid="{34AC589A-5696-47B6-BCA5-F8F9F694F36B}"/>
  </bookViews>
  <sheets>
    <sheet name="Problema 4" sheetId="1" r:id="rId1"/>
    <sheet name="Problema 2" sheetId="3" r:id="rId2"/>
    <sheet name="Problema 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3" l="1"/>
  <c r="B9" i="3" s="1"/>
  <c r="B6" i="3"/>
  <c r="B14" i="2"/>
  <c r="B7" i="2"/>
  <c r="B7" i="1"/>
  <c r="B13" i="1" l="1"/>
  <c r="B12" i="1"/>
  <c r="B10" i="1"/>
  <c r="B10" i="2"/>
  <c r="B13" i="2"/>
  <c r="B12" i="2"/>
  <c r="B11" i="2" s="1"/>
  <c r="B9" i="2"/>
  <c r="B8" i="2"/>
  <c r="B8" i="3"/>
  <c r="B7" i="3"/>
  <c r="B9" i="1"/>
  <c r="B8" i="1"/>
  <c r="B11" i="1" s="1"/>
</calcChain>
</file>

<file path=xl/sharedStrings.xml><?xml version="1.0" encoding="utf-8"?>
<sst xmlns="http://schemas.openxmlformats.org/spreadsheetml/2006/main" count="40" uniqueCount="28">
  <si>
    <t>Datos</t>
  </si>
  <si>
    <t>Demanda</t>
  </si>
  <si>
    <t>Costo Unitario de articulo</t>
  </si>
  <si>
    <t>Costo por unidad Faltante</t>
  </si>
  <si>
    <t>Cantidad Optima</t>
  </si>
  <si>
    <t>Costo de compra anual</t>
  </si>
  <si>
    <t>Costo de almacenamiento</t>
  </si>
  <si>
    <t>Costo Total por año</t>
  </si>
  <si>
    <t>Costo de faltante anual</t>
  </si>
  <si>
    <t>Número de pedidos por año</t>
  </si>
  <si>
    <t>Duración de los déficits</t>
  </si>
  <si>
    <t>Costo de almacenamiento por unidad</t>
  </si>
  <si>
    <t>Costo de ordenar una compra</t>
  </si>
  <si>
    <t>Resultados</t>
  </si>
  <si>
    <t>Costo Pedido</t>
  </si>
  <si>
    <t>S</t>
  </si>
  <si>
    <t>G</t>
  </si>
  <si>
    <t>t</t>
  </si>
  <si>
    <t>Q</t>
  </si>
  <si>
    <t>CP+CA ss</t>
  </si>
  <si>
    <t>CP</t>
  </si>
  <si>
    <t>T</t>
  </si>
  <si>
    <t>N</t>
  </si>
  <si>
    <t>Costo de Almacenamiento Con Stock</t>
  </si>
  <si>
    <t>Costo Almacenamiento Sin Stock</t>
  </si>
  <si>
    <t>PP</t>
  </si>
  <si>
    <t>SS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</si>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</sst>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24218-FC1B-4269-BD8B-7E170CB58A4D}">
  <dimension ref="A1:B13"/>
  <sheetViews>
    <sheetView tabSelected="1" zoomScale="130" zoomScaleNormal="130" workbookViewId="0">
      <selection activeCell="B1" sqref="A1:B1"/>
    </sheetView>
  </sheetViews>
  <sheetFormatPr baseColWidth="10" defaultRowHeight="15" x14ac:dyDescent="0.25"/>
  <cols>
    <col min="1" max="1" width="38.85546875" customWidth="1"/>
    <col min="2" max="2" width="13.7109375" customWidth="1"/>
  </cols>
  <sheetData>
    <row r="1" spans="1:2" x14ac:dyDescent="0.25">
      <c r="A1" s="3" t="s">
        <v>0</v>
      </c>
      <c r="B1" s="3" t="s">
        <v>13</v>
      </c>
    </row>
    <row r="2" spans="1:2" x14ac:dyDescent="0.25">
      <c r="A2" s="1" t="s">
        <v>1</v>
      </c>
      <c r="B2" s="1">
        <v>20000</v>
      </c>
    </row>
    <row r="3" spans="1:2" x14ac:dyDescent="0.25">
      <c r="A3" s="1" t="s">
        <v>11</v>
      </c>
      <c r="B3" s="1">
        <v>1.5</v>
      </c>
    </row>
    <row r="4" spans="1:2" x14ac:dyDescent="0.25">
      <c r="A4" s="1" t="s">
        <v>12</v>
      </c>
      <c r="B4" s="1">
        <v>350</v>
      </c>
    </row>
    <row r="5" spans="1:2" ht="16.5" customHeight="1" x14ac:dyDescent="0.25">
      <c r="A5" s="1" t="s">
        <v>2</v>
      </c>
      <c r="B5" s="1">
        <v>500</v>
      </c>
    </row>
    <row r="6" spans="1:2" x14ac:dyDescent="0.25">
      <c r="A6" s="1" t="s">
        <v>3</v>
      </c>
      <c r="B6" s="1">
        <v>150</v>
      </c>
    </row>
    <row r="7" spans="1:2" x14ac:dyDescent="0.25">
      <c r="A7" s="1" t="s">
        <v>4</v>
      </c>
      <c r="B7" s="1">
        <f>SQRT(((2)*(20000)*(350))/1.5)</f>
        <v>3055.0504633038936</v>
      </c>
    </row>
    <row r="8" spans="1:2" x14ac:dyDescent="0.25">
      <c r="A8" s="1" t="s">
        <v>5</v>
      </c>
      <c r="B8" s="1">
        <f>B7*B5</f>
        <v>1527525.2316519469</v>
      </c>
    </row>
    <row r="9" spans="1:2" ht="15.75" x14ac:dyDescent="0.25">
      <c r="A9" s="2" t="s">
        <v>6</v>
      </c>
      <c r="B9" s="1">
        <f>(B7/2)*1.5</f>
        <v>2291.28784747792</v>
      </c>
    </row>
    <row r="10" spans="1:2" ht="15.75" x14ac:dyDescent="0.25">
      <c r="A10" s="2" t="s">
        <v>8</v>
      </c>
      <c r="B10" s="1">
        <f>B6*(B2-B7)</f>
        <v>2541742.4305044156</v>
      </c>
    </row>
    <row r="11" spans="1:2" x14ac:dyDescent="0.25">
      <c r="A11" s="1" t="s">
        <v>7</v>
      </c>
      <c r="B11" s="1">
        <f>B8+B9+B10</f>
        <v>4071558.9500038405</v>
      </c>
    </row>
    <row r="12" spans="1:2" x14ac:dyDescent="0.25">
      <c r="A12" s="1" t="s">
        <v>9</v>
      </c>
      <c r="B12" s="1">
        <f>B2/B7</f>
        <v>6.5465367070797713</v>
      </c>
    </row>
    <row r="13" spans="1:2" x14ac:dyDescent="0.25">
      <c r="A13" s="1" t="s">
        <v>10</v>
      </c>
      <c r="B13" s="1">
        <f>(B7/B2)*12</f>
        <v>1.8330302779823362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42329-431A-495E-A5EB-BB36319F9FFC}">
  <dimension ref="A1:B10"/>
  <sheetViews>
    <sheetView workbookViewId="0">
      <selection activeCell="B21" sqref="B21"/>
    </sheetView>
  </sheetViews>
  <sheetFormatPr baseColWidth="10" defaultRowHeight="15" x14ac:dyDescent="0.25"/>
  <cols>
    <col min="1" max="1" width="34.42578125" customWidth="1"/>
  </cols>
  <sheetData>
    <row r="1" spans="1:2" x14ac:dyDescent="0.25">
      <c r="A1" s="3" t="s">
        <v>0</v>
      </c>
      <c r="B1" s="3" t="s">
        <v>13</v>
      </c>
    </row>
    <row r="2" spans="1:2" x14ac:dyDescent="0.25">
      <c r="A2" s="1" t="s">
        <v>1</v>
      </c>
      <c r="B2" s="1">
        <v>2000</v>
      </c>
    </row>
    <row r="3" spans="1:2" x14ac:dyDescent="0.25">
      <c r="A3" s="1" t="s">
        <v>15</v>
      </c>
      <c r="B3" s="1">
        <v>2</v>
      </c>
    </row>
    <row r="4" spans="1:2" x14ac:dyDescent="0.25">
      <c r="A4" s="1" t="s">
        <v>16</v>
      </c>
      <c r="B4" s="1">
        <v>5</v>
      </c>
    </row>
    <row r="5" spans="1:2" x14ac:dyDescent="0.25">
      <c r="A5" s="1" t="s">
        <v>26</v>
      </c>
      <c r="B5" s="1">
        <v>60</v>
      </c>
    </row>
    <row r="6" spans="1:2" x14ac:dyDescent="0.25">
      <c r="A6" s="1" t="s">
        <v>18</v>
      </c>
      <c r="B6" s="1">
        <f>SQRT((2*B3*B2/B4))</f>
        <v>40</v>
      </c>
    </row>
    <row r="7" spans="1:2" x14ac:dyDescent="0.25">
      <c r="A7" s="1" t="s">
        <v>20</v>
      </c>
      <c r="B7" s="1">
        <f>B3*B2/B6</f>
        <v>100</v>
      </c>
    </row>
    <row r="8" spans="1:2" x14ac:dyDescent="0.25">
      <c r="A8" s="1" t="s">
        <v>27</v>
      </c>
      <c r="B8" s="1">
        <f>B4*(B6/2)</f>
        <v>100</v>
      </c>
    </row>
    <row r="9" spans="1:2" x14ac:dyDescent="0.25">
      <c r="A9" s="1" t="s">
        <v>25</v>
      </c>
      <c r="B9" s="1">
        <f>(B10*B2/360)+B5</f>
        <v>104.44444444444444</v>
      </c>
    </row>
    <row r="10" spans="1:2" x14ac:dyDescent="0.25">
      <c r="A10" s="1" t="s">
        <v>21</v>
      </c>
      <c r="B10" s="1">
        <f>B2/250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FF86D-DDB3-4335-8F02-E3A9A3DB7969}">
  <dimension ref="A1:B14"/>
  <sheetViews>
    <sheetView workbookViewId="0">
      <selection activeCell="B17" sqref="B17"/>
    </sheetView>
  </sheetViews>
  <sheetFormatPr baseColWidth="10" defaultRowHeight="15" x14ac:dyDescent="0.25"/>
  <cols>
    <col min="1" max="1" width="33.85546875" bestFit="1" customWidth="1"/>
    <col min="2" max="2" width="22.85546875" customWidth="1"/>
  </cols>
  <sheetData>
    <row r="1" spans="1:2" x14ac:dyDescent="0.25">
      <c r="A1" s="3" t="s">
        <v>0</v>
      </c>
      <c r="B1" s="3" t="s">
        <v>13</v>
      </c>
    </row>
    <row r="2" spans="1:2" x14ac:dyDescent="0.25">
      <c r="A2" s="1" t="s">
        <v>1</v>
      </c>
      <c r="B2" s="1">
        <v>900</v>
      </c>
    </row>
    <row r="3" spans="1:2" x14ac:dyDescent="0.25">
      <c r="A3" s="1" t="s">
        <v>14</v>
      </c>
      <c r="B3" s="1">
        <v>600</v>
      </c>
    </row>
    <row r="4" spans="1:2" x14ac:dyDescent="0.25">
      <c r="A4" s="1" t="s">
        <v>15</v>
      </c>
      <c r="B4" s="1">
        <v>500</v>
      </c>
    </row>
    <row r="5" spans="1:2" x14ac:dyDescent="0.25">
      <c r="A5" s="1" t="s">
        <v>16</v>
      </c>
      <c r="B5" s="1">
        <v>10</v>
      </c>
    </row>
    <row r="6" spans="1:2" x14ac:dyDescent="0.25">
      <c r="A6" s="1" t="s">
        <v>17</v>
      </c>
      <c r="B6" s="1">
        <v>10</v>
      </c>
    </row>
    <row r="7" spans="1:2" x14ac:dyDescent="0.25">
      <c r="A7" s="1" t="s">
        <v>18</v>
      </c>
      <c r="B7" s="1">
        <f>SQRT((2*B4*B2)/B5)</f>
        <v>300</v>
      </c>
    </row>
    <row r="8" spans="1:2" x14ac:dyDescent="0.25">
      <c r="A8" s="1" t="s">
        <v>24</v>
      </c>
      <c r="B8" s="1">
        <f>B4*B7</f>
        <v>150000</v>
      </c>
    </row>
    <row r="9" spans="1:2" x14ac:dyDescent="0.25">
      <c r="A9" s="1" t="s">
        <v>19</v>
      </c>
      <c r="B9" s="1">
        <f>(B4*B2)/B7+(B5)*(B7/2)</f>
        <v>3000</v>
      </c>
    </row>
    <row r="10" spans="1:2" x14ac:dyDescent="0.25">
      <c r="A10" s="1" t="s">
        <v>20</v>
      </c>
      <c r="B10" s="1">
        <f>(B4*B2)/B7</f>
        <v>1500</v>
      </c>
    </row>
    <row r="11" spans="1:2" x14ac:dyDescent="0.25">
      <c r="A11" s="1" t="s">
        <v>21</v>
      </c>
      <c r="B11" s="1">
        <f>360/B12</f>
        <v>120</v>
      </c>
    </row>
    <row r="12" spans="1:2" x14ac:dyDescent="0.25">
      <c r="A12" s="1" t="s">
        <v>22</v>
      </c>
      <c r="B12" s="1">
        <f>B2/B7</f>
        <v>3</v>
      </c>
    </row>
    <row r="13" spans="1:2" x14ac:dyDescent="0.25">
      <c r="A13" s="1" t="s">
        <v>23</v>
      </c>
      <c r="B13" s="1">
        <f>(B5)*((B7/2)+50)</f>
        <v>2000</v>
      </c>
    </row>
    <row r="14" spans="1:2" x14ac:dyDescent="0.25">
      <c r="A14" s="1" t="s">
        <v>25</v>
      </c>
      <c r="B14" s="1">
        <f>B6*(B2/365)+50</f>
        <v>74.657534246575352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Problema 4</vt:lpstr>
      <vt:lpstr>Problema 2</vt:lpstr>
      <vt:lpstr>Problema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Ortega</dc:creator>
  <cp:lastModifiedBy>MARIA BELEN ORTEGA FERREL</cp:lastModifiedBy>
  <dcterms:created xsi:type="dcterms:W3CDTF">2023-09-05T01:43:38Z</dcterms:created>
  <dcterms:modified xsi:type="dcterms:W3CDTF">2023-09-16T03:13:07Z</dcterms:modified>
</cp:coreProperties>
</file>