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ia\Documents\EPICODE ESERCIZI EXCEL\"/>
    </mc:Choice>
  </mc:AlternateContent>
  <xr:revisionPtr revIDLastSave="0" documentId="8_{E233179C-5333-4D1F-9DD6-AF3E7F331E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0" i="3"/>
  <c r="I3" i="3"/>
  <c r="I4" i="3"/>
  <c r="I5" i="3"/>
  <c r="I2" i="3"/>
  <c r="H16" i="3"/>
  <c r="H15" i="3"/>
  <c r="H14" i="3"/>
  <c r="H13" i="3"/>
  <c r="H12" i="3"/>
  <c r="H11" i="3"/>
  <c r="H10" i="3"/>
  <c r="H5" i="3"/>
  <c r="H4" i="3"/>
  <c r="H3" i="3"/>
  <c r="H2" i="3"/>
  <c r="C17" i="2"/>
  <c r="C18" i="2"/>
  <c r="C19" i="2"/>
  <c r="C20" i="2"/>
  <c r="C21" i="2"/>
  <c r="C22" i="2"/>
  <c r="C1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<sst xmlns="http://schemas.openxmlformats.org/spreadsheetml/2006/main" count="827" uniqueCount="581">
  <si>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</si>
  <si>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</si>
  <si>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</si>
  <si>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</si>
  <si>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</si>
  <si>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</si>
  <si>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</si>
  <si>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</si>
  <si>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</si>
  <si>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</si>
  <si>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</si>
  <si>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</si>
  <si>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</si>
  <si>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</si>
  <si>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</si>
  <si>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</si>
  <si>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</si>
  <si>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</si>
  <si>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</si>
  <si>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</si>
  <si>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</si>
  <si>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</si>
  <si>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</si>
  <si>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</si>
  <si>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</si>
  <si>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</si>
  <si>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</si>
  <si>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</si>
  <si>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</si>
  <si>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</si>
  <si>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</si>
  <si>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</si>
  <si>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</si>
  <si>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</si>
  <si>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</si>
  <si>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</si>
  <si>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</si>
  <si>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</si>
  <si>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</si>
  <si>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</si>
  <si>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</si>
  <si>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</si>
  <si>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</si>
  <si>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</si>
  <si>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</si>
  <si>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</si>
  <si>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</si>
  <si>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</si>
  <si>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</si>
  <si>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</si>
  <si>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</si>
  <si>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</si>
  <si>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</si>
  <si>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</si>
  <si>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</si>
  <si>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</si>
  <si>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</si>
  <si>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</si>
  <si>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</si>
  <si>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</si>
  <si>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</si>
  <si>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</si>
  <si>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</si>
  <si>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</si>
  <si>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</si>
  <si>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</si>
  <si>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</si>
  <si>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</si>
  <si>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</si>
  <si>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</si>
  <si>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</si>
  <si>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</si>
  <si>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</si>
  <si>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</si>
  <si>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</si>
  <si>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</si>
  <si>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</si>
  <si>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</si>
  <si>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</si>
  <si>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</si>
  <si>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</si>
  <si>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</si>
  <si>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</si>
  <si>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</si>
  <si>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</si>
  <si>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</si>
  <si>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</si>
  <si>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</si>
  <si>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</si>
  <si>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</si>
  <si>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</si>
  <si>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</si>
  <si>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</si>
  <si>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</si>
  <si>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</si>
  <si>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</si>
  <si>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</si>
  <si>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</si>
  <si>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</si>
  <si>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</si>
  <si>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</si>
  <si>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</si>
  <si>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</si>
  <si>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</si>
  <si>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</si>
  <si>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</si>
  <si>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</si>
  <si>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</si>
  <si>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</si>
  <si>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</si>
  <si>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</si>
  <si>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</si>
  <si>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</si>
  <si>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</si>
  <si>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</si>
  <si>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</si>
  <si>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</si>
  <si>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</si>
  <si>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</si>
  <si>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</si>
  <si>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</si>
  <si>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</si>
  <si>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</si>
  <si>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</si>
  <si>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</si>
  <si>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</si>
  <si>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</si>
  <si>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</si>
  <si>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</si>
  <si>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</si>
  <si>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</si>
  <si>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</si>
  <si>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</si>
  <si>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</si>
  <si>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</si>
  <si>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</si>
  <si>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</si>
  <si>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</si>
  <si>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</si>
  <si>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</si>
  <si>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</si>
  <si>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</si>
  <si>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</si>
  <si>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</si>
  <si>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</si>
  <si>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</si>
  <si>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</si>
  <si>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</si>
  <si>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</si>
  <si>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</si>
  <si>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</si>
  <si>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</si>
  <si>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</si>
  <si>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</si>
  <si>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</si>
  <si>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</si>
  <si>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</si>
  <si>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</si>
  <si>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</si>
  <si>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</si>
  <si>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</si>
  <si>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</si>
  <si>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</si>
  <si>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</si>
  <si>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</si>
  <si>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</si>
  <si>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</si>
  <si>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</si>
  <si>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</si>
  <si>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</si>
  <si>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</si>
  <si>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</si>
  <si>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</si>
  <si>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</si>
  <si>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</si>
  <si>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</si>
  <si>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</si>
  <si>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</si>
  <si>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</si>
  <si>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</si>
  <si>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</si>
  <si>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</si>
  <si>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</si>
  <si>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</si>
  <si>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</si>
  <si>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</si>
  <si>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</si>
  <si>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</si>
  <si>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</si>
  <si>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</si>
  <si>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</si>
  <si>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</si>
  <si>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</si>
  <si>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</si>
  <si>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</si>
  <si>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</si>
  <si>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</si>
  <si>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</si>
  <si>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</si>
  <si>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</si>
  <si>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</si>
  <si>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</si>
  <si>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</si>
  <si>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</si>
  <si>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</si>
  <si>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</si>
  <si>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</si>
  <si>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</si>
  <si>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</si>
  <si>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</si>
  <si>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</si>
  <si>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</si>
  <si>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</si>
  <si>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</si>
  <si>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</si>
  <si>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</si>
  <si>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</si>
  <si>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</si>
  <si>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</si>
  <si>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</si>
  <si>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</si>
  <si>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</si>
  <si>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</si>
  <si>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</si>
  <si>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</si>
  <si>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</si>
  <si>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</si>
  <si>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</si>
  <si>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</si>
  <si>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</si>
  <si>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</si>
  <si>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</si>
  <si>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</si>
  <si>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</si>
  <si>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</si>
  <si>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</si>
  <si>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</si>
  <si>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</si>
  <si>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</si>
  <si>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</si>
  <si>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</si>
  <si>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</si>
  <si>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</si>
  <si>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</si>
  <si>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</si>
  <si>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</si>
  <si>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</si>
  <si>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</si>
  <si>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</si>
  <si>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</si>
  <si>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</si>
  <si>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</si>
  <si>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</si>
  <si>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</si>
  <si>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</si>
  <si>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</si>
  <si>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</si>
  <si>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</si>
  <si>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</si>
  <si>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</si>
  <si>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</si>
  <si>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</si>
  <si>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</si>
  <si>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</si>
  <si>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</si>
  <si>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</si>
  <si>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</si>
  <si>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</si>
  <si>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</si>
  <si>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</si>
  <si>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</si>
  <si>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</si>
  <si>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</si>
  <si>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</si>
  <si>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</si>
  <si>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</si>
  <si>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</si>
  <si>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</si>
  <si>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</si>
  <si>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</si>
  <si>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</si>
  <si>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</si>
  <si>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</si>
  <si>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</si>
  <si>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</si>
  <si>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</si>
  <si>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</si>
  <si>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</si>
  <si>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</si>
  <si>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</si>
  <si>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</si>
  <si>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</si>
  <si>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</si>
  <si>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</si>
  <si>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</si>
  <si>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</si>
  <si>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</si>
  <si>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</si>
  <si>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</si>
  <si>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</si>
  <si>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</si>
  <si>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</si>
  <si>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</si>
  <si>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</si>
  <si>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</si>
  <si>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</si>
  <si>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</si>
  <si>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</si>
  <si>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</si>
  <si>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</si>
  <si>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</si>
  <si>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</si>
  <si>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</si>
  <si>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</si>
  <si>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</si>
  <si>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</si>
  <si>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</si>
  <si>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</si>
  <si>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</si>
  <si>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</si>
  <si>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</si>
  <si>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</si>
  <si>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</si>
  <si>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</si>
  <si>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</si>
  <si>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</si>
  <si>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</si>
  <si>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</si>
  <si>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</si>
  <si>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</si>
  <si>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</si>
  <si>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</si>
  <si>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</si>
  <si>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</si>
  <si>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</si>
  <si>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</si>
  <si>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</si>
  <si>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</si>
  <si>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</si>
  <si>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</si>
  <si>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</si>
  <si>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</si>
  <si>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</si>
  <si>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</si>
  <si>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</si>
  <si>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</si>
  <si>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</si>
  <si>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</si>
  <si>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</si>
  <si>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</si>
  <si>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</si>
  <si>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</si>
  <si>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</si>
  <si>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</si>
  <si>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</si>
  <si>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</si>
  <si>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</si>
  <si>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</si>
  <si>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</si>
  <si>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</si>
  <si>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</si>
  <si>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</si>
  <si>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</si>
  <si>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</si>
  <si>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</si>
  <si>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</si>
  <si>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</si>
  <si>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</si>
  <si>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</si>
  <si>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</si>
  <si>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</si>
  <si>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</si>
  <si>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</si>
  <si>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</si>
  <si>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</si>
  <si>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</si>
  <si>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</si>
  <si>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</si>
  <si>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</si>
  <si>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</si>
  <si>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</si>
  <si>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</si>
  <si>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</si>
  <si>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</si>
  <si>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</si>
  <si>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</si>
  <si>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</si>
  <si>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</si>
  <si>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</si>
  <si>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</si>
  <si>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</si>
  <si>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</si>
  <si>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</si>
  <si>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</si>
  <si>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</si>
  <si>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</si>
  <si>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</si>
  <si>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</si>
  <si>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</si>
  <si>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</si>
  <si>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</si>
  <si>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</si>
  <si>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</si>
  <si>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</si>
  <si>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</si>
  <si>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</si>
  <si>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</si>
  <si>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</si>
  <si>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</si>
  <si>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</si>
  <si>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</si>
  <si>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</si>
  <si>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</si>
  <si>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</si>
  <si>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</si>
  <si>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</si>
  <si>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</si>
  <si>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</si>
  <si>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</si>
  <si>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</si>
  <si>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</si>
  <si>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</si>
  <si>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</si>
  <si>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</si>
  <si>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</si>
  <si>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</si>
  <si>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</si>
  <si>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</si>
  <si>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</si>
  <si>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</si>
  <si>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</si>
  <si>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</si>
  <si>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</si>
  <si>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</si>
  <si>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</si>
  <si>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</si>
  <si>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</si>
  <si>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</si>
  <si>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</si>
  <si>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</si>
  <si>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</si>
  <si>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</si>
  <si>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</si>
  <si>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</si>
  <si>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</si>
  <si>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</si>
  <si>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</si>
  <si>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</si>
  <si>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</si>
  <si>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</si>
  <si>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</si>
  <si>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</si>
  <si>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</si>
  <si>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</si>
  <si>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</si>
  <si>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</si>
  <si>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</si>
  <si>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</si>
  <si>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</si>
  <si>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</si>
  <si>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</si>
  <si>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</si>
  <si>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</si>
  <si>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</si>
  <si>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</si>
  <si>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</si>
  <si>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</si>
  <si>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</si>
  <si>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</si>
  <si>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</si>
  <si>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</si>
  <si>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</si>
  <si>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</si>
  <si>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</si>
  <si>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</si>
  <si>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</si>
  <si>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</si>
  <si>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</si>
  <si>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</si>
  <si>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</si>
  <si>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</si>
  <si>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</si>
  <si>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</si>
  <si>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</si>
  <si>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</si>
  <si>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</si>
  <si>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</si>
  <si>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</si>
  <si>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</si>
  <si>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</si>
  <si>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</si>
  <si>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</si>
  <si>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</si>
  <si>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</si>
  <si>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</si>
  <si>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</si>
  <si>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</si>
  <si>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</si>
  <si>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</si>
  <si>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</si>
  <si>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</si>
  <si>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</si>
  <si>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</si>
  <si>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</si>
  <si>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</si>
  <si>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</si>
  <si>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</si>
  <si>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</si>
  <si>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</si>
  <si>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</si>
  <si>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</si>
  <si>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</si>
  <si>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</si>
  <si>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</si>
  <si>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</si>
  <si>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</si>
  <si>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</si>
  <si>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</si>
  <si>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</si>
  <si>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</si>
  <si>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</si>
  <si>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</si>
  <si>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</si>
  <si>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</si>
  <si>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</si>
  <si>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</si>
  <si>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</si>
  <si>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</si>
  <si>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</si>
  <si>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</si>
  <si>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</si>
  <si>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</si>
  <si>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</si>
  <si>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</si>
  <si>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</si>
  <si>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</si>
  <si>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</si>
  <si>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</si>
  <si>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</si>
  <si>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</si>
  <si>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</si>
  <si>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</si>
  <si>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</si>
  <si>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</si>
  <si>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</si>
  <si>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</si>
  <si>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</si>
  <si>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</si>
  <si>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</si>
  <si>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</si>
  <si>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</si>
  <si>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</si>
  <si>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</si>
  <si>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</si>
  <si>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</si>
  <si>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</si>
  <si>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</si>
  <si>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</si>
  <si>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</si>
  <si>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</si>
  <si>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</si>
  <si>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</si>
  <si>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</si>
  <si>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</si>
  <si>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</si>
  <si>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</si>
  <si>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</si>
  <si>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</si>
  <si>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</si>
  <si>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</si>
  <si>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CONCATENATO</t>
  </si>
  <si>
    <t xml:space="preserve">RESPINTO </t>
  </si>
  <si>
    <t>SUFFICIENTE</t>
  </si>
  <si>
    <t>DISCRETO</t>
  </si>
  <si>
    <t>BUONO</t>
  </si>
  <si>
    <t>NOME</t>
  </si>
  <si>
    <t>PUNTEGGIO</t>
  </si>
  <si>
    <t>GIUDIZIO</t>
  </si>
  <si>
    <t>Numero Fatture</t>
  </si>
  <si>
    <t xml:space="preserve">Biergarten 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</si>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</sst>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9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9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180" activePane="bottomLeft" state="frozen"/>
      <selection pane="bottomLeft" activeCell="E1" sqref="E1:E104857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77734375" customWidth="1"/>
    <col min="5" max="5" width="87.7773437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C2-(C2/1.2)</f>
        <v>46833.333333333314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C3-(C3/1.2)</f>
        <v>53833.333333333314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C67-(C67/1.2)</f>
        <v>83500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8666.6666666666642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C131-(C131/1.2)</f>
        <v>16166.666666666657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C195-(C195/1.2)</f>
        <v>1833.3333333333321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C259-(C259/1.2)</f>
        <v>37833.333333333314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C323-(C323/1.2)</f>
        <v>13333.333333333328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2"/>
  <sheetViews>
    <sheetView workbookViewId="0">
      <selection activeCell="F19" sqref="F1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9" width="10.44140625" customWidth="1"/>
    <col min="10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>
        <v>0</v>
      </c>
      <c r="I2" s="8" t="s">
        <v>571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>
        <v>40</v>
      </c>
      <c r="I3" s="8" t="s">
        <v>572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>
        <v>60</v>
      </c>
      <c r="I4" s="8" t="s">
        <v>573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>
        <v>70</v>
      </c>
      <c r="I5" s="8" t="s">
        <v>574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575</v>
      </c>
      <c r="B15" s="4" t="s">
        <v>576</v>
      </c>
      <c r="C15" s="4" t="s">
        <v>577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486</v>
      </c>
      <c r="B16" s="4">
        <v>40</v>
      </c>
      <c r="C16" s="4" t="str">
        <f>VLOOKUP(B16,$H$2:$I$5,2,FALSE)</f>
        <v>SUFFICIENTE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3">
      <c r="A17" s="4" t="s">
        <v>487</v>
      </c>
      <c r="B17" s="4">
        <v>60</v>
      </c>
      <c r="C17" s="4" t="str">
        <f t="shared" ref="C17:C22" si="0">VLOOKUP(B17,$H$2:$I$5,2,FALSE)</f>
        <v>DISCRETO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3">
      <c r="A18" s="4" t="s">
        <v>488</v>
      </c>
      <c r="B18" s="4">
        <v>60</v>
      </c>
      <c r="C18" s="4" t="str">
        <f t="shared" si="0"/>
        <v>DISCRETO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3">
      <c r="A19" s="4" t="s">
        <v>489</v>
      </c>
      <c r="B19" s="4">
        <v>40</v>
      </c>
      <c r="C19" s="4" t="str">
        <f t="shared" si="0"/>
        <v>SUFFICIENTE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3">
      <c r="A20" s="4" t="s">
        <v>490</v>
      </c>
      <c r="B20" s="4">
        <v>70</v>
      </c>
      <c r="C20" s="4" t="str">
        <f t="shared" si="0"/>
        <v>BUONO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3">
      <c r="A21" s="4" t="s">
        <v>491</v>
      </c>
      <c r="B21" s="4">
        <v>0</v>
      </c>
      <c r="C21" s="4" t="str">
        <f t="shared" si="0"/>
        <v xml:space="preserve">RESPINTO 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3">
      <c r="A22" s="4" t="s">
        <v>492</v>
      </c>
      <c r="B22" s="4">
        <v>0</v>
      </c>
      <c r="C22" s="4" t="str">
        <f t="shared" si="0"/>
        <v xml:space="preserve">RESPINTO 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5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5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25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25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25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25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25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5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5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21" sqref="H2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style="14" customWidth="1"/>
    <col min="5" max="5" width="21.6640625" style="14" customWidth="1"/>
    <col min="6" max="6" width="3.6640625" customWidth="1"/>
    <col min="7" max="7" width="25.33203125" customWidth="1"/>
    <col min="8" max="8" width="35.6640625" customWidth="1"/>
    <col min="9" max="9" width="27.109375" customWidth="1"/>
    <col min="10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578</v>
      </c>
      <c r="I1" s="11" t="s">
        <v>580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COUNTIF(C2:C80,"Abbigliamento")</f>
        <v>11</v>
      </c>
      <c r="I2" s="15">
        <f>SUMIF(C2:C80,"Abbigliamento",D2:D80)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COUNTIF(C2:C80,"Alimentari")</f>
        <v>5</v>
      </c>
      <c r="I3" s="15">
        <f t="shared" ref="I3:I5" si="0">SUMIF(C3:C81,"Abbigliamento",D3:D81)</f>
        <v>561780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COUNTIF(C2:C80,"Personale")</f>
        <v>4</v>
      </c>
      <c r="I4" s="15">
        <f t="shared" si="0"/>
        <v>531810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>COUNTIF(C2:C80,"Hardware")</f>
        <v>4</v>
      </c>
      <c r="I5" s="15">
        <f t="shared" si="0"/>
        <v>531810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501</v>
      </c>
      <c r="H10">
        <f>COUNTIF(B2:B80,"H&amp;B")</f>
        <v>2</v>
      </c>
      <c r="I10" s="15">
        <f>SUMIF(B2:B80,"H&amp;B",D2:D80)</f>
        <v>73450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507</v>
      </c>
      <c r="H11">
        <f>COUNTIF(B2:B80,"Allstate")</f>
        <v>1</v>
      </c>
      <c r="I11" s="15">
        <f t="shared" ref="I11:I16" si="1">SUMIF(B3:B81,"H&amp;B",D3:D81)</f>
        <v>73450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509</v>
      </c>
      <c r="H12">
        <f>COUNTIF(B2:B80,"Canon USA")</f>
        <v>1</v>
      </c>
      <c r="I12" s="15">
        <f t="shared" si="1"/>
        <v>73450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511</v>
      </c>
      <c r="H13">
        <f>COUNTIF(B2:B80,"America Online")</f>
        <v>1</v>
      </c>
      <c r="I13" s="15">
        <f t="shared" si="1"/>
        <v>45890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525</v>
      </c>
      <c r="H14">
        <f>COUNTIF(B2:B80,"Biobottoms")</f>
        <v>4</v>
      </c>
      <c r="I14" s="15">
        <f t="shared" si="1"/>
        <v>45890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528</v>
      </c>
      <c r="H15">
        <f>COUNTIF(B2:B80,"Epcot Center")</f>
        <v>2</v>
      </c>
      <c r="I15" s="15">
        <f t="shared" si="1"/>
        <v>45890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t="s">
        <v>579</v>
      </c>
      <c r="H16">
        <f>COUNTIF(B2:B80,"Biergarten")</f>
        <v>1</v>
      </c>
      <c r="I16" s="15">
        <f t="shared" si="1"/>
        <v>45890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Maria Giordano</cp:lastModifiedBy>
  <cp:revision/>
  <dcterms:created xsi:type="dcterms:W3CDTF">2005-04-12T12:35:30Z</dcterms:created>
  <dcterms:modified xsi:type="dcterms:W3CDTF">2025-09-03T16:50:48Z</dcterms:modified>
  <cp:category/>
  <cp:contentStatus/>
</cp:coreProperties>
</file>