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Gráficos" sheetId="2" r:id="rId5"/>
  </sheets>
  <definedNames/>
  <calcPr/>
</workbook>
</file>

<file path=xl/sharedStrings.xml><?xml version="1.0" encoding="utf-8"?>
<sst xmlns="http://schemas.openxmlformats.org/spreadsheetml/2006/main" count="27" uniqueCount="21">
  <si>
    <t>Métricas realizadas %</t>
  </si>
  <si>
    <t>Amostras</t>
  </si>
  <si>
    <t>X1</t>
  </si>
  <si>
    <t>X2</t>
  </si>
  <si>
    <t>X3</t>
  </si>
  <si>
    <t>X4</t>
  </si>
  <si>
    <t>X5</t>
  </si>
  <si>
    <t>Média</t>
  </si>
  <si>
    <t>LSC Xbar</t>
  </si>
  <si>
    <t>LM Xbar</t>
  </si>
  <si>
    <t>LIC Xbar</t>
  </si>
  <si>
    <t>Amplitude</t>
  </si>
  <si>
    <t>LSC R</t>
  </si>
  <si>
    <t>LM R</t>
  </si>
  <si>
    <t>LIC R</t>
  </si>
  <si>
    <t>Tamanho da amostra (n)</t>
  </si>
  <si>
    <t>Constante d2</t>
  </si>
  <si>
    <t>Constante d3</t>
  </si>
  <si>
    <t>Média das Médias</t>
  </si>
  <si>
    <t>R-BARRA</t>
  </si>
  <si>
    <t>Desvio Padrão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</si>
</sst>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000000"/>
      <name val="Times New Roman"/>
    </font>
    <font/>
    <font>
      <sz val="12.0"/>
      <color rgb="FF000000"/>
      <name val="Times New Roman"/>
    </font>
    <font>
      <sz val="12.0"/>
      <color theme="1"/>
      <name val="Times New Roman"/>
    </font>
    <font>
      <b/>
      <sz val="12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3" fontId="1" numFmtId="0" xfId="0" applyAlignment="1" applyBorder="1" applyFill="1" applyFont="1">
      <alignment horizontal="center" readingOrder="0" shrinkToFit="0" wrapText="0"/>
    </xf>
    <xf borderId="3" fillId="0" fontId="2" numFmtId="0" xfId="0" applyBorder="1" applyFont="1"/>
    <xf borderId="4" fillId="0" fontId="2" numFmtId="0" xfId="0" applyBorder="1" applyFont="1"/>
    <xf borderId="3" fillId="0" fontId="1" numFmtId="0" xfId="0" applyAlignment="1" applyBorder="1" applyFont="1">
      <alignment horizontal="center" readingOrder="0" shrinkToFit="0" wrapText="0"/>
    </xf>
    <xf borderId="5" fillId="0" fontId="1" numFmtId="0" xfId="0" applyAlignment="1" applyBorder="1" applyFont="1">
      <alignment horizontal="center" readingOrder="0" shrinkToFit="0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6" fillId="2" fontId="1" numFmtId="0" xfId="0" applyAlignment="1" applyBorder="1" applyFont="1">
      <alignment horizontal="center" readingOrder="0" shrinkToFit="0" vertical="bottom" wrapText="0"/>
    </xf>
    <xf borderId="6" fillId="3" fontId="1" numFmtId="0" xfId="0" applyAlignment="1" applyBorder="1" applyFont="1">
      <alignment horizontal="center" readingOrder="0" shrinkToFit="0" wrapText="0"/>
    </xf>
    <xf borderId="6" fillId="3" fontId="1" numFmtId="0" xfId="0" applyAlignment="1" applyBorder="1" applyFont="1">
      <alignment horizontal="center" readingOrder="0" shrinkToFit="0" vertical="bottom" wrapText="0"/>
    </xf>
    <xf borderId="6" fillId="3" fontId="5" numFmtId="0" xfId="0" applyAlignment="1" applyBorder="1" applyFont="1">
      <alignment horizontal="center" readingOrder="0"/>
    </xf>
    <xf borderId="7" fillId="4" fontId="1" numFmtId="0" xfId="0" applyAlignment="1" applyBorder="1" applyFill="1" applyFont="1">
      <alignment horizontal="center" readingOrder="0" shrinkToFit="0" vertical="bottom" wrapText="0"/>
    </xf>
    <xf borderId="7" fillId="2" fontId="1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0" fillId="0" fontId="3" numFmtId="0" xfId="0" applyAlignment="1" applyFont="1">
      <alignment shrinkToFit="0" wrapText="0"/>
    </xf>
    <xf borderId="8" fillId="3" fontId="1" numFmtId="0" xfId="0" applyAlignment="1" applyBorder="1" applyFont="1">
      <alignment horizontal="center" readingOrder="0" shrinkToFit="0" vertical="bottom" wrapText="0"/>
    </xf>
    <xf borderId="9" fillId="0" fontId="2" numFmtId="0" xfId="0" applyBorder="1" applyFont="1"/>
    <xf borderId="8" fillId="0" fontId="3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Gráfico de Qualidade (X-Médias)</a:t>
            </a:r>
          </a:p>
        </c:rich>
      </c:tx>
      <c:overlay val="0"/>
    </c:title>
    <c:plotArea>
      <c:layout>
        <c:manualLayout>
          <c:xMode val="edge"/>
          <c:yMode val="edge"/>
          <c:x val="0.08433771896362306"/>
          <c:y val="0.2190925426774483"/>
          <c:w val="0.8847456143697104"/>
          <c:h val="0.6717430368373766"/>
        </c:manualLayout>
      </c:layout>
      <c:lineChart>
        <c:ser>
          <c:idx val="0"/>
          <c:order val="0"/>
          <c:tx>
            <c:strRef>
              <c:f>Dados!$G$2</c:f>
            </c:strRef>
          </c:tx>
          <c:spPr>
            <a:ln cmpd="sng">
              <a:solidFill>
                <a:srgbClr val="4285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4285F4">
                  <a:alpha val="100000"/>
                </a:srgbClr>
              </a:solidFill>
              <a:ln cmpd="sng">
                <a:solidFill>
                  <a:srgbClr val="4285F4">
                    <a:alpha val="100000"/>
                  </a:srgbClr>
                </a:solidFill>
              </a:ln>
            </c:spPr>
          </c:marker>
          <c:val>
            <c:numRef>
              <c:f>Dados!$G$3:$G$12</c:f>
              <c:numCache/>
            </c:numRef>
          </c:val>
          <c:smooth val="0"/>
        </c:ser>
        <c:ser>
          <c:idx val="1"/>
          <c:order val="1"/>
          <c:tx>
            <c:strRef>
              <c:f>Dados!$H$2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Dados!$H$3:$H$12</c:f>
              <c:numCache/>
            </c:numRef>
          </c:val>
          <c:smooth val="0"/>
        </c:ser>
        <c:ser>
          <c:idx val="2"/>
          <c:order val="2"/>
          <c:tx>
            <c:strRef>
              <c:f>Dados!$I$2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Dados!$I$3:$I$12</c:f>
              <c:numCache/>
            </c:numRef>
          </c:val>
          <c:smooth val="0"/>
        </c:ser>
        <c:ser>
          <c:idx val="3"/>
          <c:order val="3"/>
          <c:tx>
            <c:strRef>
              <c:f>Dados!$J$2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Dados!$J$3:$J$12</c:f>
              <c:numCache/>
            </c:numRef>
          </c:val>
          <c:smooth val="0"/>
        </c:ser>
        <c:axId val="1906624014"/>
        <c:axId val="193112563"/>
      </c:lineChart>
      <c:catAx>
        <c:axId val="1906624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12563"/>
      </c:catAx>
      <c:valAx>
        <c:axId val="193112563"/>
        <c:scaling>
          <c:orientation val="minMax"/>
          <c:max val="10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624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Gráfico das Amplitudes (R-Barra)</a:t>
            </a:r>
          </a:p>
        </c:rich>
      </c:tx>
      <c:overlay val="0"/>
    </c:title>
    <c:plotArea>
      <c:layout>
        <c:manualLayout>
          <c:xMode val="edge"/>
          <c:yMode val="edge"/>
          <c:x val="0.08433771896362306"/>
          <c:y val="0.2190925426774483"/>
          <c:w val="0.8847456143697104"/>
          <c:h val="0.6717430368373766"/>
        </c:manualLayout>
      </c:layout>
      <c:lineChart>
        <c:ser>
          <c:idx val="0"/>
          <c:order val="0"/>
          <c:tx>
            <c:strRef>
              <c:f>Dados!$K$2</c:f>
            </c:strRef>
          </c:tx>
          <c:spPr>
            <a:ln cmpd="sng">
              <a:solidFill>
                <a:srgbClr val="4285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4285F4">
                  <a:alpha val="100000"/>
                </a:srgbClr>
              </a:solidFill>
              <a:ln cmpd="sng">
                <a:solidFill>
                  <a:srgbClr val="4285F4">
                    <a:alpha val="100000"/>
                  </a:srgbClr>
                </a:solidFill>
              </a:ln>
            </c:spPr>
          </c:marker>
          <c:val>
            <c:numRef>
              <c:f>Dados!$K$3:$K$12</c:f>
              <c:numCache/>
            </c:numRef>
          </c:val>
          <c:smooth val="0"/>
        </c:ser>
        <c:ser>
          <c:idx val="1"/>
          <c:order val="1"/>
          <c:tx>
            <c:strRef>
              <c:f>Dados!$L$2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Dados!$L$3:$L$12</c:f>
              <c:numCache/>
            </c:numRef>
          </c:val>
          <c:smooth val="0"/>
        </c:ser>
        <c:ser>
          <c:idx val="2"/>
          <c:order val="2"/>
          <c:tx>
            <c:strRef>
              <c:f>Dados!$M$2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Dados!$M$3:$M$12</c:f>
              <c:numCache/>
            </c:numRef>
          </c:val>
          <c:smooth val="0"/>
        </c:ser>
        <c:ser>
          <c:idx val="3"/>
          <c:order val="3"/>
          <c:tx>
            <c:strRef>
              <c:f>Dados!$N$2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Dados!$N$3:$N$12</c:f>
              <c:numCache/>
            </c:numRef>
          </c:val>
          <c:smooth val="0"/>
        </c:ser>
        <c:axId val="1751590133"/>
        <c:axId val="731189391"/>
      </c:lineChart>
      <c:catAx>
        <c:axId val="1751590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189391"/>
      </c:catAx>
      <c:valAx>
        <c:axId val="731189391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590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</xdr:colOff>
      <xdr:row>0</xdr:row>
      <xdr:rowOff>28575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  <col customWidth="1" min="8" max="8" width="16.5"/>
    <col hidden="1" min="16" max="27" width="12.63"/>
  </cols>
  <sheetData>
    <row r="1">
      <c r="A1" s="1"/>
      <c r="B1" s="2" t="s">
        <v>0</v>
      </c>
      <c r="C1" s="3"/>
      <c r="D1" s="3"/>
      <c r="E1" s="3"/>
      <c r="F1" s="4"/>
      <c r="G1" s="5"/>
      <c r="H1" s="6"/>
      <c r="I1" s="7"/>
      <c r="J1" s="7"/>
      <c r="K1" s="7"/>
      <c r="L1" s="7"/>
      <c r="M1" s="8"/>
    </row>
    <row r="2">
      <c r="A2" s="9" t="s">
        <v>1</v>
      </c>
      <c r="B2" s="10" t="s">
        <v>2</v>
      </c>
      <c r="C2" s="11" t="s">
        <v>3</v>
      </c>
      <c r="D2" s="12" t="s">
        <v>4</v>
      </c>
      <c r="E2" s="12" t="s">
        <v>5</v>
      </c>
      <c r="F2" s="12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3" t="s">
        <v>13</v>
      </c>
      <c r="N2" s="13" t="s">
        <v>14</v>
      </c>
    </row>
    <row r="3">
      <c r="A3" s="14">
        <v>1.0</v>
      </c>
      <c r="B3" s="15">
        <v>90.0</v>
      </c>
      <c r="C3" s="15">
        <v>85.0</v>
      </c>
      <c r="D3" s="15">
        <v>90.0</v>
      </c>
      <c r="E3" s="15">
        <v>90.0</v>
      </c>
      <c r="F3" s="15">
        <v>95.0</v>
      </c>
      <c r="G3" s="16">
        <f t="shared" ref="G3:G12" si="1">AVERAGE(B3:F3)</f>
        <v>90</v>
      </c>
      <c r="H3" s="17">
        <v>97.89560771248901</v>
      </c>
      <c r="I3" s="17">
        <v>95.3</v>
      </c>
      <c r="J3" s="17">
        <v>92.70439228751098</v>
      </c>
      <c r="K3" s="16">
        <f t="shared" ref="K3:K12" si="2">MAX(B3:F3)-+MIN(B3:F3)</f>
        <v>10</v>
      </c>
      <c r="L3" s="17">
        <v>9.515197764402407</v>
      </c>
      <c r="M3" s="18">
        <v>4.5</v>
      </c>
      <c r="N3" s="18">
        <v>0.0</v>
      </c>
    </row>
    <row r="4">
      <c r="A4" s="14">
        <v>2.0</v>
      </c>
      <c r="B4" s="15">
        <v>100.0</v>
      </c>
      <c r="C4" s="15">
        <v>100.0</v>
      </c>
      <c r="D4" s="15">
        <v>100.0</v>
      </c>
      <c r="E4" s="15">
        <v>100.0</v>
      </c>
      <c r="F4" s="15">
        <v>100.0</v>
      </c>
      <c r="G4" s="16">
        <f t="shared" si="1"/>
        <v>100</v>
      </c>
      <c r="H4" s="17">
        <v>97.89560771248901</v>
      </c>
      <c r="I4" s="17">
        <v>95.3</v>
      </c>
      <c r="J4" s="17">
        <v>92.70439228751098</v>
      </c>
      <c r="K4" s="16">
        <f t="shared" si="2"/>
        <v>0</v>
      </c>
      <c r="L4" s="17">
        <v>9.515197764402407</v>
      </c>
      <c r="M4" s="18">
        <v>4.5</v>
      </c>
      <c r="N4" s="18">
        <v>0.0</v>
      </c>
    </row>
    <row r="5">
      <c r="A5" s="14">
        <v>3.0</v>
      </c>
      <c r="B5" s="15">
        <v>100.0</v>
      </c>
      <c r="C5" s="15">
        <v>100.0</v>
      </c>
      <c r="D5" s="15">
        <v>100.0</v>
      </c>
      <c r="E5" s="15">
        <v>100.0</v>
      </c>
      <c r="F5" s="15">
        <v>100.0</v>
      </c>
      <c r="G5" s="16">
        <f t="shared" si="1"/>
        <v>100</v>
      </c>
      <c r="H5" s="17">
        <v>97.89560771248901</v>
      </c>
      <c r="I5" s="17">
        <v>95.3</v>
      </c>
      <c r="J5" s="17">
        <v>92.70439228751098</v>
      </c>
      <c r="K5" s="16">
        <f t="shared" si="2"/>
        <v>0</v>
      </c>
      <c r="L5" s="17">
        <v>9.515197764402407</v>
      </c>
      <c r="M5" s="18">
        <v>4.5</v>
      </c>
      <c r="N5" s="18">
        <v>0.0</v>
      </c>
    </row>
    <row r="6">
      <c r="A6" s="14">
        <v>4.0</v>
      </c>
      <c r="B6" s="15">
        <v>95.0</v>
      </c>
      <c r="C6" s="15">
        <v>95.0</v>
      </c>
      <c r="D6" s="15">
        <v>90.0</v>
      </c>
      <c r="E6" s="15">
        <v>90.0</v>
      </c>
      <c r="F6" s="15">
        <v>95.0</v>
      </c>
      <c r="G6" s="16">
        <f t="shared" si="1"/>
        <v>93</v>
      </c>
      <c r="H6" s="17">
        <v>97.89560771248901</v>
      </c>
      <c r="I6" s="17">
        <v>95.3</v>
      </c>
      <c r="J6" s="17">
        <v>92.70439228751098</v>
      </c>
      <c r="K6" s="16">
        <f t="shared" si="2"/>
        <v>5</v>
      </c>
      <c r="L6" s="17">
        <v>9.515197764402407</v>
      </c>
      <c r="M6" s="18">
        <v>4.5</v>
      </c>
      <c r="N6" s="18">
        <v>0.0</v>
      </c>
    </row>
    <row r="7">
      <c r="A7" s="14">
        <v>5.0</v>
      </c>
      <c r="B7" s="15">
        <v>100.0</v>
      </c>
      <c r="C7" s="15">
        <v>100.0</v>
      </c>
      <c r="D7" s="15">
        <v>100.0</v>
      </c>
      <c r="E7" s="15">
        <v>100.0</v>
      </c>
      <c r="F7" s="15">
        <v>100.0</v>
      </c>
      <c r="G7" s="16">
        <f t="shared" si="1"/>
        <v>100</v>
      </c>
      <c r="H7" s="17">
        <v>97.89560771248901</v>
      </c>
      <c r="I7" s="17">
        <v>95.3</v>
      </c>
      <c r="J7" s="17">
        <v>92.70439228751098</v>
      </c>
      <c r="K7" s="16">
        <f t="shared" si="2"/>
        <v>0</v>
      </c>
      <c r="L7" s="17">
        <v>9.515197764402407</v>
      </c>
      <c r="M7" s="18">
        <v>4.5</v>
      </c>
      <c r="N7" s="18">
        <v>0.0</v>
      </c>
    </row>
    <row r="8">
      <c r="A8" s="14">
        <v>6.0</v>
      </c>
      <c r="B8" s="15">
        <v>80.0</v>
      </c>
      <c r="C8" s="15">
        <v>80.0</v>
      </c>
      <c r="D8" s="15">
        <v>80.0</v>
      </c>
      <c r="E8" s="15">
        <v>90.0</v>
      </c>
      <c r="F8" s="15">
        <v>75.0</v>
      </c>
      <c r="G8" s="16">
        <f t="shared" si="1"/>
        <v>81</v>
      </c>
      <c r="H8" s="17">
        <v>97.89560771248901</v>
      </c>
      <c r="I8" s="17">
        <v>95.3</v>
      </c>
      <c r="J8" s="17">
        <v>92.70439228751098</v>
      </c>
      <c r="K8" s="16">
        <f t="shared" si="2"/>
        <v>15</v>
      </c>
      <c r="L8" s="17">
        <v>9.515197764402407</v>
      </c>
      <c r="M8" s="18">
        <v>4.5</v>
      </c>
      <c r="N8" s="18">
        <v>0.0</v>
      </c>
    </row>
    <row r="9">
      <c r="A9" s="14">
        <v>7.0</v>
      </c>
      <c r="B9" s="15">
        <v>90.0</v>
      </c>
      <c r="C9" s="15">
        <v>90.0</v>
      </c>
      <c r="D9" s="15">
        <v>80.0</v>
      </c>
      <c r="E9" s="15">
        <v>90.0</v>
      </c>
      <c r="F9" s="15">
        <v>95.0</v>
      </c>
      <c r="G9" s="16">
        <f t="shared" si="1"/>
        <v>89</v>
      </c>
      <c r="H9" s="17">
        <v>97.89560771248901</v>
      </c>
      <c r="I9" s="17">
        <v>95.3</v>
      </c>
      <c r="J9" s="17">
        <v>92.70439228751098</v>
      </c>
      <c r="K9" s="16">
        <f t="shared" si="2"/>
        <v>15</v>
      </c>
      <c r="L9" s="17">
        <v>9.515197764402407</v>
      </c>
      <c r="M9" s="18">
        <v>4.5</v>
      </c>
      <c r="N9" s="18">
        <v>0.0</v>
      </c>
    </row>
    <row r="10">
      <c r="A10" s="14">
        <v>8.0</v>
      </c>
      <c r="B10" s="15">
        <v>100.0</v>
      </c>
      <c r="C10" s="15">
        <v>100.0</v>
      </c>
      <c r="D10" s="15">
        <v>100.0</v>
      </c>
      <c r="E10" s="15">
        <v>100.0</v>
      </c>
      <c r="F10" s="15">
        <v>100.0</v>
      </c>
      <c r="G10" s="16">
        <f t="shared" si="1"/>
        <v>100</v>
      </c>
      <c r="H10" s="17">
        <v>97.89560771248901</v>
      </c>
      <c r="I10" s="17">
        <v>95.3</v>
      </c>
      <c r="J10" s="17">
        <v>92.70439228751098</v>
      </c>
      <c r="K10" s="16">
        <f t="shared" si="2"/>
        <v>0</v>
      </c>
      <c r="L10" s="17">
        <v>9.515197764402407</v>
      </c>
      <c r="M10" s="18">
        <v>4.5</v>
      </c>
      <c r="N10" s="18">
        <v>0.0</v>
      </c>
    </row>
    <row r="11">
      <c r="A11" s="14">
        <v>9.0</v>
      </c>
      <c r="B11" s="15">
        <v>100.0</v>
      </c>
      <c r="C11" s="15">
        <v>100.0</v>
      </c>
      <c r="D11" s="15">
        <v>100.0</v>
      </c>
      <c r="E11" s="15">
        <v>100.0</v>
      </c>
      <c r="F11" s="15">
        <v>100.0</v>
      </c>
      <c r="G11" s="16">
        <f t="shared" si="1"/>
        <v>100</v>
      </c>
      <c r="H11" s="17">
        <v>97.89560771248901</v>
      </c>
      <c r="I11" s="17">
        <v>95.3</v>
      </c>
      <c r="J11" s="17">
        <v>92.70439228751098</v>
      </c>
      <c r="K11" s="16">
        <f t="shared" si="2"/>
        <v>0</v>
      </c>
      <c r="L11" s="17">
        <v>9.515197764402407</v>
      </c>
      <c r="M11" s="18">
        <v>4.5</v>
      </c>
      <c r="N11" s="18">
        <v>0.0</v>
      </c>
    </row>
    <row r="12">
      <c r="A12" s="14">
        <v>10.0</v>
      </c>
      <c r="B12" s="15">
        <v>100.0</v>
      </c>
      <c r="C12" s="15">
        <v>100.0</v>
      </c>
      <c r="D12" s="15">
        <v>100.0</v>
      </c>
      <c r="E12" s="15">
        <v>100.0</v>
      </c>
      <c r="F12" s="15">
        <v>100.0</v>
      </c>
      <c r="G12" s="16">
        <f t="shared" si="1"/>
        <v>100</v>
      </c>
      <c r="H12" s="17">
        <v>97.89560771248901</v>
      </c>
      <c r="I12" s="17">
        <v>95.3</v>
      </c>
      <c r="J12" s="17">
        <v>92.70439228751098</v>
      </c>
      <c r="K12" s="16">
        <f t="shared" si="2"/>
        <v>0</v>
      </c>
      <c r="L12" s="17">
        <v>9.515197764402407</v>
      </c>
      <c r="M12" s="18">
        <v>4.5</v>
      </c>
      <c r="N12" s="18">
        <v>0.0</v>
      </c>
    </row>
    <row r="13">
      <c r="A13" s="7"/>
      <c r="B13" s="7"/>
      <c r="C13" s="7"/>
      <c r="D13" s="7"/>
      <c r="E13" s="19"/>
      <c r="F13" s="7"/>
      <c r="G13" s="7"/>
      <c r="H13" s="7"/>
      <c r="I13" s="7"/>
      <c r="J13" s="7"/>
      <c r="K13" s="7"/>
      <c r="L13" s="7"/>
      <c r="M13" s="8"/>
    </row>
    <row r="14">
      <c r="A14" s="20" t="s">
        <v>15</v>
      </c>
      <c r="B14" s="21"/>
      <c r="C14" s="20" t="s">
        <v>16</v>
      </c>
      <c r="D14" s="21"/>
      <c r="E14" s="20" t="s">
        <v>17</v>
      </c>
      <c r="F14" s="21"/>
      <c r="G14" s="20" t="s">
        <v>18</v>
      </c>
      <c r="H14" s="21"/>
      <c r="I14" s="20" t="s">
        <v>19</v>
      </c>
      <c r="J14" s="21"/>
      <c r="K14" s="20" t="s">
        <v>20</v>
      </c>
      <c r="L14" s="21"/>
      <c r="M14" s="8"/>
    </row>
    <row r="15">
      <c r="A15" s="22">
        <v>5.0</v>
      </c>
      <c r="B15" s="21"/>
      <c r="C15" s="22">
        <v>2.326</v>
      </c>
      <c r="D15" s="21"/>
      <c r="E15" s="22">
        <v>0.8641</v>
      </c>
      <c r="F15" s="21"/>
      <c r="G15" s="22">
        <f>AVERAGE(G3:G12)</f>
        <v>95.3</v>
      </c>
      <c r="H15" s="21"/>
      <c r="I15" s="22">
        <f>AVERAGE(K3:K12)</f>
        <v>4.5</v>
      </c>
      <c r="J15" s="21"/>
      <c r="K15" s="22">
        <f>I15/C15</f>
        <v>1.934651763</v>
      </c>
      <c r="L15" s="21"/>
      <c r="M15" s="8"/>
    </row>
    <row r="16">
      <c r="A16" s="8"/>
      <c r="B16" s="8"/>
      <c r="C16" s="8"/>
      <c r="D16" s="8"/>
      <c r="G16" s="23"/>
      <c r="K16" s="7"/>
      <c r="L16" s="7"/>
      <c r="M16" s="8"/>
    </row>
    <row r="17">
      <c r="A17" s="20" t="s">
        <v>8</v>
      </c>
      <c r="B17" s="21"/>
      <c r="C17" s="20" t="s">
        <v>9</v>
      </c>
      <c r="D17" s="21"/>
      <c r="E17" s="20" t="s">
        <v>10</v>
      </c>
      <c r="F17" s="21"/>
      <c r="G17" s="20" t="s">
        <v>12</v>
      </c>
      <c r="H17" s="21"/>
      <c r="I17" s="20" t="s">
        <v>13</v>
      </c>
      <c r="J17" s="21"/>
      <c r="K17" s="20" t="s">
        <v>14</v>
      </c>
      <c r="L17" s="21"/>
      <c r="M17" s="8"/>
    </row>
    <row r="18">
      <c r="A18" s="22">
        <f>G15+3*K15/SQRT(A15)</f>
        <v>97.89560771</v>
      </c>
      <c r="B18" s="21"/>
      <c r="C18" s="22">
        <f>G15</f>
        <v>95.3</v>
      </c>
      <c r="D18" s="21"/>
      <c r="E18" s="22">
        <f>G15-3*K15/SQRT(A15)</f>
        <v>92.70439229</v>
      </c>
      <c r="F18" s="21"/>
      <c r="G18" s="22">
        <f>I15+3*E15*K15</f>
        <v>9.515197764</v>
      </c>
      <c r="H18" s="21"/>
      <c r="I18" s="22">
        <f>I15</f>
        <v>4.5</v>
      </c>
      <c r="J18" s="21"/>
      <c r="K18" s="22">
        <v>0.0</v>
      </c>
      <c r="L18" s="21"/>
    </row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mergeCells count="25">
    <mergeCell ref="C18:D18"/>
    <mergeCell ref="C17:D17"/>
    <mergeCell ref="E14:F14"/>
    <mergeCell ref="E15:F15"/>
    <mergeCell ref="E17:F17"/>
    <mergeCell ref="E18:F18"/>
    <mergeCell ref="I14:J14"/>
    <mergeCell ref="I15:J15"/>
    <mergeCell ref="K14:L14"/>
    <mergeCell ref="K15:L15"/>
    <mergeCell ref="I18:J18"/>
    <mergeCell ref="I17:J17"/>
    <mergeCell ref="K17:L17"/>
    <mergeCell ref="K18:L18"/>
    <mergeCell ref="A18:B18"/>
    <mergeCell ref="A17:B17"/>
    <mergeCell ref="A15:B15"/>
    <mergeCell ref="C15:D15"/>
    <mergeCell ref="C14:D14"/>
    <mergeCell ref="A14:B14"/>
    <mergeCell ref="B1:F1"/>
    <mergeCell ref="G14:H14"/>
    <mergeCell ref="G15:H15"/>
    <mergeCell ref="G18:H18"/>
    <mergeCell ref="G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3" max="26" width="12.63"/>
  </cols>
  <sheetData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drawing r:id="rId1"/>
</worksheet>
</file>