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D:\wsl\DIRECT\musical-robot-ver2\"/>
    </mc:Choice>
  </mc:AlternateContent>
  <bookViews>
    <workbookView xWindow="0" yWindow="0" windowWidth="25200" windowHeight="1257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GanttChart!$A$1:$BN$31</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7" i="9" l="1"/>
  <c r="I27" i="9" s="1"/>
  <c r="F26" i="9"/>
  <c r="I26" i="9" s="1"/>
  <c r="F25" i="9"/>
  <c r="I25" i="9" s="1"/>
  <c r="F16" i="9" l="1"/>
  <c r="F17" i="9"/>
  <c r="F15" i="9"/>
  <c r="F14" i="9"/>
  <c r="E22" i="9" s="1"/>
  <c r="F22" i="9" s="1"/>
  <c r="H10" i="9"/>
  <c r="I30" i="9"/>
  <c r="A38" i="9" l="1"/>
  <c r="I31" i="9" l="1"/>
  <c r="F35" i="9" l="1"/>
  <c r="F36" i="9" s="1"/>
  <c r="I36" i="9" s="1"/>
  <c r="F34" i="9"/>
  <c r="I34" i="9" s="1"/>
  <c r="F8" i="9"/>
  <c r="I8" i="9" s="1"/>
  <c r="F23" i="9"/>
  <c r="I23" i="9" s="1"/>
  <c r="F18" i="9"/>
  <c r="I18" i="9" s="1"/>
  <c r="F13" i="9"/>
  <c r="I13" i="9" s="1"/>
  <c r="F37" i="9" l="1"/>
  <c r="I37" i="9" s="1"/>
  <c r="I35" i="9"/>
  <c r="K6" i="9" l="1"/>
  <c r="I10" i="9" l="1"/>
  <c r="I9" i="9"/>
  <c r="K7" i="9"/>
  <c r="K4" i="9"/>
  <c r="A8" i="9"/>
  <c r="A34" i="9"/>
  <c r="A35" i="9" s="1"/>
  <c r="A36" i="9" s="1"/>
  <c r="A37" i="9" s="1"/>
  <c r="I11" i="9" l="1"/>
  <c r="I12" i="9" l="1"/>
  <c r="L6" i="9" l="1"/>
  <c r="I15" i="9" l="1"/>
  <c r="I14" i="9"/>
  <c r="I19" i="9"/>
  <c r="I24" i="9"/>
  <c r="M6" i="9"/>
  <c r="I20" i="9"/>
  <c r="I28" i="9" l="1"/>
  <c r="N6" i="9"/>
  <c r="I29" i="9" l="1"/>
  <c r="I21" i="9"/>
  <c r="O6" i="9"/>
  <c r="K5" i="9"/>
  <c r="I22" i="9" l="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l="1"/>
  <c r="A11" i="9" s="1"/>
  <c r="A12" i="9" s="1"/>
  <c r="A13" i="9" s="1"/>
  <c r="A14" i="9" s="1"/>
  <c r="A15" i="9" s="1"/>
  <c r="A16" i="9" s="1"/>
  <c r="A17" i="9" l="1"/>
  <c r="A18" i="9" s="1"/>
  <c r="A19" i="9" s="1"/>
  <c r="A20" i="9" s="1"/>
  <c r="A21" i="9" s="1"/>
  <c r="A22" i="9" l="1"/>
  <c r="A23" i="9" s="1"/>
  <c r="A24" i="9" s="1"/>
  <c r="A25" i="9" s="1"/>
  <c r="A28" i="9" s="1"/>
  <c r="A29" i="9" s="1"/>
  <c r="A30" i="9" s="1"/>
  <c r="I16" i="9" l="1"/>
  <c r="I17" i="9" l="1"/>
</calcChain>
</file>

<file path=xl/comments1.xml><?xml version="1.0" encoding="utf-8"?>
<comments xmlns="http://schemas.openxmlformats.org/spreadsheetml/2006/main">
  <authors>
    <author>Vertex42</author>
    <author>Vertex42.com Templates</author>
  </authors>
  <commentList>
    <comment ref="A7" authorId="0" shape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text>
        <r>
          <rPr>
            <b/>
            <sz val="9"/>
            <color indexed="81"/>
            <rFont val="Tahoma"/>
            <family val="2"/>
          </rPr>
          <t>Task Lead</t>
        </r>
        <r>
          <rPr>
            <sz val="9"/>
            <color indexed="81"/>
            <rFont val="Tahoma"/>
            <family val="2"/>
          </rPr>
          <t xml:space="preserve">
Enter the name of the Task Lead in this column.</t>
        </r>
      </text>
    </comment>
    <comment ref="D7" authorId="0" shape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6" authorId="0" shapeId="0">
      <text>
        <r>
          <rPr>
            <sz val="8"/>
            <color indexed="81"/>
            <rFont val="Tahoma"/>
            <family val="2"/>
          </rPr>
          <t>This is an example comment.</t>
        </r>
      </text>
    </comment>
  </commentList>
</comments>
</file>

<file path=xl/sharedStrings.xml><?xml version="1.0" encoding="utf-8"?>
<sst xmlns="http://schemas.openxmlformats.org/spreadsheetml/2006/main" count="188" uniqueCount="165">
  <si>
    <t>WBS</t>
  </si>
  <si>
    <t>TEMPLATE ROWS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</si>
  <si>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</si>
  <si>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</si>
  <si>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</si>
  <si>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</si>
  <si>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</si>
  <si>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</si>
  <si>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</si>
  <si>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</si>
  <si>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</si>
  <si>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</si>
  <si>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</si>
  <si>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</si>
  <si>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</si>
  <si>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</si>
  <si>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</si>
  <si>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</si>
  <si>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</si>
  <si>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</si>
  <si>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</si>
  <si>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</si>
  <si>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</si>
  <si>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</si>
  <si>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</si>
  <si>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</si>
  <si>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</si>
  <si>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</si>
  <si>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</si>
  <si>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</si>
  <si>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</si>
  <si>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</si>
  <si>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</si>
  <si>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</si>
  <si>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</si>
  <si>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</si>
  <si>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</si>
  <si>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</si>
  <si>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</si>
  <si>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</si>
  <si>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</si>
  <si>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</si>
  <si>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</si>
  <si>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</si>
  <si>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</si>
  <si>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</si>
  <si>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</si>
  <si>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</si>
  <si>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</si>
  <si>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</si>
  <si>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</si>
  <si>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</si>
  <si>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</si>
  <si>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</si>
  <si>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</si>
  <si>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</si>
  <si>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</si>
  <si>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</si>
  <si>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</si>
  <si>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</si>
  <si>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</si>
  <si>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</si>
  <si>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</si>
  <si>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</si>
  <si>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</si>
  <si>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</si>
  <si>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</si>
  <si>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</si>
  <si>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</si>
  <si>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</si>
  <si>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</si>
  <si>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</si>
  <si>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</si>
  <si>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</si>
  <si>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</si>
  <si>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</si>
  <si>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</si>
  <si>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</si>
  <si>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</si>
  <si>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</si>
  <si>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</si>
  <si>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</si>
  <si>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</si>
  <si>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</si>
  <si>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</si>
  <si>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</si>
  <si>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</si>
  <si>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</si>
  <si>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</si>
  <si>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</si>
  <si>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</si>
  <si>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</si>
  <si>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</si>
  <si>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</si>
  <si>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</si>
  <si>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</si>
  <si>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</si>
  <si>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</si>
  <si>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</si>
  <si>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</si>
  <si>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</si>
  <si>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</si>
  <si>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</si>
  <si>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</si>
  <si>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</si>
  <si>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</si>
  <si>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</si>
  <si>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</si>
  <si>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</si>
  <si>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</si>
  <si>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</si>
  <si>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</si>
  <si>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</si>
  <si>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</si>
  <si>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</si>
  <si>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</si>
  <si>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</si>
  <si>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</si>
  <si>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</si>
  <si>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</si>
  <si>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</si>
  <si>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</si>
  <si>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</si>
  <si>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</si>
  <si>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</si>
  <si>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</si>
  <si>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</si>
  <si>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</si>
  <si>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</si>
  <si>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</si>
  <si>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</si>
  <si>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</si>
  <si>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</si>
  <si>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</si>
  <si>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</si>
  <si>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</si>
  <si>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Documentation</t>
  </si>
  <si>
    <t>Testing and Integration</t>
  </si>
  <si>
    <t>Code Development</t>
  </si>
  <si>
    <t>Project Planning</t>
  </si>
  <si>
    <t>Use case</t>
  </si>
  <si>
    <t xml:space="preserve">Standup </t>
  </si>
  <si>
    <t>Final presentation</t>
  </si>
  <si>
    <t>Component Specification</t>
  </si>
  <si>
    <t>Functional Specification</t>
  </si>
  <si>
    <t>Determine Project Outcome</t>
  </si>
  <si>
    <t>Investigate previous works</t>
  </si>
  <si>
    <t>Edge Detection Algorithm</t>
  </si>
  <si>
    <t>Temperature Algorithm</t>
  </si>
  <si>
    <t>Impove Well Detection</t>
  </si>
  <si>
    <t>Automate Plate Cropping</t>
  </si>
  <si>
    <t>Impove Well Centroid Locating</t>
  </si>
  <si>
    <t>Test Plate Cropping</t>
  </si>
  <si>
    <t>Overall Integration</t>
  </si>
  <si>
    <t>Test Multi-pixel methods</t>
  </si>
  <si>
    <t>Multip-pixels for Temperature Computing</t>
  </si>
  <si>
    <t>HC</t>
  </si>
  <si>
    <t>MN</t>
  </si>
  <si>
    <t>CW</t>
  </si>
  <si>
    <t>All</t>
  </si>
  <si>
    <t>Musical Robot Ver 2</t>
  </si>
  <si>
    <t>DIRECT Capstone</t>
  </si>
  <si>
    <t>Test Well Detection</t>
  </si>
  <si>
    <t>4.2.1</t>
  </si>
  <si>
    <t>4.2.2</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</si>
</sst>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d/yyyy\ \(dddd\)"/>
    <numFmt numFmtId="165" formatCode="ddd\ m/dd/yy"/>
    <numFmt numFmtId="166" formatCode="d"/>
    <numFmt numFmtId="167" formatCode="d\ mmm\ yyyy"/>
  </numFmts>
  <fonts count="72"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72">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4" borderId="10" xfId="0" applyNumberFormat="1" applyFont="1" applyFill="1" applyBorder="1" applyAlignment="1" applyProtection="1">
      <alignment horizontal="left" vertical="center"/>
    </xf>
    <xf numFmtId="0" fontId="46" fillId="24" borderId="10" xfId="0" applyFont="1" applyFill="1" applyBorder="1" applyAlignment="1" applyProtection="1">
      <alignment vertical="center"/>
    </xf>
    <xf numFmtId="0" fontId="42" fillId="24" borderId="10" xfId="0" applyFont="1" applyFill="1" applyBorder="1" applyAlignment="1" applyProtection="1">
      <alignment vertical="center"/>
    </xf>
    <xf numFmtId="0" fontId="42" fillId="24" borderId="10" xfId="0" applyNumberFormat="1" applyFont="1" applyFill="1" applyBorder="1" applyAlignment="1" applyProtection="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8" fillId="0" borderId="10" xfId="0" applyFont="1" applyFill="1" applyBorder="1" applyAlignment="1" applyProtection="1">
      <alignment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0" fontId="49" fillId="23" borderId="0" xfId="0" applyFont="1" applyFill="1" applyBorder="1" applyAlignment="1" applyProtection="1">
      <alignment vertical="center"/>
    </xf>
    <xf numFmtId="0" fontId="45" fillId="24" borderId="0" xfId="0" applyFont="1" applyFill="1" applyAlignment="1" applyProtection="1">
      <alignment vertical="center"/>
    </xf>
    <xf numFmtId="0" fontId="50" fillId="23" borderId="0" xfId="0" applyFont="1" applyFill="1" applyBorder="1" applyAlignment="1" applyProtection="1">
      <alignment vertical="center"/>
    </xf>
    <xf numFmtId="0" fontId="51" fillId="24" borderId="0" xfId="0" applyFont="1" applyFill="1" applyAlignment="1" applyProtection="1">
      <alignment vertical="center"/>
    </xf>
    <xf numFmtId="0" fontId="51"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6" fillId="24" borderId="16" xfId="0" applyNumberFormat="1" applyFont="1" applyFill="1" applyBorder="1" applyAlignment="1" applyProtection="1">
      <alignment horizontal="left" vertical="center"/>
    </xf>
    <xf numFmtId="0" fontId="46" fillId="24" borderId="16" xfId="0" applyFont="1" applyFill="1" applyBorder="1" applyAlignment="1" applyProtection="1">
      <alignment vertical="center"/>
    </xf>
    <xf numFmtId="0" fontId="42" fillId="24" borderId="16" xfId="0" applyFont="1" applyFill="1" applyBorder="1" applyAlignment="1" applyProtection="1">
      <alignment vertical="center"/>
    </xf>
    <xf numFmtId="0" fontId="42" fillId="24" borderId="16" xfId="0" applyNumberFormat="1" applyFont="1" applyFill="1" applyBorder="1" applyAlignment="1" applyProtection="1">
      <alignment horizontal="center" vertical="center"/>
    </xf>
    <xf numFmtId="165" fontId="42" fillId="24" borderId="16" xfId="0" applyNumberFormat="1" applyFont="1" applyFill="1" applyBorder="1" applyAlignment="1" applyProtection="1">
      <alignment horizontal="right"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3" fillId="24" borderId="16" xfId="0" applyNumberFormat="1" applyFont="1" applyFill="1" applyBorder="1" applyAlignment="1" applyProtection="1">
      <alignment horizontal="center" vertical="center"/>
    </xf>
    <xf numFmtId="1" fontId="54" fillId="0" borderId="12" xfId="0" applyNumberFormat="1" applyFont="1" applyBorder="1" applyAlignment="1" applyProtection="1">
      <alignment horizontal="center" vertical="center"/>
    </xf>
    <xf numFmtId="1" fontId="53" fillId="24" borderId="10" xfId="0" applyNumberFormat="1" applyFont="1" applyFill="1" applyBorder="1" applyAlignment="1" applyProtection="1">
      <alignment horizontal="center" vertical="center"/>
    </xf>
    <xf numFmtId="1" fontId="53" fillId="0" borderId="10" xfId="0" applyNumberFormat="1" applyFont="1" applyFill="1" applyBorder="1" applyAlignment="1" applyProtection="1">
      <alignment horizontal="center" vertical="center"/>
    </xf>
    <xf numFmtId="0" fontId="53" fillId="24" borderId="0" xfId="0" applyFont="1" applyFill="1" applyAlignment="1" applyProtection="1">
      <alignment vertical="center"/>
    </xf>
    <xf numFmtId="1" fontId="54" fillId="0" borderId="12" xfId="0" applyNumberFormat="1" applyFont="1" applyFill="1" applyBorder="1" applyAlignment="1" applyProtection="1">
      <alignment horizontal="center" vertical="center"/>
    </xf>
    <xf numFmtId="165" fontId="47" fillId="25" borderId="12" xfId="0" applyNumberFormat="1" applyFont="1" applyFill="1" applyBorder="1" applyAlignment="1" applyProtection="1">
      <alignment horizontal="center" vertical="center"/>
    </xf>
    <xf numFmtId="165" fontId="47" fillId="0" borderId="12" xfId="0" applyNumberFormat="1" applyFont="1" applyBorder="1" applyAlignment="1" applyProtection="1">
      <alignment horizontal="center" vertical="center"/>
    </xf>
    <xf numFmtId="165" fontId="42" fillId="24" borderId="10" xfId="0" applyNumberFormat="1" applyFont="1" applyFill="1" applyBorder="1" applyAlignment="1" applyProtection="1">
      <alignment horizontal="center" vertical="center"/>
    </xf>
    <xf numFmtId="0" fontId="48" fillId="0" borderId="10" xfId="0" applyFont="1" applyFill="1" applyBorder="1" applyAlignment="1" applyProtection="1">
      <alignment horizontal="center" vertical="center"/>
    </xf>
    <xf numFmtId="0" fontId="50" fillId="23" borderId="0" xfId="0" applyFont="1" applyFill="1" applyBorder="1" applyAlignment="1" applyProtection="1">
      <alignment horizontal="center" vertical="center"/>
    </xf>
    <xf numFmtId="0" fontId="42" fillId="24" borderId="0" xfId="0" applyFont="1" applyFill="1" applyAlignment="1" applyProtection="1">
      <alignment horizontal="center" vertical="center"/>
    </xf>
    <xf numFmtId="0" fontId="42" fillId="24"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0" fontId="42" fillId="24" borderId="10" xfId="0" applyFont="1" applyFill="1" applyBorder="1" applyAlignment="1" applyProtection="1">
      <alignment horizontal="left" vertical="center"/>
    </xf>
    <xf numFmtId="0" fontId="55" fillId="0" borderId="0" xfId="0" applyNumberFormat="1" applyFont="1" applyFill="1" applyBorder="1" applyProtection="1"/>
    <xf numFmtId="0" fontId="55" fillId="0" borderId="0" xfId="0" applyFont="1" applyFill="1" applyBorder="1" applyProtection="1"/>
    <xf numFmtId="0" fontId="1" fillId="0" borderId="0" xfId="0" applyFont="1" applyFill="1" applyBorder="1" applyProtection="1"/>
    <xf numFmtId="0" fontId="55" fillId="0" borderId="0" xfId="0" applyFont="1" applyProtection="1"/>
    <xf numFmtId="0" fontId="55" fillId="0" borderId="0" xfId="0" applyFont="1" applyFill="1" applyAlignment="1" applyProtection="1">
      <alignment horizontal="right" vertical="center"/>
    </xf>
    <xf numFmtId="165" fontId="42" fillId="24" borderId="16" xfId="0" applyNumberFormat="1" applyFont="1" applyFill="1" applyBorder="1" applyAlignment="1" applyProtection="1">
      <alignment horizontal="center" vertical="center"/>
    </xf>
    <xf numFmtId="0" fontId="56" fillId="0" borderId="20" xfId="0" applyNumberFormat="1" applyFont="1" applyFill="1" applyBorder="1" applyAlignment="1" applyProtection="1">
      <alignment horizontal="left" vertical="center"/>
    </xf>
    <xf numFmtId="0" fontId="56" fillId="0" borderId="20" xfId="0" applyFont="1" applyFill="1" applyBorder="1" applyAlignment="1" applyProtection="1">
      <alignment horizontal="left" vertical="center"/>
    </xf>
    <xf numFmtId="0" fontId="56" fillId="0" borderId="20" xfId="0" applyFont="1" applyFill="1" applyBorder="1" applyAlignment="1" applyProtection="1">
      <alignment horizontal="center" vertical="center" wrapText="1"/>
    </xf>
    <xf numFmtId="0" fontId="57" fillId="0" borderId="20" xfId="0" applyNumberFormat="1" applyFont="1" applyFill="1" applyBorder="1" applyAlignment="1" applyProtection="1">
      <alignment horizontal="center" vertical="center" wrapText="1"/>
    </xf>
    <xf numFmtId="0" fontId="56" fillId="0" borderId="20" xfId="0" applyFont="1" applyFill="1" applyBorder="1" applyAlignment="1" applyProtection="1">
      <alignment horizontal="center" vertical="center"/>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8"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9" fillId="22" borderId="11" xfId="0" applyFont="1" applyFill="1" applyBorder="1" applyAlignment="1" applyProtection="1">
      <alignment vertical="center"/>
    </xf>
    <xf numFmtId="0" fontId="1" fillId="0" borderId="0" xfId="0" applyFont="1" applyAlignment="1" applyProtection="1">
      <alignment horizontal="right" vertical="center"/>
    </xf>
    <xf numFmtId="0" fontId="62"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3" fillId="0" borderId="0" xfId="0" applyFont="1" applyAlignment="1">
      <alignment wrapText="1"/>
    </xf>
    <xf numFmtId="0" fontId="37" fillId="0" borderId="0" xfId="34" applyFont="1" applyAlignment="1" applyProtection="1"/>
    <xf numFmtId="0" fontId="63" fillId="0" borderId="0" xfId="0" applyFont="1" applyAlignment="1">
      <alignment horizontal="left" wrapText="1"/>
    </xf>
    <xf numFmtId="0" fontId="63" fillId="0" borderId="0" xfId="0" applyFont="1" applyAlignment="1">
      <alignment vertical="center" wrapText="1"/>
    </xf>
    <xf numFmtId="0" fontId="63" fillId="0" borderId="0" xfId="0" applyFont="1" applyFill="1" applyBorder="1" applyAlignment="1">
      <alignment vertical="center" wrapText="1"/>
    </xf>
    <xf numFmtId="0" fontId="64" fillId="0" borderId="0" xfId="0" applyFont="1" applyAlignment="1">
      <alignment vertical="center"/>
    </xf>
    <xf numFmtId="0" fontId="64" fillId="0" borderId="0" xfId="0" applyFont="1"/>
    <xf numFmtId="0" fontId="64" fillId="0" borderId="0" xfId="0" applyFont="1" applyAlignment="1"/>
    <xf numFmtId="0" fontId="65" fillId="0" borderId="0" xfId="0" applyFont="1" applyFill="1" applyBorder="1" applyAlignment="1">
      <alignment vertical="center" wrapText="1"/>
    </xf>
    <xf numFmtId="0" fontId="64" fillId="0" borderId="0" xfId="0" applyFont="1" applyBorder="1"/>
    <xf numFmtId="0" fontId="37" fillId="0" borderId="0" xfId="34" applyFont="1" applyFill="1" applyBorder="1" applyAlignment="1" applyProtection="1">
      <alignment vertical="center"/>
    </xf>
    <xf numFmtId="0" fontId="67" fillId="0" borderId="0" xfId="0" applyFont="1" applyAlignment="1">
      <alignment horizontal="right"/>
    </xf>
    <xf numFmtId="0" fontId="63" fillId="0" borderId="0" xfId="0" applyFont="1"/>
    <xf numFmtId="0" fontId="63" fillId="0" borderId="0" xfId="0" applyFont="1" applyAlignment="1"/>
    <xf numFmtId="0" fontId="63" fillId="0" borderId="0" xfId="0" applyFont="1" applyAlignment="1">
      <alignment horizontal="left" indent="1"/>
    </xf>
    <xf numFmtId="0" fontId="63" fillId="0" borderId="0" xfId="0" quotePrefix="1" applyFont="1" applyAlignment="1">
      <alignment horizontal="left" wrapText="1" indent="1"/>
    </xf>
    <xf numFmtId="0" fontId="36" fillId="0" borderId="0" xfId="0" quotePrefix="1" applyFont="1" applyAlignment="1">
      <alignment horizontal="left" indent="1"/>
    </xf>
    <xf numFmtId="0" fontId="67" fillId="0" borderId="0" xfId="0" applyFont="1" applyAlignment="1">
      <alignment horizontal="left" wrapText="1"/>
    </xf>
    <xf numFmtId="0" fontId="63" fillId="0" borderId="0" xfId="0" applyFont="1" applyFill="1" applyBorder="1" applyAlignment="1">
      <alignment horizontal="left" vertical="center" wrapText="1"/>
    </xf>
    <xf numFmtId="0" fontId="69" fillId="0" borderId="0" xfId="0" applyFont="1" applyAlignment="1">
      <alignment horizontal="right"/>
    </xf>
    <xf numFmtId="0" fontId="70" fillId="0" borderId="0" xfId="0" applyFont="1" applyFill="1" applyBorder="1" applyAlignment="1">
      <alignment vertical="center" wrapText="1"/>
    </xf>
    <xf numFmtId="0" fontId="63" fillId="0" borderId="0" xfId="0" quotePrefix="1" applyFont="1" applyAlignment="1">
      <alignment wrapText="1"/>
    </xf>
    <xf numFmtId="0" fontId="70" fillId="0" borderId="0" xfId="0" applyFont="1" applyAlignment="1"/>
    <xf numFmtId="0" fontId="11" fillId="0" borderId="0" xfId="0" applyFont="1" applyAlignment="1" applyProtection="1">
      <protection locked="0"/>
    </xf>
    <xf numFmtId="0" fontId="70" fillId="0" borderId="0" xfId="0" applyFont="1"/>
    <xf numFmtId="0" fontId="69" fillId="0" borderId="0" xfId="0" applyFont="1" applyFill="1" applyBorder="1" applyAlignment="1"/>
    <xf numFmtId="0" fontId="2" fillId="0" borderId="0" xfId="34" applyNumberFormat="1" applyFill="1" applyBorder="1" applyAlignment="1" applyProtection="1"/>
    <xf numFmtId="0" fontId="52" fillId="0" borderId="18" xfId="0" applyNumberFormat="1" applyFont="1" applyFill="1" applyBorder="1" applyAlignment="1" applyProtection="1">
      <alignment horizontal="center" vertical="center"/>
    </xf>
    <xf numFmtId="0" fontId="52" fillId="0" borderId="13"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center" vertical="center"/>
    </xf>
    <xf numFmtId="167" fontId="45" fillId="0" borderId="18" xfId="0" applyNumberFormat="1" applyFont="1" applyFill="1" applyBorder="1" applyAlignment="1" applyProtection="1">
      <alignment horizontal="center" vertical="center"/>
    </xf>
    <xf numFmtId="167" fontId="45" fillId="0" borderId="13" xfId="0" applyNumberFormat="1" applyFont="1" applyFill="1" applyBorder="1" applyAlignment="1" applyProtection="1">
      <alignment horizontal="center" vertical="center"/>
    </xf>
    <xf numFmtId="167" fontId="45" fillId="0" borderId="19" xfId="0" applyNumberFormat="1" applyFont="1" applyFill="1" applyBorder="1" applyAlignment="1" applyProtection="1">
      <alignment horizontal="center" vertical="center"/>
    </xf>
    <xf numFmtId="0" fontId="60"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164" fontId="45" fillId="0" borderId="24" xfId="0" applyNumberFormat="1" applyFont="1" applyFill="1" applyBorder="1" applyAlignment="1" applyProtection="1">
      <alignment horizontal="center" vertical="center" shrinkToFit="1"/>
      <protection locked="0"/>
    </xf>
    <xf numFmtId="0" fontId="62"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val="2"/>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6</xdr:col>
      <xdr:colOff>314325</xdr:colOff>
      <xdr:row>5</xdr:row>
      <xdr:rowOff>142875</xdr:rowOff>
    </xdr:from>
    <xdr:to>
      <xdr:col>24</xdr:col>
      <xdr:colOff>66675</xdr:colOff>
      <xdr:row>10</xdr:row>
      <xdr:rowOff>80433</xdr:rowOff>
    </xdr:to>
    <xdr:sp macro="" textlink="">
      <xdr:nvSpPr>
        <xdr:cNvPr id="8236" name="Text Box 44" hidden="1">
          <a:extLst>
            <a:ext uri="{FF2B5EF4-FFF2-40B4-BE49-F238E27FC236}">
              <a16:creationId xmlns=""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BN38"/>
  <sheetViews>
    <sheetView showGridLines="0" tabSelected="1" zoomScaleNormal="100" workbookViewId="0">
      <pane ySplit="7" topLeftCell="A8" activePane="bottomLeft" state="frozen"/>
      <selection pane="bottomLeft" activeCell="H21" sqref="H21"/>
    </sheetView>
  </sheetViews>
  <sheetFormatPr defaultColWidth="9.140625" defaultRowHeight="12.75" x14ac:dyDescent="0.2"/>
  <cols>
    <col min="1" max="1" width="6.85546875" style="5" customWidth="1"/>
    <col min="2" max="2" width="31" style="1" customWidth="1"/>
    <col min="3" max="3" width="7.7109375" style="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123" t="s">
        <v>160</v>
      </c>
      <c r="B1" s="46"/>
      <c r="C1" s="46"/>
      <c r="D1" s="46"/>
      <c r="E1" s="46"/>
      <c r="F1" s="46"/>
      <c r="I1" s="130"/>
      <c r="K1" s="168" t="s">
        <v>77</v>
      </c>
      <c r="L1" s="168"/>
      <c r="M1" s="168"/>
      <c r="N1" s="168"/>
      <c r="O1" s="168"/>
      <c r="P1" s="168"/>
      <c r="Q1" s="168"/>
      <c r="R1" s="168"/>
      <c r="S1" s="168"/>
      <c r="T1" s="168"/>
      <c r="U1" s="168"/>
      <c r="V1" s="168"/>
      <c r="W1" s="168"/>
      <c r="X1" s="168"/>
      <c r="Y1" s="168"/>
      <c r="Z1" s="168"/>
      <c r="AA1" s="168"/>
      <c r="AB1" s="168"/>
      <c r="AC1" s="168"/>
      <c r="AD1" s="168"/>
      <c r="AE1" s="168"/>
    </row>
    <row r="2" spans="1:66" ht="18" customHeight="1" x14ac:dyDescent="0.2">
      <c r="A2" s="51" t="s">
        <v>161</v>
      </c>
      <c r="B2" s="22"/>
      <c r="C2" s="22"/>
      <c r="D2" s="33"/>
      <c r="E2" s="158"/>
      <c r="F2" s="158"/>
      <c r="H2" s="2"/>
    </row>
    <row r="3" spans="1:66" ht="14.25" x14ac:dyDescent="0.2">
      <c r="A3" s="51"/>
      <c r="B3" s="47"/>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2">
      <c r="A4" s="108"/>
      <c r="B4" s="112" t="s">
        <v>74</v>
      </c>
      <c r="C4" s="170">
        <v>43920</v>
      </c>
      <c r="D4" s="170"/>
      <c r="E4" s="170"/>
      <c r="F4" s="109"/>
      <c r="G4" s="112" t="s">
        <v>73</v>
      </c>
      <c r="H4" s="127">
        <v>2</v>
      </c>
      <c r="I4" s="110"/>
      <c r="J4" s="49"/>
      <c r="K4" s="162" t="str">
        <f>"Week "&amp;(K6-($C$4-WEEKDAY($C$4,1)+2))/7+1</f>
        <v>Week 2</v>
      </c>
      <c r="L4" s="163"/>
      <c r="M4" s="163"/>
      <c r="N4" s="163"/>
      <c r="O4" s="163"/>
      <c r="P4" s="163"/>
      <c r="Q4" s="164"/>
      <c r="R4" s="162" t="str">
        <f>"Week "&amp;(R6-($C$4-WEEKDAY($C$4,1)+2))/7+1</f>
        <v>Week 3</v>
      </c>
      <c r="S4" s="163"/>
      <c r="T4" s="163"/>
      <c r="U4" s="163"/>
      <c r="V4" s="163"/>
      <c r="W4" s="163"/>
      <c r="X4" s="164"/>
      <c r="Y4" s="162" t="str">
        <f>"Week "&amp;(Y6-($C$4-WEEKDAY($C$4,1)+2))/7+1</f>
        <v>Week 4</v>
      </c>
      <c r="Z4" s="163"/>
      <c r="AA4" s="163"/>
      <c r="AB4" s="163"/>
      <c r="AC4" s="163"/>
      <c r="AD4" s="163"/>
      <c r="AE4" s="164"/>
      <c r="AF4" s="162" t="str">
        <f>"Week "&amp;(AF6-($C$4-WEEKDAY($C$4,1)+2))/7+1</f>
        <v>Week 5</v>
      </c>
      <c r="AG4" s="163"/>
      <c r="AH4" s="163"/>
      <c r="AI4" s="163"/>
      <c r="AJ4" s="163"/>
      <c r="AK4" s="163"/>
      <c r="AL4" s="164"/>
      <c r="AM4" s="162" t="str">
        <f>"Week "&amp;(AM6-($C$4-WEEKDAY($C$4,1)+2))/7+1</f>
        <v>Week 6</v>
      </c>
      <c r="AN4" s="163"/>
      <c r="AO4" s="163"/>
      <c r="AP4" s="163"/>
      <c r="AQ4" s="163"/>
      <c r="AR4" s="163"/>
      <c r="AS4" s="164"/>
      <c r="AT4" s="162" t="str">
        <f>"Week "&amp;(AT6-($C$4-WEEKDAY($C$4,1)+2))/7+1</f>
        <v>Week 7</v>
      </c>
      <c r="AU4" s="163"/>
      <c r="AV4" s="163"/>
      <c r="AW4" s="163"/>
      <c r="AX4" s="163"/>
      <c r="AY4" s="163"/>
      <c r="AZ4" s="164"/>
      <c r="BA4" s="162" t="str">
        <f>"Week "&amp;(BA6-($C$4-WEEKDAY($C$4,1)+2))/7+1</f>
        <v>Week 8</v>
      </c>
      <c r="BB4" s="163"/>
      <c r="BC4" s="163"/>
      <c r="BD4" s="163"/>
      <c r="BE4" s="163"/>
      <c r="BF4" s="163"/>
      <c r="BG4" s="164"/>
      <c r="BH4" s="162" t="str">
        <f>"Week "&amp;(BH6-($C$4-WEEKDAY($C$4,1)+2))/7+1</f>
        <v>Week 9</v>
      </c>
      <c r="BI4" s="163"/>
      <c r="BJ4" s="163"/>
      <c r="BK4" s="163"/>
      <c r="BL4" s="163"/>
      <c r="BM4" s="163"/>
      <c r="BN4" s="164"/>
    </row>
    <row r="5" spans="1:66" ht="17.25" customHeight="1" x14ac:dyDescent="0.2">
      <c r="A5" s="108"/>
      <c r="B5" s="112" t="s">
        <v>75</v>
      </c>
      <c r="C5" s="169"/>
      <c r="D5" s="169"/>
      <c r="E5" s="169"/>
      <c r="F5" s="111"/>
      <c r="G5" s="111"/>
      <c r="H5" s="111"/>
      <c r="I5" s="111"/>
      <c r="J5" s="49"/>
      <c r="K5" s="165">
        <f>K6</f>
        <v>43927</v>
      </c>
      <c r="L5" s="166"/>
      <c r="M5" s="166"/>
      <c r="N5" s="166"/>
      <c r="O5" s="166"/>
      <c r="P5" s="166"/>
      <c r="Q5" s="167"/>
      <c r="R5" s="165">
        <f>R6</f>
        <v>43934</v>
      </c>
      <c r="S5" s="166"/>
      <c r="T5" s="166"/>
      <c r="U5" s="166"/>
      <c r="V5" s="166"/>
      <c r="W5" s="166"/>
      <c r="X5" s="167"/>
      <c r="Y5" s="165">
        <f>Y6</f>
        <v>43941</v>
      </c>
      <c r="Z5" s="166"/>
      <c r="AA5" s="166"/>
      <c r="AB5" s="166"/>
      <c r="AC5" s="166"/>
      <c r="AD5" s="166"/>
      <c r="AE5" s="167"/>
      <c r="AF5" s="165">
        <f>AF6</f>
        <v>43948</v>
      </c>
      <c r="AG5" s="166"/>
      <c r="AH5" s="166"/>
      <c r="AI5" s="166"/>
      <c r="AJ5" s="166"/>
      <c r="AK5" s="166"/>
      <c r="AL5" s="167"/>
      <c r="AM5" s="165">
        <f>AM6</f>
        <v>43955</v>
      </c>
      <c r="AN5" s="166"/>
      <c r="AO5" s="166"/>
      <c r="AP5" s="166"/>
      <c r="AQ5" s="166"/>
      <c r="AR5" s="166"/>
      <c r="AS5" s="167"/>
      <c r="AT5" s="165">
        <f>AT6</f>
        <v>43962</v>
      </c>
      <c r="AU5" s="166"/>
      <c r="AV5" s="166"/>
      <c r="AW5" s="166"/>
      <c r="AX5" s="166"/>
      <c r="AY5" s="166"/>
      <c r="AZ5" s="167"/>
      <c r="BA5" s="165">
        <f>BA6</f>
        <v>43969</v>
      </c>
      <c r="BB5" s="166"/>
      <c r="BC5" s="166"/>
      <c r="BD5" s="166"/>
      <c r="BE5" s="166"/>
      <c r="BF5" s="166"/>
      <c r="BG5" s="167"/>
      <c r="BH5" s="165">
        <f>BH6</f>
        <v>43976</v>
      </c>
      <c r="BI5" s="166"/>
      <c r="BJ5" s="166"/>
      <c r="BK5" s="166"/>
      <c r="BL5" s="166"/>
      <c r="BM5" s="166"/>
      <c r="BN5" s="167"/>
    </row>
    <row r="6" spans="1:66" x14ac:dyDescent="0.2">
      <c r="A6" s="48"/>
      <c r="B6" s="49"/>
      <c r="C6" s="49"/>
      <c r="D6" s="50"/>
      <c r="E6" s="49"/>
      <c r="F6" s="49"/>
      <c r="G6" s="49"/>
      <c r="H6" s="49"/>
      <c r="I6" s="49"/>
      <c r="J6" s="49"/>
      <c r="K6" s="91">
        <f>C4-WEEKDAY(C4,1)+2+7*(H4-1)</f>
        <v>43927</v>
      </c>
      <c r="L6" s="82">
        <f t="shared" ref="L6:AQ6" si="0">K6+1</f>
        <v>43928</v>
      </c>
      <c r="M6" s="82">
        <f t="shared" si="0"/>
        <v>43929</v>
      </c>
      <c r="N6" s="82">
        <f t="shared" si="0"/>
        <v>43930</v>
      </c>
      <c r="O6" s="82">
        <f t="shared" si="0"/>
        <v>43931</v>
      </c>
      <c r="P6" s="82">
        <f t="shared" si="0"/>
        <v>43932</v>
      </c>
      <c r="Q6" s="92">
        <f t="shared" si="0"/>
        <v>43933</v>
      </c>
      <c r="R6" s="91">
        <f t="shared" si="0"/>
        <v>43934</v>
      </c>
      <c r="S6" s="82">
        <f t="shared" si="0"/>
        <v>43935</v>
      </c>
      <c r="T6" s="82">
        <f t="shared" si="0"/>
        <v>43936</v>
      </c>
      <c r="U6" s="82">
        <f t="shared" si="0"/>
        <v>43937</v>
      </c>
      <c r="V6" s="82">
        <f t="shared" si="0"/>
        <v>43938</v>
      </c>
      <c r="W6" s="82">
        <f t="shared" si="0"/>
        <v>43939</v>
      </c>
      <c r="X6" s="92">
        <f t="shared" si="0"/>
        <v>43940</v>
      </c>
      <c r="Y6" s="91">
        <f t="shared" si="0"/>
        <v>43941</v>
      </c>
      <c r="Z6" s="82">
        <f t="shared" si="0"/>
        <v>43942</v>
      </c>
      <c r="AA6" s="82">
        <f t="shared" si="0"/>
        <v>43943</v>
      </c>
      <c r="AB6" s="82">
        <f t="shared" si="0"/>
        <v>43944</v>
      </c>
      <c r="AC6" s="82">
        <f t="shared" si="0"/>
        <v>43945</v>
      </c>
      <c r="AD6" s="82">
        <f t="shared" si="0"/>
        <v>43946</v>
      </c>
      <c r="AE6" s="92">
        <f t="shared" si="0"/>
        <v>43947</v>
      </c>
      <c r="AF6" s="91">
        <f t="shared" si="0"/>
        <v>43948</v>
      </c>
      <c r="AG6" s="82">
        <f t="shared" si="0"/>
        <v>43949</v>
      </c>
      <c r="AH6" s="82">
        <f t="shared" si="0"/>
        <v>43950</v>
      </c>
      <c r="AI6" s="82">
        <f t="shared" si="0"/>
        <v>43951</v>
      </c>
      <c r="AJ6" s="82">
        <f t="shared" si="0"/>
        <v>43952</v>
      </c>
      <c r="AK6" s="82">
        <f t="shared" si="0"/>
        <v>43953</v>
      </c>
      <c r="AL6" s="92">
        <f t="shared" si="0"/>
        <v>43954</v>
      </c>
      <c r="AM6" s="91">
        <f t="shared" si="0"/>
        <v>43955</v>
      </c>
      <c r="AN6" s="82">
        <f t="shared" si="0"/>
        <v>43956</v>
      </c>
      <c r="AO6" s="82">
        <f t="shared" si="0"/>
        <v>43957</v>
      </c>
      <c r="AP6" s="82">
        <f t="shared" si="0"/>
        <v>43958</v>
      </c>
      <c r="AQ6" s="82">
        <f t="shared" si="0"/>
        <v>43959</v>
      </c>
      <c r="AR6" s="82">
        <f t="shared" ref="AR6:BN6" si="1">AQ6+1</f>
        <v>43960</v>
      </c>
      <c r="AS6" s="92">
        <f t="shared" si="1"/>
        <v>43961</v>
      </c>
      <c r="AT6" s="91">
        <f t="shared" si="1"/>
        <v>43962</v>
      </c>
      <c r="AU6" s="82">
        <f t="shared" si="1"/>
        <v>43963</v>
      </c>
      <c r="AV6" s="82">
        <f t="shared" si="1"/>
        <v>43964</v>
      </c>
      <c r="AW6" s="82">
        <f t="shared" si="1"/>
        <v>43965</v>
      </c>
      <c r="AX6" s="82">
        <f t="shared" si="1"/>
        <v>43966</v>
      </c>
      <c r="AY6" s="82">
        <f t="shared" si="1"/>
        <v>43967</v>
      </c>
      <c r="AZ6" s="92">
        <f t="shared" si="1"/>
        <v>43968</v>
      </c>
      <c r="BA6" s="91">
        <f t="shared" si="1"/>
        <v>43969</v>
      </c>
      <c r="BB6" s="82">
        <f t="shared" si="1"/>
        <v>43970</v>
      </c>
      <c r="BC6" s="82">
        <f t="shared" si="1"/>
        <v>43971</v>
      </c>
      <c r="BD6" s="82">
        <f t="shared" si="1"/>
        <v>43972</v>
      </c>
      <c r="BE6" s="82">
        <f t="shared" si="1"/>
        <v>43973</v>
      </c>
      <c r="BF6" s="82">
        <f t="shared" si="1"/>
        <v>43974</v>
      </c>
      <c r="BG6" s="92">
        <f t="shared" si="1"/>
        <v>43975</v>
      </c>
      <c r="BH6" s="91">
        <f t="shared" si="1"/>
        <v>43976</v>
      </c>
      <c r="BI6" s="82">
        <f t="shared" si="1"/>
        <v>43977</v>
      </c>
      <c r="BJ6" s="82">
        <f t="shared" si="1"/>
        <v>43978</v>
      </c>
      <c r="BK6" s="82">
        <f t="shared" si="1"/>
        <v>43979</v>
      </c>
      <c r="BL6" s="82">
        <f t="shared" si="1"/>
        <v>43980</v>
      </c>
      <c r="BM6" s="82">
        <f t="shared" si="1"/>
        <v>43981</v>
      </c>
      <c r="BN6" s="92">
        <f t="shared" si="1"/>
        <v>43982</v>
      </c>
    </row>
    <row r="7" spans="1:66" s="122" customFormat="1" ht="24.75" thickBot="1" x14ac:dyDescent="0.25">
      <c r="A7" s="114" t="s">
        <v>0</v>
      </c>
      <c r="B7" s="115" t="s">
        <v>65</v>
      </c>
      <c r="C7" s="116" t="s">
        <v>66</v>
      </c>
      <c r="D7" s="117" t="s">
        <v>72</v>
      </c>
      <c r="E7" s="118" t="s">
        <v>67</v>
      </c>
      <c r="F7" s="118" t="s">
        <v>68</v>
      </c>
      <c r="G7" s="116" t="s">
        <v>69</v>
      </c>
      <c r="H7" s="116" t="s">
        <v>70</v>
      </c>
      <c r="I7" s="116" t="s">
        <v>71</v>
      </c>
      <c r="J7" s="116"/>
      <c r="K7" s="119" t="str">
        <f t="shared" ref="K7:AP7" si="2">CHOOSE(WEEKDAY(K6,1),"S","M","T","W","T","F","S")</f>
        <v>M</v>
      </c>
      <c r="L7" s="120" t="str">
        <f t="shared" si="2"/>
        <v>T</v>
      </c>
      <c r="M7" s="120" t="str">
        <f t="shared" si="2"/>
        <v>W</v>
      </c>
      <c r="N7" s="120" t="str">
        <f t="shared" si="2"/>
        <v>T</v>
      </c>
      <c r="O7" s="120" t="str">
        <f t="shared" si="2"/>
        <v>F</v>
      </c>
      <c r="P7" s="120" t="str">
        <f t="shared" si="2"/>
        <v>S</v>
      </c>
      <c r="Q7" s="121" t="str">
        <f t="shared" si="2"/>
        <v>S</v>
      </c>
      <c r="R7" s="119" t="str">
        <f t="shared" si="2"/>
        <v>M</v>
      </c>
      <c r="S7" s="120" t="str">
        <f t="shared" si="2"/>
        <v>T</v>
      </c>
      <c r="T7" s="120" t="str">
        <f t="shared" si="2"/>
        <v>W</v>
      </c>
      <c r="U7" s="120" t="str">
        <f t="shared" si="2"/>
        <v>T</v>
      </c>
      <c r="V7" s="120" t="str">
        <f t="shared" si="2"/>
        <v>F</v>
      </c>
      <c r="W7" s="120" t="str">
        <f t="shared" si="2"/>
        <v>S</v>
      </c>
      <c r="X7" s="121" t="str">
        <f t="shared" si="2"/>
        <v>S</v>
      </c>
      <c r="Y7" s="119" t="str">
        <f t="shared" si="2"/>
        <v>M</v>
      </c>
      <c r="Z7" s="120" t="str">
        <f t="shared" si="2"/>
        <v>T</v>
      </c>
      <c r="AA7" s="120" t="str">
        <f t="shared" si="2"/>
        <v>W</v>
      </c>
      <c r="AB7" s="120" t="str">
        <f t="shared" si="2"/>
        <v>T</v>
      </c>
      <c r="AC7" s="120" t="str">
        <f t="shared" si="2"/>
        <v>F</v>
      </c>
      <c r="AD7" s="120" t="str">
        <f t="shared" si="2"/>
        <v>S</v>
      </c>
      <c r="AE7" s="121" t="str">
        <f t="shared" si="2"/>
        <v>S</v>
      </c>
      <c r="AF7" s="119" t="str">
        <f t="shared" si="2"/>
        <v>M</v>
      </c>
      <c r="AG7" s="120" t="str">
        <f t="shared" si="2"/>
        <v>T</v>
      </c>
      <c r="AH7" s="120" t="str">
        <f t="shared" si="2"/>
        <v>W</v>
      </c>
      <c r="AI7" s="120" t="str">
        <f t="shared" si="2"/>
        <v>T</v>
      </c>
      <c r="AJ7" s="120" t="str">
        <f t="shared" si="2"/>
        <v>F</v>
      </c>
      <c r="AK7" s="120" t="str">
        <f t="shared" si="2"/>
        <v>S</v>
      </c>
      <c r="AL7" s="121" t="str">
        <f t="shared" si="2"/>
        <v>S</v>
      </c>
      <c r="AM7" s="119" t="str">
        <f t="shared" si="2"/>
        <v>M</v>
      </c>
      <c r="AN7" s="120" t="str">
        <f t="shared" si="2"/>
        <v>T</v>
      </c>
      <c r="AO7" s="120" t="str">
        <f t="shared" si="2"/>
        <v>W</v>
      </c>
      <c r="AP7" s="120" t="str">
        <f t="shared" si="2"/>
        <v>T</v>
      </c>
      <c r="AQ7" s="120" t="str">
        <f t="shared" ref="AQ7:BN7" si="3">CHOOSE(WEEKDAY(AQ6,1),"S","M","T","W","T","F","S")</f>
        <v>F</v>
      </c>
      <c r="AR7" s="120" t="str">
        <f t="shared" si="3"/>
        <v>S</v>
      </c>
      <c r="AS7" s="121" t="str">
        <f t="shared" si="3"/>
        <v>S</v>
      </c>
      <c r="AT7" s="119" t="str">
        <f t="shared" si="3"/>
        <v>M</v>
      </c>
      <c r="AU7" s="120" t="str">
        <f t="shared" si="3"/>
        <v>T</v>
      </c>
      <c r="AV7" s="120" t="str">
        <f t="shared" si="3"/>
        <v>W</v>
      </c>
      <c r="AW7" s="120" t="str">
        <f t="shared" si="3"/>
        <v>T</v>
      </c>
      <c r="AX7" s="120" t="str">
        <f t="shared" si="3"/>
        <v>F</v>
      </c>
      <c r="AY7" s="120" t="str">
        <f t="shared" si="3"/>
        <v>S</v>
      </c>
      <c r="AZ7" s="121" t="str">
        <f t="shared" si="3"/>
        <v>S</v>
      </c>
      <c r="BA7" s="119" t="str">
        <f t="shared" si="3"/>
        <v>M</v>
      </c>
      <c r="BB7" s="120" t="str">
        <f t="shared" si="3"/>
        <v>T</v>
      </c>
      <c r="BC7" s="120" t="str">
        <f t="shared" si="3"/>
        <v>W</v>
      </c>
      <c r="BD7" s="120" t="str">
        <f t="shared" si="3"/>
        <v>T</v>
      </c>
      <c r="BE7" s="120" t="str">
        <f t="shared" si="3"/>
        <v>F</v>
      </c>
      <c r="BF7" s="120" t="str">
        <f t="shared" si="3"/>
        <v>S</v>
      </c>
      <c r="BG7" s="121" t="str">
        <f t="shared" si="3"/>
        <v>S</v>
      </c>
      <c r="BH7" s="119" t="str">
        <f t="shared" si="3"/>
        <v>M</v>
      </c>
      <c r="BI7" s="120" t="str">
        <f t="shared" si="3"/>
        <v>T</v>
      </c>
      <c r="BJ7" s="120" t="str">
        <f t="shared" si="3"/>
        <v>W</v>
      </c>
      <c r="BK7" s="120" t="str">
        <f t="shared" si="3"/>
        <v>T</v>
      </c>
      <c r="BL7" s="120" t="str">
        <f t="shared" si="3"/>
        <v>F</v>
      </c>
      <c r="BM7" s="120" t="str">
        <f t="shared" si="3"/>
        <v>S</v>
      </c>
      <c r="BN7" s="121" t="str">
        <f t="shared" si="3"/>
        <v>S</v>
      </c>
    </row>
    <row r="8" spans="1:66" s="54" customFormat="1" ht="18" x14ac:dyDescent="0.2">
      <c r="A8" s="83" t="str">
        <f>IF(ISERROR(VALUE(SUBSTITUTE(prevWBS,".",""))),"1",IF(ISERROR(FIND("`",SUBSTITUTE(prevWBS,".","`",1))),TEXT(VALUE(prevWBS)+1,"#"),TEXT(VALUE(LEFT(prevWBS,FIND("`",SUBSTITUTE(prevWBS,".","`",1))-1))+1,"#")))</f>
        <v>1</v>
      </c>
      <c r="B8" s="84" t="s">
        <v>139</v>
      </c>
      <c r="C8" s="85"/>
      <c r="D8" s="86"/>
      <c r="E8" s="87"/>
      <c r="F8" s="113" t="str">
        <f>IF(ISBLANK(E8)," - ",IF(G8=0,E8,E8+G8-1))</f>
        <v xml:space="preserve"> - </v>
      </c>
      <c r="G8" s="88"/>
      <c r="H8" s="89"/>
      <c r="I8" s="90" t="str">
        <f t="shared" ref="I8:I31" si="4">IF(OR(F8=0,E8=0)," - ",NETWORKDAYS(E8,F8))</f>
        <v xml:space="preserve"> - </v>
      </c>
      <c r="J8" s="93"/>
      <c r="K8" s="105"/>
      <c r="L8" s="105"/>
      <c r="M8" s="105"/>
      <c r="N8" s="105"/>
      <c r="O8" s="105"/>
      <c r="P8" s="105"/>
      <c r="Q8" s="105"/>
      <c r="R8" s="105"/>
      <c r="S8" s="105"/>
      <c r="T8" s="105"/>
      <c r="U8" s="105"/>
      <c r="V8" s="105"/>
      <c r="W8" s="105"/>
      <c r="X8" s="105"/>
      <c r="Y8" s="105"/>
      <c r="Z8" s="105"/>
      <c r="AA8" s="105"/>
      <c r="AB8" s="105"/>
      <c r="AC8" s="105"/>
      <c r="AD8" s="105"/>
      <c r="AE8" s="105"/>
      <c r="AF8" s="105"/>
      <c r="AG8" s="105"/>
      <c r="AH8" s="105"/>
      <c r="AI8" s="105"/>
      <c r="AJ8" s="105"/>
      <c r="AK8" s="105"/>
      <c r="AL8" s="105"/>
      <c r="AM8" s="105"/>
      <c r="AN8" s="105"/>
      <c r="AO8" s="105"/>
      <c r="AP8" s="105"/>
      <c r="AQ8" s="105"/>
      <c r="AR8" s="105"/>
      <c r="AS8" s="105"/>
      <c r="AT8" s="105"/>
      <c r="AU8" s="105"/>
      <c r="AV8" s="105"/>
      <c r="AW8" s="105"/>
      <c r="AX8" s="105"/>
      <c r="AY8" s="105"/>
      <c r="AZ8" s="105"/>
      <c r="BA8" s="105"/>
      <c r="BB8" s="105"/>
      <c r="BC8" s="105"/>
      <c r="BD8" s="105"/>
      <c r="BE8" s="105"/>
      <c r="BF8" s="105"/>
      <c r="BG8" s="105"/>
      <c r="BH8" s="105"/>
      <c r="BI8" s="105"/>
      <c r="BJ8" s="105"/>
      <c r="BK8" s="105"/>
      <c r="BL8" s="105"/>
      <c r="BM8" s="105"/>
      <c r="BN8" s="105"/>
    </row>
    <row r="9" spans="1:66" s="60" customFormat="1" ht="18" x14ac:dyDescent="0.2">
      <c r="A9" s="59" t="str">
        <f t="shared" ref="A9:A10"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4" t="s">
        <v>145</v>
      </c>
      <c r="C9" s="60" t="s">
        <v>159</v>
      </c>
      <c r="D9" s="125"/>
      <c r="E9" s="99">
        <v>43928</v>
      </c>
      <c r="F9" s="100">
        <v>43934</v>
      </c>
      <c r="G9" s="61">
        <v>5</v>
      </c>
      <c r="H9" s="62">
        <v>1</v>
      </c>
      <c r="I9" s="63">
        <f t="shared" si="4"/>
        <v>5</v>
      </c>
      <c r="J9" s="94"/>
      <c r="K9" s="106"/>
      <c r="L9" s="106"/>
      <c r="M9" s="106"/>
      <c r="N9" s="106"/>
      <c r="O9" s="106"/>
      <c r="P9" s="106"/>
      <c r="Q9" s="106"/>
      <c r="R9" s="106"/>
      <c r="S9" s="106"/>
      <c r="T9" s="106"/>
      <c r="U9" s="106"/>
      <c r="V9" s="106"/>
      <c r="W9" s="106"/>
      <c r="X9" s="106"/>
      <c r="Y9" s="106"/>
      <c r="Z9" s="106"/>
      <c r="AA9" s="106"/>
      <c r="AB9" s="106"/>
      <c r="AC9" s="106"/>
      <c r="AD9" s="106"/>
      <c r="AE9" s="106"/>
      <c r="AF9" s="106"/>
      <c r="AG9" s="106"/>
      <c r="AH9" s="106"/>
      <c r="AI9" s="106"/>
      <c r="AJ9" s="106"/>
      <c r="AK9" s="106"/>
      <c r="AL9" s="106"/>
      <c r="AM9" s="106"/>
      <c r="AN9" s="106"/>
      <c r="AO9" s="106"/>
      <c r="AP9" s="106"/>
      <c r="AQ9" s="106"/>
      <c r="AR9" s="106"/>
      <c r="AS9" s="106"/>
      <c r="AT9" s="106"/>
      <c r="AU9" s="106"/>
      <c r="AV9" s="106"/>
      <c r="AW9" s="106"/>
      <c r="AX9" s="106"/>
      <c r="AY9" s="106"/>
      <c r="AZ9" s="106"/>
      <c r="BA9" s="106"/>
      <c r="BB9" s="106"/>
      <c r="BC9" s="106"/>
      <c r="BD9" s="106"/>
      <c r="BE9" s="106"/>
      <c r="BF9" s="106"/>
      <c r="BG9" s="106"/>
      <c r="BH9" s="106"/>
      <c r="BI9" s="106"/>
      <c r="BJ9" s="106"/>
      <c r="BK9" s="106"/>
      <c r="BL9" s="106"/>
      <c r="BM9" s="106"/>
      <c r="BN9" s="106"/>
    </row>
    <row r="10" spans="1:66" s="60" customFormat="1" ht="18" x14ac:dyDescent="0.2">
      <c r="A10" s="59" t="str">
        <f t="shared" si="5"/>
        <v>1.2</v>
      </c>
      <c r="B10" s="124" t="s">
        <v>146</v>
      </c>
      <c r="C10" s="60" t="s">
        <v>159</v>
      </c>
      <c r="D10" s="125"/>
      <c r="E10" s="99">
        <v>43928</v>
      </c>
      <c r="F10" s="100">
        <v>43947</v>
      </c>
      <c r="G10" s="61">
        <v>3</v>
      </c>
      <c r="H10" s="62">
        <f>AVERAGE(H11:H12)</f>
        <v>1</v>
      </c>
      <c r="I10" s="63">
        <f t="shared" si="4"/>
        <v>14</v>
      </c>
      <c r="J10" s="94"/>
      <c r="K10" s="106"/>
      <c r="L10" s="106"/>
      <c r="M10" s="106"/>
      <c r="N10" s="106"/>
      <c r="O10" s="106"/>
      <c r="P10" s="106"/>
      <c r="Q10" s="106"/>
      <c r="R10" s="106"/>
      <c r="S10" s="106"/>
      <c r="T10" s="106"/>
      <c r="U10" s="106"/>
      <c r="V10" s="106"/>
      <c r="W10" s="106"/>
      <c r="X10" s="106"/>
      <c r="Y10" s="106"/>
      <c r="Z10" s="106"/>
      <c r="AA10" s="106"/>
      <c r="AB10" s="106"/>
      <c r="AC10" s="106"/>
      <c r="AD10" s="106"/>
      <c r="AE10" s="106"/>
      <c r="AF10" s="106"/>
      <c r="AG10" s="106"/>
      <c r="AH10" s="106"/>
      <c r="AI10" s="106"/>
      <c r="AJ10" s="106"/>
      <c r="AK10" s="106"/>
      <c r="AL10" s="106"/>
      <c r="AM10" s="106"/>
      <c r="AN10" s="106"/>
      <c r="AO10" s="106"/>
      <c r="AP10" s="106"/>
      <c r="AQ10" s="106"/>
      <c r="AR10" s="106"/>
      <c r="AS10" s="106"/>
      <c r="AT10" s="106"/>
      <c r="AU10" s="106"/>
      <c r="AV10" s="106"/>
      <c r="AW10" s="106"/>
      <c r="AX10" s="106"/>
      <c r="AY10" s="106"/>
      <c r="AZ10" s="106"/>
      <c r="BA10" s="106"/>
      <c r="BB10" s="106"/>
      <c r="BC10" s="106"/>
      <c r="BD10" s="106"/>
      <c r="BE10" s="106"/>
      <c r="BF10" s="106"/>
      <c r="BG10" s="106"/>
      <c r="BH10" s="106"/>
      <c r="BI10" s="106"/>
      <c r="BJ10" s="106"/>
      <c r="BK10" s="106"/>
      <c r="BL10" s="106"/>
      <c r="BM10" s="106"/>
      <c r="BN10" s="106"/>
    </row>
    <row r="11" spans="1:66" s="60" customFormat="1" ht="18" x14ac:dyDescent="0.2">
      <c r="A11"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1.2.1</v>
      </c>
      <c r="B11" s="126" t="s">
        <v>147</v>
      </c>
      <c r="C11" s="60" t="s">
        <v>159</v>
      </c>
      <c r="D11" s="125"/>
      <c r="E11" s="99">
        <v>43928</v>
      </c>
      <c r="F11" s="100">
        <v>43947</v>
      </c>
      <c r="G11" s="61">
        <v>2</v>
      </c>
      <c r="H11" s="62">
        <v>1</v>
      </c>
      <c r="I11" s="63">
        <f t="shared" si="4"/>
        <v>14</v>
      </c>
      <c r="J11" s="94"/>
      <c r="K11" s="106"/>
      <c r="L11" s="106"/>
      <c r="M11" s="106"/>
      <c r="N11" s="106"/>
      <c r="O11" s="106"/>
      <c r="P11" s="106"/>
      <c r="Q11" s="106"/>
      <c r="R11" s="106"/>
      <c r="S11" s="106"/>
      <c r="T11" s="106"/>
      <c r="U11" s="106"/>
      <c r="V11" s="106"/>
      <c r="W11" s="106"/>
      <c r="X11" s="106"/>
      <c r="Y11" s="106"/>
      <c r="Z11" s="106"/>
      <c r="AA11" s="106"/>
      <c r="AB11" s="106"/>
      <c r="AC11" s="106"/>
      <c r="AD11" s="106"/>
      <c r="AE11" s="106"/>
      <c r="AF11" s="106"/>
      <c r="AG11" s="106"/>
      <c r="AH11" s="106"/>
      <c r="AI11" s="106"/>
      <c r="AJ11" s="106"/>
      <c r="AK11" s="106"/>
      <c r="AL11" s="106"/>
      <c r="AM11" s="106"/>
      <c r="AN11" s="106"/>
      <c r="AO11" s="106"/>
      <c r="AP11" s="106"/>
      <c r="AQ11" s="106"/>
      <c r="AR11" s="106"/>
      <c r="AS11" s="106"/>
      <c r="AT11" s="106"/>
      <c r="AU11" s="106"/>
      <c r="AV11" s="106"/>
      <c r="AW11" s="106"/>
      <c r="AX11" s="106"/>
      <c r="AY11" s="106"/>
      <c r="AZ11" s="106"/>
      <c r="BA11" s="106"/>
      <c r="BB11" s="106"/>
      <c r="BC11" s="106"/>
      <c r="BD11" s="106"/>
      <c r="BE11" s="106"/>
      <c r="BF11" s="106"/>
      <c r="BG11" s="106"/>
      <c r="BH11" s="106"/>
      <c r="BI11" s="106"/>
      <c r="BJ11" s="106"/>
      <c r="BK11" s="106"/>
      <c r="BL11" s="106"/>
      <c r="BM11" s="106"/>
      <c r="BN11" s="106"/>
    </row>
    <row r="12" spans="1:66" s="60" customFormat="1" ht="18" x14ac:dyDescent="0.2">
      <c r="A12"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1.2.2</v>
      </c>
      <c r="B12" s="126" t="s">
        <v>148</v>
      </c>
      <c r="C12" s="60" t="s">
        <v>159</v>
      </c>
      <c r="D12" s="125"/>
      <c r="E12" s="99">
        <v>43928</v>
      </c>
      <c r="F12" s="100">
        <v>43947</v>
      </c>
      <c r="G12" s="61">
        <v>3</v>
      </c>
      <c r="H12" s="62">
        <v>1</v>
      </c>
      <c r="I12" s="63">
        <f t="shared" si="4"/>
        <v>14</v>
      </c>
      <c r="J12" s="94"/>
      <c r="K12" s="106"/>
      <c r="L12" s="106"/>
      <c r="M12" s="106"/>
      <c r="N12" s="106"/>
      <c r="O12" s="106"/>
      <c r="P12" s="106"/>
      <c r="Q12" s="106"/>
      <c r="R12" s="106"/>
      <c r="S12" s="106"/>
      <c r="T12" s="106"/>
      <c r="U12" s="106"/>
      <c r="V12" s="106"/>
      <c r="W12" s="106"/>
      <c r="X12" s="106"/>
      <c r="Y12" s="106"/>
      <c r="Z12" s="106"/>
      <c r="AA12" s="106"/>
      <c r="AB12" s="106"/>
      <c r="AC12" s="106"/>
      <c r="AD12" s="106"/>
      <c r="AE12" s="106"/>
      <c r="AF12" s="106"/>
      <c r="AG12" s="106"/>
      <c r="AH12" s="106"/>
      <c r="AI12" s="106"/>
      <c r="AJ12" s="106"/>
      <c r="AK12" s="106"/>
      <c r="AL12" s="106"/>
      <c r="AM12" s="106"/>
      <c r="AN12" s="106"/>
      <c r="AO12" s="106"/>
      <c r="AP12" s="106"/>
      <c r="AQ12" s="106"/>
      <c r="AR12" s="106"/>
      <c r="AS12" s="106"/>
      <c r="AT12" s="106"/>
      <c r="AU12" s="106"/>
      <c r="AV12" s="106"/>
      <c r="AW12" s="106"/>
      <c r="AX12" s="106"/>
      <c r="AY12" s="106"/>
      <c r="AZ12" s="106"/>
      <c r="BA12" s="106"/>
      <c r="BB12" s="106"/>
      <c r="BC12" s="106"/>
      <c r="BD12" s="106"/>
      <c r="BE12" s="106"/>
      <c r="BF12" s="106"/>
      <c r="BG12" s="106"/>
      <c r="BH12" s="106"/>
      <c r="BI12" s="106"/>
      <c r="BJ12" s="106"/>
      <c r="BK12" s="106"/>
      <c r="BL12" s="106"/>
      <c r="BM12" s="106"/>
      <c r="BN12" s="106"/>
    </row>
    <row r="13" spans="1:66" s="54" customFormat="1" ht="18" x14ac:dyDescent="0.2">
      <c r="A13" s="52" t="str">
        <f>IF(ISERROR(VALUE(SUBSTITUTE(prevWBS,".",""))),"1",IF(ISERROR(FIND("`",SUBSTITUTE(prevWBS,".","`",1))),TEXT(VALUE(prevWBS)+1,"#"),TEXT(VALUE(LEFT(prevWBS,FIND("`",SUBSTITUTE(prevWBS,".","`",1))-1))+1,"#")))</f>
        <v>2</v>
      </c>
      <c r="B13" s="53" t="s">
        <v>138</v>
      </c>
      <c r="D13" s="55"/>
      <c r="E13" s="101"/>
      <c r="F13" s="101" t="str">
        <f t="shared" ref="F13:F25" si="6">IF(ISBLANK(E13)," - ",IF(G13=0,E13,E13+G13-1))</f>
        <v xml:space="preserve"> - </v>
      </c>
      <c r="G13" s="56"/>
      <c r="H13" s="57"/>
      <c r="I13" s="58" t="str">
        <f t="shared" si="4"/>
        <v xml:space="preserve"> - </v>
      </c>
      <c r="J13" s="95"/>
      <c r="K13" s="107"/>
      <c r="L13" s="107"/>
      <c r="M13" s="107"/>
      <c r="N13" s="107"/>
      <c r="O13" s="107"/>
      <c r="P13" s="107"/>
      <c r="Q13" s="107"/>
      <c r="R13" s="107"/>
      <c r="S13" s="107"/>
      <c r="T13" s="107"/>
      <c r="U13" s="107"/>
      <c r="V13" s="107"/>
      <c r="W13" s="107"/>
      <c r="X13" s="107"/>
      <c r="Y13" s="107"/>
      <c r="Z13" s="107"/>
      <c r="AA13" s="107"/>
      <c r="AB13" s="107"/>
      <c r="AC13" s="107"/>
      <c r="AD13" s="107"/>
      <c r="AE13" s="107"/>
      <c r="AF13" s="107"/>
      <c r="AG13" s="107"/>
      <c r="AH13" s="107"/>
      <c r="AI13" s="107"/>
      <c r="AJ13" s="107"/>
      <c r="AK13" s="107"/>
      <c r="AL13" s="107"/>
      <c r="AM13" s="107"/>
      <c r="AN13" s="107"/>
      <c r="AO13" s="107"/>
      <c r="AP13" s="107"/>
      <c r="AQ13" s="107"/>
      <c r="AR13" s="107"/>
      <c r="AS13" s="107"/>
      <c r="AT13" s="107"/>
      <c r="AU13" s="107"/>
      <c r="AV13" s="107"/>
      <c r="AW13" s="107"/>
      <c r="AX13" s="107"/>
      <c r="AY13" s="107"/>
      <c r="AZ13" s="107"/>
      <c r="BA13" s="107"/>
      <c r="BB13" s="107"/>
      <c r="BC13" s="107"/>
      <c r="BD13" s="107"/>
      <c r="BE13" s="107"/>
      <c r="BF13" s="107"/>
      <c r="BG13" s="107"/>
      <c r="BH13" s="107"/>
      <c r="BI13" s="107"/>
      <c r="BJ13" s="107"/>
      <c r="BK13" s="107"/>
      <c r="BL13" s="107"/>
      <c r="BM13" s="107"/>
      <c r="BN13" s="107"/>
    </row>
    <row r="14" spans="1:66" s="60" customFormat="1" ht="18" x14ac:dyDescent="0.2">
      <c r="A14"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4" s="124" t="s">
        <v>149</v>
      </c>
      <c r="C14" s="60" t="s">
        <v>157</v>
      </c>
      <c r="D14" s="125"/>
      <c r="E14" s="99">
        <v>43934</v>
      </c>
      <c r="F14" s="100">
        <f>IF(ISBLANK(E14)," - ",IF(G14=0,E14,E14+G14-1))</f>
        <v>43961</v>
      </c>
      <c r="G14" s="61">
        <v>28</v>
      </c>
      <c r="H14" s="62">
        <v>0.85</v>
      </c>
      <c r="I14" s="63">
        <f t="shared" si="4"/>
        <v>20</v>
      </c>
      <c r="J14" s="94"/>
      <c r="K14" s="106"/>
      <c r="L14" s="106"/>
      <c r="M14" s="106"/>
      <c r="N14" s="106"/>
      <c r="O14" s="106"/>
      <c r="P14" s="106"/>
      <c r="Q14" s="106"/>
      <c r="R14" s="106"/>
      <c r="S14" s="106"/>
      <c r="T14" s="106"/>
      <c r="U14" s="106"/>
      <c r="V14" s="106"/>
      <c r="W14" s="106"/>
      <c r="X14" s="106"/>
      <c r="Y14" s="106"/>
      <c r="Z14" s="106"/>
      <c r="AA14" s="106"/>
      <c r="AB14" s="106"/>
      <c r="AC14" s="106"/>
      <c r="AD14" s="106"/>
      <c r="AE14" s="106"/>
      <c r="AF14" s="106"/>
      <c r="AG14" s="106"/>
      <c r="AH14" s="106"/>
      <c r="AI14" s="106"/>
      <c r="AJ14" s="106"/>
      <c r="AK14" s="106"/>
      <c r="AL14" s="106"/>
      <c r="AM14" s="106"/>
      <c r="AN14" s="106"/>
      <c r="AO14" s="106"/>
      <c r="AP14" s="106"/>
      <c r="AQ14" s="106"/>
      <c r="AR14" s="106"/>
      <c r="AS14" s="106"/>
      <c r="AT14" s="106"/>
      <c r="AU14" s="106"/>
      <c r="AV14" s="106"/>
      <c r="AW14" s="106"/>
      <c r="AX14" s="106"/>
      <c r="AY14" s="106"/>
      <c r="AZ14" s="106"/>
      <c r="BA14" s="106"/>
      <c r="BB14" s="106"/>
      <c r="BC14" s="106"/>
      <c r="BD14" s="106"/>
      <c r="BE14" s="106"/>
      <c r="BF14" s="106"/>
      <c r="BG14" s="106"/>
      <c r="BH14" s="106"/>
      <c r="BI14" s="106"/>
      <c r="BJ14" s="106"/>
      <c r="BK14" s="106"/>
      <c r="BL14" s="106"/>
      <c r="BM14" s="106"/>
      <c r="BN14" s="106"/>
    </row>
    <row r="15" spans="1:66" s="60" customFormat="1" ht="18" x14ac:dyDescent="0.2">
      <c r="A1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5" s="124" t="s">
        <v>150</v>
      </c>
      <c r="C15" s="60" t="s">
        <v>156</v>
      </c>
      <c r="D15" s="125"/>
      <c r="E15" s="99">
        <v>43938</v>
      </c>
      <c r="F15" s="100">
        <f>IF(ISBLANK(E15)," - ",IF(G15=0,E15,E15+G15-1))</f>
        <v>43961</v>
      </c>
      <c r="G15" s="61">
        <v>24</v>
      </c>
      <c r="H15" s="62">
        <v>0.5</v>
      </c>
      <c r="I15" s="63">
        <f t="shared" si="4"/>
        <v>16</v>
      </c>
      <c r="J15" s="94"/>
      <c r="K15" s="106"/>
      <c r="L15" s="106"/>
      <c r="M15" s="106"/>
      <c r="N15" s="106"/>
      <c r="O15" s="106"/>
      <c r="P15" s="106"/>
      <c r="Q15" s="106"/>
      <c r="R15" s="106"/>
      <c r="S15" s="106"/>
      <c r="T15" s="106"/>
      <c r="U15" s="106"/>
      <c r="V15" s="106"/>
      <c r="W15" s="106"/>
      <c r="X15" s="106"/>
      <c r="Y15" s="106"/>
      <c r="Z15" s="106"/>
      <c r="AA15" s="106"/>
      <c r="AB15" s="106"/>
      <c r="AC15" s="106"/>
      <c r="AD15" s="106"/>
      <c r="AE15" s="106"/>
      <c r="AF15" s="106"/>
      <c r="AG15" s="106"/>
      <c r="AH15" s="106"/>
      <c r="AI15" s="106"/>
      <c r="AJ15" s="106"/>
      <c r="AK15" s="106"/>
      <c r="AL15" s="106"/>
      <c r="AM15" s="106"/>
      <c r="AN15" s="106"/>
      <c r="AO15" s="106"/>
      <c r="AP15" s="106"/>
      <c r="AQ15" s="106"/>
      <c r="AR15" s="106"/>
      <c r="AS15" s="106"/>
      <c r="AT15" s="106"/>
      <c r="AU15" s="106"/>
      <c r="AV15" s="106"/>
      <c r="AW15" s="106"/>
      <c r="AX15" s="106"/>
      <c r="AY15" s="106"/>
      <c r="AZ15" s="106"/>
      <c r="BA15" s="106"/>
      <c r="BB15" s="106"/>
      <c r="BC15" s="106"/>
      <c r="BD15" s="106"/>
      <c r="BE15" s="106"/>
      <c r="BF15" s="106"/>
      <c r="BG15" s="106"/>
      <c r="BH15" s="106"/>
      <c r="BI15" s="106"/>
      <c r="BJ15" s="106"/>
      <c r="BK15" s="106"/>
      <c r="BL15" s="106"/>
      <c r="BM15" s="106"/>
      <c r="BN15" s="106"/>
    </row>
    <row r="16" spans="1:66" s="60" customFormat="1" ht="18" x14ac:dyDescent="0.2">
      <c r="A16"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6" s="124" t="s">
        <v>151</v>
      </c>
      <c r="C16" s="60" t="s">
        <v>157</v>
      </c>
      <c r="D16" s="125"/>
      <c r="E16" s="99">
        <v>43938</v>
      </c>
      <c r="F16" s="100">
        <f t="shared" ref="F16:F17" si="7">IF(ISBLANK(E16)," - ",IF(G16=0,E16,E16+G16-1))</f>
        <v>43961</v>
      </c>
      <c r="G16" s="61">
        <v>24</v>
      </c>
      <c r="H16" s="62">
        <v>1</v>
      </c>
      <c r="I16" s="63">
        <f t="shared" si="4"/>
        <v>16</v>
      </c>
      <c r="J16" s="94"/>
      <c r="K16" s="106"/>
      <c r="L16" s="106"/>
      <c r="M16" s="106"/>
      <c r="N16" s="106"/>
      <c r="O16" s="106"/>
      <c r="P16" s="106"/>
      <c r="Q16" s="106"/>
      <c r="R16" s="106"/>
      <c r="S16" s="106"/>
      <c r="T16" s="106"/>
      <c r="U16" s="106"/>
      <c r="V16" s="106"/>
      <c r="W16" s="106"/>
      <c r="X16" s="106"/>
      <c r="Y16" s="106"/>
      <c r="Z16" s="106"/>
      <c r="AA16" s="106"/>
      <c r="AB16" s="106"/>
      <c r="AC16" s="106"/>
      <c r="AD16" s="106"/>
      <c r="AE16" s="106"/>
      <c r="AF16" s="106"/>
      <c r="AG16" s="106"/>
      <c r="AH16" s="106"/>
      <c r="AI16" s="106"/>
      <c r="AJ16" s="106"/>
      <c r="AK16" s="106"/>
      <c r="AL16" s="106"/>
      <c r="AM16" s="106"/>
      <c r="AN16" s="106"/>
      <c r="AO16" s="106"/>
      <c r="AP16" s="106"/>
      <c r="AQ16" s="106"/>
      <c r="AR16" s="106"/>
      <c r="AS16" s="106"/>
      <c r="AT16" s="106"/>
      <c r="AU16" s="106"/>
      <c r="AV16" s="106"/>
      <c r="AW16" s="106"/>
      <c r="AX16" s="106"/>
      <c r="AY16" s="106"/>
      <c r="AZ16" s="106"/>
      <c r="BA16" s="106"/>
      <c r="BB16" s="106"/>
      <c r="BC16" s="106"/>
      <c r="BD16" s="106"/>
      <c r="BE16" s="106"/>
      <c r="BF16" s="106"/>
      <c r="BG16" s="106"/>
      <c r="BH16" s="106"/>
      <c r="BI16" s="106"/>
      <c r="BJ16" s="106"/>
      <c r="BK16" s="106"/>
      <c r="BL16" s="106"/>
      <c r="BM16" s="106"/>
      <c r="BN16" s="106"/>
    </row>
    <row r="17" spans="1:66" s="60" customFormat="1" ht="24" x14ac:dyDescent="0.2">
      <c r="A1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17" s="124" t="s">
        <v>155</v>
      </c>
      <c r="C17" s="60" t="s">
        <v>158</v>
      </c>
      <c r="D17" s="125"/>
      <c r="E17" s="99">
        <v>43938</v>
      </c>
      <c r="F17" s="100">
        <f t="shared" si="7"/>
        <v>43961</v>
      </c>
      <c r="G17" s="61">
        <v>24</v>
      </c>
      <c r="H17" s="62">
        <v>0.75</v>
      </c>
      <c r="I17" s="63">
        <f t="shared" si="4"/>
        <v>16</v>
      </c>
      <c r="J17" s="94"/>
      <c r="K17" s="106"/>
      <c r="L17" s="106"/>
      <c r="M17" s="106"/>
      <c r="N17" s="106"/>
      <c r="O17" s="106"/>
      <c r="P17" s="106"/>
      <c r="Q17" s="106"/>
      <c r="R17" s="106"/>
      <c r="S17" s="106"/>
      <c r="T17" s="106"/>
      <c r="U17" s="106"/>
      <c r="V17" s="106"/>
      <c r="W17" s="106"/>
      <c r="X17" s="106"/>
      <c r="Y17" s="106"/>
      <c r="Z17" s="106"/>
      <c r="AA17" s="106"/>
      <c r="AB17" s="106"/>
      <c r="AC17" s="106"/>
      <c r="AD17" s="106"/>
      <c r="AE17" s="106"/>
      <c r="AF17" s="106"/>
      <c r="AG17" s="106"/>
      <c r="AH17" s="106"/>
      <c r="AI17" s="106"/>
      <c r="AJ17" s="106"/>
      <c r="AK17" s="106"/>
      <c r="AL17" s="106"/>
      <c r="AM17" s="106"/>
      <c r="AN17" s="106"/>
      <c r="AO17" s="106"/>
      <c r="AP17" s="106"/>
      <c r="AQ17" s="106"/>
      <c r="AR17" s="106"/>
      <c r="AS17" s="106"/>
      <c r="AT17" s="106"/>
      <c r="AU17" s="106"/>
      <c r="AV17" s="106"/>
      <c r="AW17" s="106"/>
      <c r="AX17" s="106"/>
      <c r="AY17" s="106"/>
      <c r="AZ17" s="106"/>
      <c r="BA17" s="106"/>
      <c r="BB17" s="106"/>
      <c r="BC17" s="106"/>
      <c r="BD17" s="106"/>
      <c r="BE17" s="106"/>
      <c r="BF17" s="106"/>
      <c r="BG17" s="106"/>
      <c r="BH17" s="106"/>
      <c r="BI17" s="106"/>
      <c r="BJ17" s="106"/>
      <c r="BK17" s="106"/>
      <c r="BL17" s="106"/>
      <c r="BM17" s="106"/>
      <c r="BN17" s="106"/>
    </row>
    <row r="18" spans="1:66" s="54" customFormat="1" ht="18" x14ac:dyDescent="0.2">
      <c r="A18" s="52" t="str">
        <f>IF(ISERROR(VALUE(SUBSTITUTE(prevWBS,".",""))),"1",IF(ISERROR(FIND("`",SUBSTITUTE(prevWBS,".","`",1))),TEXT(VALUE(prevWBS)+1,"#"),TEXT(VALUE(LEFT(prevWBS,FIND("`",SUBSTITUTE(prevWBS,".","`",1))-1))+1,"#")))</f>
        <v>3</v>
      </c>
      <c r="B18" s="53" t="s">
        <v>137</v>
      </c>
      <c r="D18" s="55"/>
      <c r="E18" s="101"/>
      <c r="F18" s="101" t="str">
        <f t="shared" si="6"/>
        <v xml:space="preserve"> - </v>
      </c>
      <c r="G18" s="56"/>
      <c r="H18" s="57"/>
      <c r="I18" s="58" t="str">
        <f t="shared" si="4"/>
        <v xml:space="preserve"> - </v>
      </c>
      <c r="J18" s="95"/>
      <c r="K18" s="107"/>
      <c r="L18" s="107"/>
      <c r="M18" s="107"/>
      <c r="N18" s="107"/>
      <c r="O18" s="107"/>
      <c r="P18" s="107"/>
      <c r="Q18" s="107"/>
      <c r="R18" s="107"/>
      <c r="S18" s="107"/>
      <c r="T18" s="107"/>
      <c r="U18" s="107"/>
      <c r="V18" s="107"/>
      <c r="W18" s="107"/>
      <c r="X18" s="107"/>
      <c r="Y18" s="107"/>
      <c r="Z18" s="107"/>
      <c r="AA18" s="107"/>
      <c r="AB18" s="107"/>
      <c r="AC18" s="107"/>
      <c r="AD18" s="107"/>
      <c r="AE18" s="107"/>
      <c r="AF18" s="107"/>
      <c r="AG18" s="107"/>
      <c r="AH18" s="107"/>
      <c r="AI18" s="107"/>
      <c r="AJ18" s="107"/>
      <c r="AK18" s="107"/>
      <c r="AL18" s="107"/>
      <c r="AM18" s="107"/>
      <c r="AN18" s="107"/>
      <c r="AO18" s="107"/>
      <c r="AP18" s="107"/>
      <c r="AQ18" s="107"/>
      <c r="AR18" s="107"/>
      <c r="AS18" s="107"/>
      <c r="AT18" s="107"/>
      <c r="AU18" s="107"/>
      <c r="AV18" s="107"/>
      <c r="AW18" s="107"/>
      <c r="AX18" s="107"/>
      <c r="AY18" s="107"/>
      <c r="AZ18" s="107"/>
      <c r="BA18" s="107"/>
      <c r="BB18" s="107"/>
      <c r="BC18" s="107"/>
      <c r="BD18" s="107"/>
      <c r="BE18" s="107"/>
      <c r="BF18" s="107"/>
      <c r="BG18" s="107"/>
      <c r="BH18" s="107"/>
      <c r="BI18" s="107"/>
      <c r="BJ18" s="107"/>
      <c r="BK18" s="107"/>
      <c r="BL18" s="107"/>
      <c r="BM18" s="107"/>
      <c r="BN18" s="107"/>
    </row>
    <row r="19" spans="1:66" s="60" customFormat="1" ht="18" x14ac:dyDescent="0.2">
      <c r="A1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19" s="124" t="s">
        <v>162</v>
      </c>
      <c r="C19" s="60" t="s">
        <v>157</v>
      </c>
      <c r="D19" s="125"/>
      <c r="E19" s="99">
        <v>43948</v>
      </c>
      <c r="F19" s="100">
        <v>43968</v>
      </c>
      <c r="G19" s="61">
        <v>3</v>
      </c>
      <c r="H19" s="62">
        <v>0.25</v>
      </c>
      <c r="I19" s="63">
        <f t="shared" si="4"/>
        <v>15</v>
      </c>
      <c r="J19" s="94"/>
      <c r="K19" s="106"/>
      <c r="L19" s="106"/>
      <c r="M19" s="106"/>
      <c r="N19" s="106"/>
      <c r="O19" s="106"/>
      <c r="P19" s="106"/>
      <c r="Q19" s="106"/>
      <c r="R19" s="106"/>
      <c r="S19" s="106"/>
      <c r="T19" s="106"/>
      <c r="U19" s="106"/>
      <c r="V19" s="106"/>
      <c r="W19" s="106"/>
      <c r="X19" s="106"/>
      <c r="Y19" s="106"/>
      <c r="Z19" s="106"/>
      <c r="AA19" s="106"/>
      <c r="AB19" s="106"/>
      <c r="AC19" s="106"/>
      <c r="AD19" s="106"/>
      <c r="AE19" s="106"/>
      <c r="AF19" s="106"/>
      <c r="AG19" s="106"/>
      <c r="AH19" s="106"/>
      <c r="AI19" s="106"/>
      <c r="AJ19" s="106"/>
      <c r="AK19" s="106"/>
      <c r="AL19" s="106"/>
      <c r="AM19" s="106"/>
      <c r="AN19" s="106"/>
      <c r="AO19" s="106"/>
      <c r="AP19" s="106"/>
      <c r="AQ19" s="106"/>
      <c r="AR19" s="106"/>
      <c r="AS19" s="106"/>
      <c r="AT19" s="106"/>
      <c r="AU19" s="106"/>
      <c r="AV19" s="106"/>
      <c r="AW19" s="106"/>
      <c r="AX19" s="106"/>
      <c r="AY19" s="106"/>
      <c r="AZ19" s="106"/>
      <c r="BA19" s="106"/>
      <c r="BB19" s="106"/>
      <c r="BC19" s="106"/>
      <c r="BD19" s="106"/>
      <c r="BE19" s="106"/>
      <c r="BF19" s="106"/>
      <c r="BG19" s="106"/>
      <c r="BH19" s="106"/>
      <c r="BI19" s="106"/>
      <c r="BJ19" s="106"/>
      <c r="BK19" s="106"/>
      <c r="BL19" s="106"/>
      <c r="BM19" s="106"/>
      <c r="BN19" s="106"/>
    </row>
    <row r="20" spans="1:66" s="60" customFormat="1" ht="18" x14ac:dyDescent="0.2">
      <c r="A20"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0" s="124" t="s">
        <v>152</v>
      </c>
      <c r="C20" s="60" t="s">
        <v>156</v>
      </c>
      <c r="D20" s="125"/>
      <c r="E20" s="99">
        <v>43948</v>
      </c>
      <c r="F20" s="100">
        <v>43968</v>
      </c>
      <c r="G20" s="61">
        <v>3</v>
      </c>
      <c r="H20" s="62">
        <v>0</v>
      </c>
      <c r="I20" s="63">
        <f t="shared" si="4"/>
        <v>15</v>
      </c>
      <c r="J20" s="94"/>
      <c r="K20" s="106"/>
      <c r="L20" s="106"/>
      <c r="M20" s="106"/>
      <c r="N20" s="106"/>
      <c r="O20" s="106"/>
      <c r="P20" s="106"/>
      <c r="Q20" s="106"/>
      <c r="R20" s="106"/>
      <c r="S20" s="106"/>
      <c r="T20" s="106"/>
      <c r="U20" s="106"/>
      <c r="V20" s="106"/>
      <c r="W20" s="106"/>
      <c r="X20" s="106"/>
      <c r="Y20" s="106"/>
      <c r="Z20" s="106"/>
      <c r="AA20" s="106"/>
      <c r="AB20" s="106"/>
      <c r="AC20" s="106"/>
      <c r="AD20" s="106"/>
      <c r="AE20" s="106"/>
      <c r="AF20" s="106"/>
      <c r="AG20" s="106"/>
      <c r="AH20" s="106"/>
      <c r="AI20" s="106"/>
      <c r="AJ20" s="106"/>
      <c r="AK20" s="106"/>
      <c r="AL20" s="106"/>
      <c r="AM20" s="106"/>
      <c r="AN20" s="106"/>
      <c r="AO20" s="106"/>
      <c r="AP20" s="106"/>
      <c r="AQ20" s="106"/>
      <c r="AR20" s="106"/>
      <c r="AS20" s="106"/>
      <c r="AT20" s="106"/>
      <c r="AU20" s="106"/>
      <c r="AV20" s="106"/>
      <c r="AW20" s="106"/>
      <c r="AX20" s="106"/>
      <c r="AY20" s="106"/>
      <c r="AZ20" s="106"/>
      <c r="BA20" s="106"/>
      <c r="BB20" s="106"/>
      <c r="BC20" s="106"/>
      <c r="BD20" s="106"/>
      <c r="BE20" s="106"/>
      <c r="BF20" s="106"/>
      <c r="BG20" s="106"/>
      <c r="BH20" s="106"/>
      <c r="BI20" s="106"/>
      <c r="BJ20" s="106"/>
      <c r="BK20" s="106"/>
      <c r="BL20" s="106"/>
      <c r="BM20" s="106"/>
      <c r="BN20" s="106"/>
    </row>
    <row r="21" spans="1:66" s="60" customFormat="1" ht="18" x14ac:dyDescent="0.2">
      <c r="A2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1" s="124" t="s">
        <v>154</v>
      </c>
      <c r="C21" s="60" t="s">
        <v>158</v>
      </c>
      <c r="D21" s="125"/>
      <c r="E21" s="99">
        <v>43948</v>
      </c>
      <c r="F21" s="100">
        <v>43968</v>
      </c>
      <c r="G21" s="61">
        <v>6</v>
      </c>
      <c r="H21" s="62">
        <v>0.1</v>
      </c>
      <c r="I21" s="63">
        <f t="shared" si="4"/>
        <v>15</v>
      </c>
      <c r="J21" s="94"/>
      <c r="K21" s="106"/>
      <c r="L21" s="106"/>
      <c r="M21" s="106"/>
      <c r="N21" s="106"/>
      <c r="O21" s="106"/>
      <c r="P21" s="106"/>
      <c r="Q21" s="106"/>
      <c r="R21" s="106"/>
      <c r="S21" s="106"/>
      <c r="T21" s="106"/>
      <c r="U21" s="106"/>
      <c r="V21" s="106"/>
      <c r="W21" s="106"/>
      <c r="X21" s="106"/>
      <c r="Y21" s="106"/>
      <c r="Z21" s="106"/>
      <c r="AA21" s="106"/>
      <c r="AB21" s="106"/>
      <c r="AC21" s="106"/>
      <c r="AD21" s="106"/>
      <c r="AE21" s="106"/>
      <c r="AF21" s="106"/>
      <c r="AG21" s="106"/>
      <c r="AH21" s="106"/>
      <c r="AI21" s="106"/>
      <c r="AJ21" s="106"/>
      <c r="AK21" s="106"/>
      <c r="AL21" s="106"/>
      <c r="AM21" s="106"/>
      <c r="AN21" s="106"/>
      <c r="AO21" s="106"/>
      <c r="AP21" s="106"/>
      <c r="AQ21" s="106"/>
      <c r="AR21" s="106"/>
      <c r="AS21" s="106"/>
      <c r="AT21" s="106"/>
      <c r="AU21" s="106"/>
      <c r="AV21" s="106"/>
      <c r="AW21" s="106"/>
      <c r="AX21" s="106"/>
      <c r="AY21" s="106"/>
      <c r="AZ21" s="106"/>
      <c r="BA21" s="106"/>
      <c r="BB21" s="106"/>
      <c r="BC21" s="106"/>
      <c r="BD21" s="106"/>
      <c r="BE21" s="106"/>
      <c r="BF21" s="106"/>
      <c r="BG21" s="106"/>
      <c r="BH21" s="106"/>
      <c r="BI21" s="106"/>
      <c r="BJ21" s="106"/>
      <c r="BK21" s="106"/>
      <c r="BL21" s="106"/>
      <c r="BM21" s="106"/>
      <c r="BN21" s="106"/>
    </row>
    <row r="22" spans="1:66" s="60" customFormat="1" ht="18" x14ac:dyDescent="0.2">
      <c r="A22"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2" s="124" t="s">
        <v>153</v>
      </c>
      <c r="C22" s="60" t="s">
        <v>159</v>
      </c>
      <c r="D22" s="125"/>
      <c r="E22" s="99">
        <f>F14+1</f>
        <v>43962</v>
      </c>
      <c r="F22" s="100">
        <f>IF(ISBLANK(E22)," - ",IF(G22=0,E22,E22+G22-1))</f>
        <v>43968</v>
      </c>
      <c r="G22" s="61">
        <v>7</v>
      </c>
      <c r="H22" s="62">
        <v>0</v>
      </c>
      <c r="I22" s="63">
        <f t="shared" si="4"/>
        <v>5</v>
      </c>
      <c r="J22" s="94"/>
      <c r="K22" s="106"/>
      <c r="L22" s="106"/>
      <c r="M22" s="106"/>
      <c r="N22" s="106"/>
      <c r="O22" s="106"/>
      <c r="P22" s="106"/>
      <c r="Q22" s="106"/>
      <c r="R22" s="106"/>
      <c r="S22" s="106"/>
      <c r="T22" s="106"/>
      <c r="U22" s="106"/>
      <c r="V22" s="106"/>
      <c r="W22" s="106"/>
      <c r="X22" s="106"/>
      <c r="Y22" s="106"/>
      <c r="Z22" s="106"/>
      <c r="AA22" s="106"/>
      <c r="AB22" s="106"/>
      <c r="AC22" s="106"/>
      <c r="AD22" s="106"/>
      <c r="AE22" s="106"/>
      <c r="AF22" s="106"/>
      <c r="AG22" s="106"/>
      <c r="AH22" s="106"/>
      <c r="AI22" s="106"/>
      <c r="AJ22" s="106"/>
      <c r="AK22" s="106"/>
      <c r="AL22" s="106"/>
      <c r="AM22" s="106"/>
      <c r="AN22" s="106"/>
      <c r="AO22" s="106"/>
      <c r="AP22" s="106"/>
      <c r="AQ22" s="106"/>
      <c r="AR22" s="106"/>
      <c r="AS22" s="106"/>
      <c r="AT22" s="106"/>
      <c r="AU22" s="106"/>
      <c r="AV22" s="106"/>
      <c r="AW22" s="106"/>
      <c r="AX22" s="106"/>
      <c r="AY22" s="106"/>
      <c r="AZ22" s="106"/>
      <c r="BA22" s="106"/>
      <c r="BB22" s="106"/>
      <c r="BC22" s="106"/>
      <c r="BD22" s="106"/>
      <c r="BE22" s="106"/>
      <c r="BF22" s="106"/>
      <c r="BG22" s="106"/>
      <c r="BH22" s="106"/>
      <c r="BI22" s="106"/>
      <c r="BJ22" s="106"/>
      <c r="BK22" s="106"/>
      <c r="BL22" s="106"/>
      <c r="BM22" s="106"/>
      <c r="BN22" s="106"/>
    </row>
    <row r="23" spans="1:66" s="54" customFormat="1" ht="18" x14ac:dyDescent="0.2">
      <c r="A23" s="52" t="str">
        <f>IF(ISERROR(VALUE(SUBSTITUTE(prevWBS,".",""))),"1",IF(ISERROR(FIND("`",SUBSTITUTE(prevWBS,".","`",1))),TEXT(VALUE(prevWBS)+1,"#"),TEXT(VALUE(LEFT(prevWBS,FIND("`",SUBSTITUTE(prevWBS,".","`",1))-1))+1,"#")))</f>
        <v>4</v>
      </c>
      <c r="B23" s="53" t="s">
        <v>136</v>
      </c>
      <c r="D23" s="55"/>
      <c r="E23" s="101"/>
      <c r="F23" s="101" t="str">
        <f t="shared" si="6"/>
        <v xml:space="preserve"> - </v>
      </c>
      <c r="G23" s="56"/>
      <c r="H23" s="57"/>
      <c r="I23" s="58" t="str">
        <f t="shared" si="4"/>
        <v xml:space="preserve"> - </v>
      </c>
      <c r="J23" s="95"/>
      <c r="K23" s="107"/>
      <c r="L23" s="107"/>
      <c r="M23" s="107"/>
      <c r="N23" s="107"/>
      <c r="O23" s="107"/>
      <c r="P23" s="107"/>
      <c r="Q23" s="107"/>
      <c r="R23" s="107"/>
      <c r="S23" s="107"/>
      <c r="T23" s="107"/>
      <c r="U23" s="107"/>
      <c r="V23" s="107"/>
      <c r="W23" s="107"/>
      <c r="X23" s="107"/>
      <c r="Y23" s="107"/>
      <c r="Z23" s="107"/>
      <c r="AA23" s="107"/>
      <c r="AB23" s="107"/>
      <c r="AC23" s="107"/>
      <c r="AD23" s="107"/>
      <c r="AE23" s="107"/>
      <c r="AF23" s="107"/>
      <c r="AG23" s="107"/>
      <c r="AH23" s="107"/>
      <c r="AI23" s="107"/>
      <c r="AJ23" s="107"/>
      <c r="AK23" s="107"/>
      <c r="AL23" s="107"/>
      <c r="AM23" s="107"/>
      <c r="AN23" s="107"/>
      <c r="AO23" s="107"/>
      <c r="AP23" s="107"/>
      <c r="AQ23" s="107"/>
      <c r="AR23" s="107"/>
      <c r="AS23" s="107"/>
      <c r="AT23" s="107"/>
      <c r="AU23" s="107"/>
      <c r="AV23" s="107"/>
      <c r="AW23" s="107"/>
      <c r="AX23" s="107"/>
      <c r="AY23" s="107"/>
      <c r="AZ23" s="107"/>
      <c r="BA23" s="107"/>
      <c r="BB23" s="107"/>
      <c r="BC23" s="107"/>
      <c r="BD23" s="107"/>
      <c r="BE23" s="107"/>
      <c r="BF23" s="107"/>
      <c r="BG23" s="107"/>
      <c r="BH23" s="107"/>
      <c r="BI23" s="107"/>
      <c r="BJ23" s="107"/>
      <c r="BK23" s="107"/>
      <c r="BL23" s="107"/>
      <c r="BM23" s="107"/>
      <c r="BN23" s="107"/>
    </row>
    <row r="24" spans="1:66" s="60" customFormat="1" ht="18" x14ac:dyDescent="0.2">
      <c r="A24"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4" s="124" t="s">
        <v>140</v>
      </c>
      <c r="C24" s="60" t="s">
        <v>156</v>
      </c>
      <c r="D24" s="125"/>
      <c r="E24" s="99">
        <v>43936</v>
      </c>
      <c r="F24" s="100">
        <v>43943</v>
      </c>
      <c r="G24" s="61">
        <v>1</v>
      </c>
      <c r="H24" s="62">
        <v>0.5</v>
      </c>
      <c r="I24" s="63">
        <f t="shared" si="4"/>
        <v>6</v>
      </c>
      <c r="J24" s="94"/>
      <c r="K24" s="106"/>
      <c r="L24" s="106"/>
      <c r="M24" s="106"/>
      <c r="N24" s="106"/>
      <c r="O24" s="106"/>
      <c r="P24" s="106"/>
      <c r="Q24" s="106"/>
      <c r="R24" s="106"/>
      <c r="S24" s="106"/>
      <c r="T24" s="106"/>
      <c r="U24" s="106"/>
      <c r="V24" s="106"/>
      <c r="W24" s="106"/>
      <c r="X24" s="106"/>
      <c r="Y24" s="106"/>
      <c r="Z24" s="106"/>
      <c r="AA24" s="106"/>
      <c r="AB24" s="106"/>
      <c r="AC24" s="106"/>
      <c r="AD24" s="106"/>
      <c r="AE24" s="106"/>
      <c r="AF24" s="106"/>
      <c r="AG24" s="106"/>
      <c r="AH24" s="106"/>
      <c r="AI24" s="106"/>
      <c r="AJ24" s="106"/>
      <c r="AK24" s="106"/>
      <c r="AL24" s="106"/>
      <c r="AM24" s="106"/>
      <c r="AN24" s="106"/>
      <c r="AO24" s="106"/>
      <c r="AP24" s="106"/>
      <c r="AQ24" s="106"/>
      <c r="AR24" s="106"/>
      <c r="AS24" s="106"/>
      <c r="AT24" s="106"/>
      <c r="AU24" s="106"/>
      <c r="AV24" s="106"/>
      <c r="AW24" s="106"/>
      <c r="AX24" s="106"/>
      <c r="AY24" s="106"/>
      <c r="AZ24" s="106"/>
      <c r="BA24" s="106"/>
      <c r="BB24" s="106"/>
      <c r="BC24" s="106"/>
      <c r="BD24" s="106"/>
      <c r="BE24" s="106"/>
      <c r="BF24" s="106"/>
      <c r="BG24" s="106"/>
      <c r="BH24" s="106"/>
      <c r="BI24" s="106"/>
      <c r="BJ24" s="106"/>
      <c r="BK24" s="106"/>
      <c r="BL24" s="106"/>
      <c r="BM24" s="106"/>
      <c r="BN24" s="106"/>
    </row>
    <row r="25" spans="1:66" s="60" customFormat="1" ht="18" x14ac:dyDescent="0.2">
      <c r="A2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25" s="124" t="s">
        <v>141</v>
      </c>
      <c r="D25" s="125"/>
      <c r="E25" s="99">
        <v>43936</v>
      </c>
      <c r="F25" s="100">
        <f t="shared" si="6"/>
        <v>43936</v>
      </c>
      <c r="G25" s="61">
        <v>1</v>
      </c>
      <c r="H25" s="62">
        <v>1</v>
      </c>
      <c r="I25" s="63">
        <f t="shared" si="4"/>
        <v>1</v>
      </c>
      <c r="J25" s="94"/>
      <c r="K25" s="106"/>
      <c r="L25" s="106"/>
      <c r="M25" s="106"/>
      <c r="N25" s="106"/>
      <c r="O25" s="106"/>
      <c r="P25" s="106"/>
      <c r="Q25" s="106"/>
      <c r="R25" s="106"/>
      <c r="S25" s="106"/>
      <c r="T25" s="106"/>
      <c r="U25" s="106"/>
      <c r="V25" s="106"/>
      <c r="W25" s="106"/>
      <c r="X25" s="106"/>
      <c r="Y25" s="106"/>
      <c r="Z25" s="106"/>
      <c r="AA25" s="106"/>
      <c r="AB25" s="106"/>
      <c r="AC25" s="106"/>
      <c r="AD25" s="106"/>
      <c r="AE25" s="106"/>
      <c r="AF25" s="106"/>
      <c r="AG25" s="106"/>
      <c r="AH25" s="106"/>
      <c r="AI25" s="106"/>
      <c r="AJ25" s="106"/>
      <c r="AK25" s="106"/>
      <c r="AL25" s="106"/>
      <c r="AM25" s="106"/>
      <c r="AN25" s="106"/>
      <c r="AO25" s="106"/>
      <c r="AP25" s="106"/>
      <c r="AQ25" s="106"/>
      <c r="AR25" s="106"/>
      <c r="AS25" s="106"/>
      <c r="AT25" s="106"/>
      <c r="AU25" s="106"/>
      <c r="AV25" s="106"/>
      <c r="AW25" s="106"/>
      <c r="AX25" s="106"/>
      <c r="AY25" s="106"/>
      <c r="AZ25" s="106"/>
      <c r="BA25" s="106"/>
      <c r="BB25" s="106"/>
      <c r="BC25" s="106"/>
      <c r="BD25" s="106"/>
      <c r="BE25" s="106"/>
      <c r="BF25" s="106"/>
      <c r="BG25" s="106"/>
      <c r="BH25" s="106"/>
      <c r="BI25" s="106"/>
      <c r="BJ25" s="106"/>
      <c r="BK25" s="106"/>
      <c r="BL25" s="106"/>
      <c r="BM25" s="106"/>
      <c r="BN25" s="106"/>
    </row>
    <row r="26" spans="1:66" s="60" customFormat="1" ht="18" x14ac:dyDescent="0.2">
      <c r="A26" s="59" t="s">
        <v>163</v>
      </c>
      <c r="B26" s="124" t="s">
        <v>141</v>
      </c>
      <c r="D26" s="125"/>
      <c r="E26" s="99">
        <v>43958</v>
      </c>
      <c r="F26" s="100">
        <f t="shared" ref="F26:F27" si="8">IF(ISBLANK(E26)," - ",IF(G26=0,E26,E26+G26-1))</f>
        <v>43958</v>
      </c>
      <c r="G26" s="61">
        <v>1</v>
      </c>
      <c r="H26" s="62">
        <v>1</v>
      </c>
      <c r="I26" s="63">
        <f t="shared" ref="I26" si="9">IF(OR(F26=0,E26=0)," - ",NETWORKDAYS(E26,F26))</f>
        <v>1</v>
      </c>
      <c r="J26" s="94"/>
      <c r="K26" s="106"/>
      <c r="L26" s="106"/>
      <c r="M26" s="106"/>
      <c r="N26" s="106"/>
      <c r="O26" s="106"/>
      <c r="P26" s="106"/>
      <c r="Q26" s="106"/>
      <c r="R26" s="106"/>
      <c r="S26" s="106"/>
      <c r="T26" s="106"/>
      <c r="U26" s="106"/>
      <c r="V26" s="106"/>
      <c r="W26" s="106"/>
      <c r="X26" s="106"/>
      <c r="Y26" s="106"/>
      <c r="Z26" s="106"/>
      <c r="AA26" s="106"/>
      <c r="AB26" s="106"/>
      <c r="AC26" s="106"/>
      <c r="AD26" s="106"/>
      <c r="AE26" s="106"/>
      <c r="AF26" s="106"/>
      <c r="AG26" s="106"/>
      <c r="AH26" s="106"/>
      <c r="AI26" s="106"/>
      <c r="AJ26" s="106"/>
      <c r="AK26" s="106"/>
      <c r="AL26" s="106"/>
      <c r="AM26" s="106"/>
      <c r="AN26" s="106"/>
      <c r="AO26" s="106"/>
      <c r="AP26" s="106"/>
      <c r="AQ26" s="106"/>
      <c r="AR26" s="106"/>
      <c r="AS26" s="106"/>
      <c r="AT26" s="106"/>
      <c r="AU26" s="106"/>
      <c r="AV26" s="106"/>
      <c r="AW26" s="106"/>
      <c r="AX26" s="106"/>
      <c r="AY26" s="106"/>
      <c r="AZ26" s="106"/>
      <c r="BA26" s="106"/>
      <c r="BB26" s="106"/>
      <c r="BC26" s="106"/>
      <c r="BD26" s="106"/>
      <c r="BE26" s="106"/>
      <c r="BF26" s="106"/>
      <c r="BG26" s="106"/>
      <c r="BH26" s="106"/>
      <c r="BI26" s="106"/>
      <c r="BJ26" s="106"/>
      <c r="BK26" s="106"/>
      <c r="BL26" s="106"/>
      <c r="BM26" s="106"/>
      <c r="BN26" s="106"/>
    </row>
    <row r="27" spans="1:66" s="60" customFormat="1" ht="18" x14ac:dyDescent="0.2">
      <c r="A27" s="59" t="s">
        <v>164</v>
      </c>
      <c r="B27" s="124" t="s">
        <v>141</v>
      </c>
      <c r="D27" s="125"/>
      <c r="E27" s="99">
        <v>43964</v>
      </c>
      <c r="F27" s="100">
        <f t="shared" si="8"/>
        <v>43964</v>
      </c>
      <c r="G27" s="61">
        <v>1</v>
      </c>
      <c r="H27" s="62">
        <v>1</v>
      </c>
      <c r="I27" s="63">
        <f t="shared" ref="I27" si="10">IF(OR(F27=0,E27=0)," - ",NETWORKDAYS(E27,F27))</f>
        <v>1</v>
      </c>
      <c r="J27" s="94"/>
      <c r="K27" s="106"/>
      <c r="L27" s="106"/>
      <c r="M27" s="106"/>
      <c r="N27" s="106"/>
      <c r="O27" s="106"/>
      <c r="P27" s="106"/>
      <c r="Q27" s="106"/>
      <c r="R27" s="106"/>
      <c r="S27" s="106"/>
      <c r="T27" s="106"/>
      <c r="U27" s="106"/>
      <c r="V27" s="106"/>
      <c r="W27" s="106"/>
      <c r="X27" s="106"/>
      <c r="Y27" s="106"/>
      <c r="Z27" s="106"/>
      <c r="AA27" s="106"/>
      <c r="AB27" s="106"/>
      <c r="AC27" s="106"/>
      <c r="AD27" s="106"/>
      <c r="AE27" s="106"/>
      <c r="AF27" s="106"/>
      <c r="AG27" s="106"/>
      <c r="AH27" s="106"/>
      <c r="AI27" s="106"/>
      <c r="AJ27" s="106"/>
      <c r="AK27" s="106"/>
      <c r="AL27" s="106"/>
      <c r="AM27" s="106"/>
      <c r="AN27" s="106"/>
      <c r="AO27" s="106"/>
      <c r="AP27" s="106"/>
      <c r="AQ27" s="106"/>
      <c r="AR27" s="106"/>
      <c r="AS27" s="106"/>
      <c r="AT27" s="106"/>
      <c r="AU27" s="106"/>
      <c r="AV27" s="106"/>
      <c r="AW27" s="106"/>
      <c r="AX27" s="106"/>
      <c r="AY27" s="106"/>
      <c r="AZ27" s="106"/>
      <c r="BA27" s="106"/>
      <c r="BB27" s="106"/>
      <c r="BC27" s="106"/>
      <c r="BD27" s="106"/>
      <c r="BE27" s="106"/>
      <c r="BF27" s="106"/>
      <c r="BG27" s="106"/>
      <c r="BH27" s="106"/>
      <c r="BI27" s="106"/>
      <c r="BJ27" s="106"/>
      <c r="BK27" s="106"/>
      <c r="BL27" s="106"/>
      <c r="BM27" s="106"/>
      <c r="BN27" s="106"/>
    </row>
    <row r="28" spans="1:66" s="60" customFormat="1" ht="18" x14ac:dyDescent="0.2">
      <c r="A28"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28" s="124" t="s">
        <v>143</v>
      </c>
      <c r="C28" s="60" t="s">
        <v>159</v>
      </c>
      <c r="D28" s="125"/>
      <c r="E28" s="99">
        <v>43941</v>
      </c>
      <c r="F28" s="100">
        <v>43992</v>
      </c>
      <c r="G28" s="61">
        <v>1</v>
      </c>
      <c r="H28" s="62">
        <v>0</v>
      </c>
      <c r="I28" s="63">
        <f t="shared" si="4"/>
        <v>38</v>
      </c>
      <c r="J28" s="94"/>
      <c r="K28" s="106"/>
      <c r="L28" s="106"/>
      <c r="M28" s="106"/>
      <c r="N28" s="106"/>
      <c r="O28" s="106"/>
      <c r="P28" s="106"/>
      <c r="Q28" s="106"/>
      <c r="R28" s="106"/>
      <c r="S28" s="106"/>
      <c r="T28" s="106"/>
      <c r="U28" s="106"/>
      <c r="V28" s="106"/>
      <c r="W28" s="106"/>
      <c r="X28" s="106"/>
      <c r="Y28" s="106"/>
      <c r="Z28" s="106"/>
      <c r="AA28" s="106"/>
      <c r="AB28" s="106"/>
      <c r="AC28" s="106"/>
      <c r="AD28" s="106"/>
      <c r="AE28" s="106"/>
      <c r="AF28" s="106"/>
      <c r="AG28" s="106"/>
      <c r="AH28" s="106"/>
      <c r="AI28" s="106"/>
      <c r="AJ28" s="106"/>
      <c r="AK28" s="106"/>
      <c r="AL28" s="106"/>
      <c r="AM28" s="106"/>
      <c r="AN28" s="106"/>
      <c r="AO28" s="106"/>
      <c r="AP28" s="106"/>
      <c r="AQ28" s="106"/>
      <c r="AR28" s="106"/>
      <c r="AS28" s="106"/>
      <c r="AT28" s="106"/>
      <c r="AU28" s="106"/>
      <c r="AV28" s="106"/>
      <c r="AW28" s="106"/>
      <c r="AX28" s="106"/>
      <c r="AY28" s="106"/>
      <c r="AZ28" s="106"/>
      <c r="BA28" s="106"/>
      <c r="BB28" s="106"/>
      <c r="BC28" s="106"/>
      <c r="BD28" s="106"/>
      <c r="BE28" s="106"/>
      <c r="BF28" s="106"/>
      <c r="BG28" s="106"/>
      <c r="BH28" s="106"/>
      <c r="BI28" s="106"/>
      <c r="BJ28" s="106"/>
      <c r="BK28" s="106"/>
      <c r="BL28" s="106"/>
      <c r="BM28" s="106"/>
      <c r="BN28" s="106"/>
    </row>
    <row r="29" spans="1:66" s="60" customFormat="1" ht="18" x14ac:dyDescent="0.2">
      <c r="A2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29" s="124" t="s">
        <v>144</v>
      </c>
      <c r="C29" s="60" t="s">
        <v>159</v>
      </c>
      <c r="D29" s="125"/>
      <c r="E29" s="99">
        <v>43941</v>
      </c>
      <c r="F29" s="100">
        <v>43992</v>
      </c>
      <c r="G29" s="61">
        <v>1</v>
      </c>
      <c r="H29" s="62">
        <v>0</v>
      </c>
      <c r="I29" s="63">
        <f t="shared" si="4"/>
        <v>38</v>
      </c>
      <c r="J29" s="94"/>
      <c r="K29" s="106"/>
      <c r="L29" s="106"/>
      <c r="M29" s="106"/>
      <c r="N29" s="106"/>
      <c r="O29" s="106"/>
      <c r="P29" s="106"/>
      <c r="Q29" s="106"/>
      <c r="R29" s="106"/>
      <c r="S29" s="106"/>
      <c r="T29" s="106"/>
      <c r="U29" s="106"/>
      <c r="V29" s="106"/>
      <c r="W29" s="106"/>
      <c r="X29" s="106"/>
      <c r="Y29" s="106"/>
      <c r="Z29" s="106"/>
      <c r="AA29" s="106"/>
      <c r="AB29" s="106"/>
      <c r="AC29" s="106"/>
      <c r="AD29" s="106"/>
      <c r="AE29" s="106"/>
      <c r="AF29" s="106"/>
      <c r="AG29" s="106"/>
      <c r="AH29" s="106"/>
      <c r="AI29" s="106"/>
      <c r="AJ29" s="106"/>
      <c r="AK29" s="106"/>
      <c r="AL29" s="106"/>
      <c r="AM29" s="106"/>
      <c r="AN29" s="106"/>
      <c r="AO29" s="106"/>
      <c r="AP29" s="106"/>
      <c r="AQ29" s="106"/>
      <c r="AR29" s="106"/>
      <c r="AS29" s="106"/>
      <c r="AT29" s="106"/>
      <c r="AU29" s="106"/>
      <c r="AV29" s="106"/>
      <c r="AW29" s="106"/>
      <c r="AX29" s="106"/>
      <c r="AY29" s="106"/>
      <c r="AZ29" s="106"/>
      <c r="BA29" s="106"/>
      <c r="BB29" s="106"/>
      <c r="BC29" s="106"/>
      <c r="BD29" s="106"/>
      <c r="BE29" s="106"/>
      <c r="BF29" s="106"/>
      <c r="BG29" s="106"/>
      <c r="BH29" s="106"/>
      <c r="BI29" s="106"/>
      <c r="BJ29" s="106"/>
      <c r="BK29" s="106"/>
      <c r="BL29" s="106"/>
      <c r="BM29" s="106"/>
      <c r="BN29" s="106"/>
    </row>
    <row r="30" spans="1:66" s="60" customFormat="1" ht="18" x14ac:dyDescent="0.2">
      <c r="A30"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0" s="124" t="s">
        <v>142</v>
      </c>
      <c r="C30" s="60" t="s">
        <v>159</v>
      </c>
      <c r="D30" s="125"/>
      <c r="E30" s="99">
        <v>43983</v>
      </c>
      <c r="F30" s="100">
        <v>43992</v>
      </c>
      <c r="G30" s="61">
        <v>1</v>
      </c>
      <c r="H30" s="62">
        <v>0</v>
      </c>
      <c r="I30" s="63">
        <f t="shared" ref="I30" si="11">IF(OR(F30=0,E30=0)," - ",NETWORKDAYS(E30,F30))</f>
        <v>8</v>
      </c>
      <c r="J30" s="94"/>
      <c r="K30" s="106"/>
      <c r="L30" s="106"/>
      <c r="M30" s="106"/>
      <c r="N30" s="106"/>
      <c r="O30" s="106"/>
      <c r="P30" s="106"/>
      <c r="Q30" s="106"/>
      <c r="R30" s="106"/>
      <c r="S30" s="106"/>
      <c r="T30" s="106"/>
      <c r="U30" s="106"/>
      <c r="V30" s="106"/>
      <c r="W30" s="106"/>
      <c r="X30" s="106"/>
      <c r="Y30" s="106"/>
      <c r="Z30" s="106"/>
      <c r="AA30" s="106"/>
      <c r="AB30" s="106"/>
      <c r="AC30" s="106"/>
      <c r="AD30" s="106"/>
      <c r="AE30" s="106"/>
      <c r="AF30" s="106"/>
      <c r="AG30" s="106"/>
      <c r="AH30" s="106"/>
      <c r="AI30" s="106"/>
      <c r="AJ30" s="106"/>
      <c r="AK30" s="106"/>
      <c r="AL30" s="106"/>
      <c r="AM30" s="106"/>
      <c r="AN30" s="106"/>
      <c r="AO30" s="106"/>
      <c r="AP30" s="106"/>
      <c r="AQ30" s="106"/>
      <c r="AR30" s="106"/>
      <c r="AS30" s="106"/>
      <c r="AT30" s="106"/>
      <c r="AU30" s="106"/>
      <c r="AV30" s="106"/>
      <c r="AW30" s="106"/>
      <c r="AX30" s="106"/>
      <c r="AY30" s="106"/>
      <c r="AZ30" s="106"/>
      <c r="BA30" s="106"/>
      <c r="BB30" s="106"/>
      <c r="BC30" s="106"/>
      <c r="BD30" s="106"/>
      <c r="BE30" s="106"/>
      <c r="BF30" s="106"/>
      <c r="BG30" s="106"/>
      <c r="BH30" s="106"/>
      <c r="BI30" s="106"/>
      <c r="BJ30" s="106"/>
      <c r="BK30" s="106"/>
      <c r="BL30" s="106"/>
      <c r="BM30" s="106"/>
      <c r="BN30" s="106"/>
    </row>
    <row r="31" spans="1:66" s="69" customFormat="1" ht="18" x14ac:dyDescent="0.2">
      <c r="A31" s="59"/>
      <c r="B31" s="64"/>
      <c r="C31" s="64"/>
      <c r="D31" s="65"/>
      <c r="E31" s="102"/>
      <c r="F31" s="102"/>
      <c r="G31" s="66"/>
      <c r="H31" s="67"/>
      <c r="I31" s="68" t="str">
        <f t="shared" si="4"/>
        <v xml:space="preserve"> - </v>
      </c>
      <c r="J31" s="96"/>
      <c r="K31" s="106"/>
      <c r="L31" s="106"/>
      <c r="M31" s="106"/>
      <c r="N31" s="106"/>
      <c r="O31" s="106"/>
      <c r="P31" s="106"/>
      <c r="Q31" s="106"/>
      <c r="R31" s="106"/>
      <c r="S31" s="106"/>
      <c r="T31" s="106"/>
      <c r="U31" s="106"/>
      <c r="V31" s="106"/>
      <c r="W31" s="106"/>
      <c r="X31" s="106"/>
      <c r="Y31" s="106"/>
      <c r="Z31" s="106"/>
      <c r="AA31" s="106"/>
      <c r="AB31" s="106"/>
      <c r="AC31" s="106"/>
      <c r="AD31" s="106"/>
      <c r="AE31" s="106"/>
      <c r="AF31" s="106"/>
      <c r="AG31" s="106"/>
      <c r="AH31" s="106"/>
      <c r="AI31" s="106"/>
      <c r="AJ31" s="106"/>
      <c r="AK31" s="106"/>
      <c r="AL31" s="106"/>
      <c r="AM31" s="106"/>
      <c r="AN31" s="106"/>
      <c r="AO31" s="106"/>
      <c r="AP31" s="106"/>
      <c r="AQ31" s="106"/>
      <c r="AR31" s="106"/>
      <c r="AS31" s="106"/>
      <c r="AT31" s="106"/>
      <c r="AU31" s="106"/>
      <c r="AV31" s="106"/>
      <c r="AW31" s="106"/>
      <c r="AX31" s="106"/>
      <c r="AY31" s="106"/>
      <c r="AZ31" s="106"/>
      <c r="BA31" s="106"/>
      <c r="BB31" s="106"/>
      <c r="BC31" s="106"/>
      <c r="BD31" s="106"/>
      <c r="BE31" s="106"/>
      <c r="BF31" s="106"/>
      <c r="BG31" s="106"/>
      <c r="BH31" s="106"/>
      <c r="BI31" s="106"/>
      <c r="BJ31" s="106"/>
      <c r="BK31" s="106"/>
      <c r="BL31" s="106"/>
      <c r="BM31" s="106"/>
      <c r="BN31" s="106"/>
    </row>
    <row r="32" spans="1:66" s="74" customFormat="1" ht="18" x14ac:dyDescent="0.2">
      <c r="A32" s="70" t="s">
        <v>1</v>
      </c>
      <c r="B32" s="71"/>
      <c r="C32" s="72"/>
      <c r="D32" s="72"/>
      <c r="E32" s="103"/>
      <c r="F32" s="103"/>
      <c r="G32" s="73"/>
      <c r="H32" s="73"/>
      <c r="I32" s="73"/>
      <c r="J32" s="97"/>
      <c r="K32" s="106"/>
      <c r="L32" s="106"/>
      <c r="M32" s="106"/>
      <c r="N32" s="106"/>
      <c r="O32" s="106"/>
      <c r="P32" s="106"/>
      <c r="Q32" s="106"/>
      <c r="R32" s="106"/>
      <c r="S32" s="106"/>
      <c r="T32" s="106"/>
      <c r="U32" s="106"/>
      <c r="V32" s="106"/>
      <c r="W32" s="106"/>
      <c r="X32" s="106"/>
      <c r="Y32" s="106"/>
      <c r="Z32" s="106"/>
      <c r="AA32" s="106"/>
      <c r="AB32" s="106"/>
      <c r="AC32" s="106"/>
      <c r="AD32" s="106"/>
      <c r="AE32" s="106"/>
      <c r="AF32" s="106"/>
      <c r="AG32" s="106"/>
      <c r="AH32" s="106"/>
      <c r="AI32" s="106"/>
      <c r="AJ32" s="106"/>
      <c r="AK32" s="106"/>
      <c r="AL32" s="106"/>
      <c r="AM32" s="106"/>
      <c r="AN32" s="106"/>
      <c r="AO32" s="106"/>
      <c r="AP32" s="106"/>
      <c r="AQ32" s="106"/>
      <c r="AR32" s="106"/>
      <c r="AS32" s="106"/>
      <c r="AT32" s="106"/>
      <c r="AU32" s="106"/>
      <c r="AV32" s="106"/>
      <c r="AW32" s="106"/>
      <c r="AX32" s="106"/>
      <c r="AY32" s="106"/>
      <c r="AZ32" s="106"/>
      <c r="BA32" s="106"/>
      <c r="BB32" s="106"/>
      <c r="BC32" s="106"/>
      <c r="BD32" s="106"/>
      <c r="BE32" s="106"/>
      <c r="BF32" s="106"/>
      <c r="BG32" s="106"/>
      <c r="BH32" s="106"/>
      <c r="BI32" s="106"/>
      <c r="BJ32" s="106"/>
      <c r="BK32" s="106"/>
      <c r="BL32" s="106"/>
      <c r="BM32" s="106"/>
      <c r="BN32" s="106"/>
    </row>
    <row r="33" spans="1:66" s="69" customFormat="1" ht="18" x14ac:dyDescent="0.2">
      <c r="A33" s="75" t="s">
        <v>37</v>
      </c>
      <c r="B33" s="76"/>
      <c r="C33" s="76"/>
      <c r="D33" s="76"/>
      <c r="E33" s="104"/>
      <c r="F33" s="104"/>
      <c r="G33" s="76"/>
      <c r="H33" s="76"/>
      <c r="I33" s="76"/>
      <c r="J33" s="97"/>
      <c r="K33" s="106"/>
      <c r="L33" s="106"/>
      <c r="M33" s="106"/>
      <c r="N33" s="106"/>
      <c r="O33" s="106"/>
      <c r="P33" s="106"/>
      <c r="Q33" s="106"/>
      <c r="R33" s="106"/>
      <c r="S33" s="106"/>
      <c r="T33" s="106"/>
      <c r="U33" s="106"/>
      <c r="V33" s="106"/>
      <c r="W33" s="106"/>
      <c r="X33" s="106"/>
      <c r="Y33" s="106"/>
      <c r="Z33" s="106"/>
      <c r="AA33" s="106"/>
      <c r="AB33" s="106"/>
      <c r="AC33" s="106"/>
      <c r="AD33" s="106"/>
      <c r="AE33" s="106"/>
      <c r="AF33" s="106"/>
      <c r="AG33" s="106"/>
      <c r="AH33" s="106"/>
      <c r="AI33" s="106"/>
      <c r="AJ33" s="106"/>
      <c r="AK33" s="106"/>
      <c r="AL33" s="106"/>
      <c r="AM33" s="106"/>
      <c r="AN33" s="106"/>
      <c r="AO33" s="106"/>
      <c r="AP33" s="106"/>
      <c r="AQ33" s="106"/>
      <c r="AR33" s="106"/>
      <c r="AS33" s="106"/>
      <c r="AT33" s="106"/>
      <c r="AU33" s="106"/>
      <c r="AV33" s="106"/>
      <c r="AW33" s="106"/>
      <c r="AX33" s="106"/>
      <c r="AY33" s="106"/>
      <c r="AZ33" s="106"/>
      <c r="BA33" s="106"/>
      <c r="BB33" s="106"/>
      <c r="BC33" s="106"/>
      <c r="BD33" s="106"/>
      <c r="BE33" s="106"/>
      <c r="BF33" s="106"/>
      <c r="BG33" s="106"/>
      <c r="BH33" s="106"/>
      <c r="BI33" s="106"/>
      <c r="BJ33" s="106"/>
      <c r="BK33" s="106"/>
      <c r="BL33" s="106"/>
      <c r="BM33" s="106"/>
      <c r="BN33" s="106"/>
    </row>
    <row r="34" spans="1:66" s="69" customFormat="1" ht="18" x14ac:dyDescent="0.2">
      <c r="A34" s="128" t="str">
        <f>IF(ISERROR(VALUE(SUBSTITUTE(prevWBS,".",""))),"1",IF(ISERROR(FIND("`",SUBSTITUTE(prevWBS,".","`",1))),TEXT(VALUE(prevWBS)+1,"#"),TEXT(VALUE(LEFT(prevWBS,FIND("`",SUBSTITUTE(prevWBS,".","`",1))-1))+1,"#")))</f>
        <v>1</v>
      </c>
      <c r="B34" s="129" t="s">
        <v>76</v>
      </c>
      <c r="C34" s="77"/>
      <c r="D34" s="78"/>
      <c r="E34" s="99"/>
      <c r="F34" s="100" t="str">
        <f t="shared" ref="F34:F37" si="12">IF(ISBLANK(E34)," - ",IF(G34=0,E34,E34+G34-1))</f>
        <v xml:space="preserve"> - </v>
      </c>
      <c r="G34" s="61"/>
      <c r="H34" s="62"/>
      <c r="I34" s="79" t="str">
        <f>IF(OR(F34=0,E34=0)," - ",NETWORKDAYS(E34,F34))</f>
        <v xml:space="preserve"> - </v>
      </c>
      <c r="J34" s="98"/>
      <c r="K34" s="106"/>
      <c r="L34" s="106"/>
      <c r="M34" s="106"/>
      <c r="N34" s="106"/>
      <c r="O34" s="106"/>
      <c r="P34" s="106"/>
      <c r="Q34" s="106"/>
      <c r="R34" s="106"/>
      <c r="S34" s="106"/>
      <c r="T34" s="106"/>
      <c r="U34" s="106"/>
      <c r="V34" s="106"/>
      <c r="W34" s="106"/>
      <c r="X34" s="106"/>
      <c r="Y34" s="106"/>
      <c r="Z34" s="106"/>
      <c r="AA34" s="106"/>
      <c r="AB34" s="106"/>
      <c r="AC34" s="106"/>
      <c r="AD34" s="106"/>
      <c r="AE34" s="106"/>
      <c r="AF34" s="106"/>
      <c r="AG34" s="106"/>
      <c r="AH34" s="106"/>
      <c r="AI34" s="106"/>
      <c r="AJ34" s="106"/>
      <c r="AK34" s="106"/>
      <c r="AL34" s="106"/>
      <c r="AM34" s="106"/>
      <c r="AN34" s="106"/>
      <c r="AO34" s="106"/>
      <c r="AP34" s="106"/>
      <c r="AQ34" s="106"/>
      <c r="AR34" s="106"/>
      <c r="AS34" s="106"/>
      <c r="AT34" s="106"/>
      <c r="AU34" s="106"/>
      <c r="AV34" s="106"/>
      <c r="AW34" s="106"/>
      <c r="AX34" s="106"/>
      <c r="AY34" s="106"/>
      <c r="AZ34" s="106"/>
      <c r="BA34" s="106"/>
      <c r="BB34" s="106"/>
      <c r="BC34" s="106"/>
      <c r="BD34" s="106"/>
      <c r="BE34" s="106"/>
      <c r="BF34" s="106"/>
      <c r="BG34" s="106"/>
      <c r="BH34" s="106"/>
      <c r="BI34" s="106"/>
      <c r="BJ34" s="106"/>
      <c r="BK34" s="106"/>
      <c r="BL34" s="106"/>
      <c r="BM34" s="106"/>
      <c r="BN34" s="106"/>
    </row>
    <row r="35" spans="1:66" s="69" customFormat="1" ht="18" x14ac:dyDescent="0.2">
      <c r="A3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35" s="80" t="s">
        <v>62</v>
      </c>
      <c r="C35" s="80"/>
      <c r="D35" s="78"/>
      <c r="E35" s="99"/>
      <c r="F35" s="100" t="str">
        <f t="shared" si="12"/>
        <v xml:space="preserve"> - </v>
      </c>
      <c r="G35" s="61"/>
      <c r="H35" s="62"/>
      <c r="I35" s="79" t="str">
        <f t="shared" ref="I35:I37" si="13">IF(OR(F35=0,E35=0)," - ",NETWORKDAYS(E35,F35))</f>
        <v xml:space="preserve"> - </v>
      </c>
      <c r="J35" s="98"/>
      <c r="K35" s="106"/>
      <c r="L35" s="106"/>
      <c r="M35" s="106"/>
      <c r="N35" s="106"/>
      <c r="O35" s="106"/>
      <c r="P35" s="106"/>
      <c r="Q35" s="106"/>
      <c r="R35" s="106"/>
      <c r="S35" s="106"/>
      <c r="T35" s="106"/>
      <c r="U35" s="106"/>
      <c r="V35" s="106"/>
      <c r="W35" s="106"/>
      <c r="X35" s="106"/>
      <c r="Y35" s="106"/>
      <c r="Z35" s="106"/>
      <c r="AA35" s="106"/>
      <c r="AB35" s="106"/>
      <c r="AC35" s="106"/>
      <c r="AD35" s="106"/>
      <c r="AE35" s="106"/>
      <c r="AF35" s="106"/>
      <c r="AG35" s="106"/>
      <c r="AH35" s="106"/>
      <c r="AI35" s="106"/>
      <c r="AJ35" s="106"/>
      <c r="AK35" s="106"/>
      <c r="AL35" s="106"/>
      <c r="AM35" s="106"/>
      <c r="AN35" s="106"/>
      <c r="AO35" s="106"/>
      <c r="AP35" s="106"/>
      <c r="AQ35" s="106"/>
      <c r="AR35" s="106"/>
      <c r="AS35" s="106"/>
      <c r="AT35" s="106"/>
      <c r="AU35" s="106"/>
      <c r="AV35" s="106"/>
      <c r="AW35" s="106"/>
      <c r="AX35" s="106"/>
      <c r="AY35" s="106"/>
      <c r="AZ35" s="106"/>
      <c r="BA35" s="106"/>
      <c r="BB35" s="106"/>
      <c r="BC35" s="106"/>
      <c r="BD35" s="106"/>
      <c r="BE35" s="106"/>
      <c r="BF35" s="106"/>
      <c r="BG35" s="106"/>
      <c r="BH35" s="106"/>
      <c r="BI35" s="106"/>
      <c r="BJ35" s="106"/>
      <c r="BK35" s="106"/>
      <c r="BL35" s="106"/>
      <c r="BM35" s="106"/>
      <c r="BN35" s="106"/>
    </row>
    <row r="36" spans="1:66" s="69" customFormat="1" ht="18" x14ac:dyDescent="0.2">
      <c r="A36"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36" s="81" t="s">
        <v>63</v>
      </c>
      <c r="C36" s="80"/>
      <c r="D36" s="78"/>
      <c r="E36" s="99"/>
      <c r="F36" s="100" t="str">
        <f t="shared" si="12"/>
        <v xml:space="preserve"> - </v>
      </c>
      <c r="G36" s="61"/>
      <c r="H36" s="62"/>
      <c r="I36" s="79" t="str">
        <f t="shared" si="13"/>
        <v xml:space="preserve"> - </v>
      </c>
      <c r="J36" s="98"/>
      <c r="K36" s="106"/>
      <c r="L36" s="106"/>
      <c r="M36" s="106"/>
      <c r="N36" s="106"/>
      <c r="O36" s="106"/>
      <c r="P36" s="106"/>
      <c r="Q36" s="106"/>
      <c r="R36" s="106"/>
      <c r="S36" s="106"/>
      <c r="T36" s="106"/>
      <c r="U36" s="106"/>
      <c r="V36" s="106"/>
      <c r="W36" s="106"/>
      <c r="X36" s="106"/>
      <c r="Y36" s="106"/>
      <c r="Z36" s="106"/>
      <c r="AA36" s="106"/>
      <c r="AB36" s="106"/>
      <c r="AC36" s="106"/>
      <c r="AD36" s="106"/>
      <c r="AE36" s="106"/>
      <c r="AF36" s="106"/>
      <c r="AG36" s="106"/>
      <c r="AH36" s="106"/>
      <c r="AI36" s="106"/>
      <c r="AJ36" s="106"/>
      <c r="AK36" s="106"/>
      <c r="AL36" s="106"/>
      <c r="AM36" s="106"/>
      <c r="AN36" s="106"/>
      <c r="AO36" s="106"/>
      <c r="AP36" s="106"/>
      <c r="AQ36" s="106"/>
      <c r="AR36" s="106"/>
      <c r="AS36" s="106"/>
      <c r="AT36" s="106"/>
      <c r="AU36" s="106"/>
      <c r="AV36" s="106"/>
      <c r="AW36" s="106"/>
      <c r="AX36" s="106"/>
      <c r="AY36" s="106"/>
      <c r="AZ36" s="106"/>
      <c r="BA36" s="106"/>
      <c r="BB36" s="106"/>
      <c r="BC36" s="106"/>
      <c r="BD36" s="106"/>
      <c r="BE36" s="106"/>
      <c r="BF36" s="106"/>
      <c r="BG36" s="106"/>
      <c r="BH36" s="106"/>
      <c r="BI36" s="106"/>
      <c r="BJ36" s="106"/>
      <c r="BK36" s="106"/>
      <c r="BL36" s="106"/>
      <c r="BM36" s="106"/>
      <c r="BN36" s="106"/>
    </row>
    <row r="37" spans="1:66" s="69" customFormat="1" ht="18" x14ac:dyDescent="0.2">
      <c r="A37" s="59"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37" s="81" t="s">
        <v>64</v>
      </c>
      <c r="C37" s="80"/>
      <c r="D37" s="78"/>
      <c r="E37" s="99"/>
      <c r="F37" s="100" t="str">
        <f t="shared" si="12"/>
        <v xml:space="preserve"> - </v>
      </c>
      <c r="G37" s="61"/>
      <c r="H37" s="62"/>
      <c r="I37" s="79" t="str">
        <f t="shared" si="13"/>
        <v xml:space="preserve"> - </v>
      </c>
      <c r="J37" s="98"/>
      <c r="K37" s="106"/>
      <c r="L37" s="106"/>
      <c r="M37" s="106"/>
      <c r="N37" s="106"/>
      <c r="O37" s="106"/>
      <c r="P37" s="106"/>
      <c r="Q37" s="106"/>
      <c r="R37" s="106"/>
      <c r="S37" s="106"/>
      <c r="T37" s="106"/>
      <c r="U37" s="106"/>
      <c r="V37" s="106"/>
      <c r="W37" s="106"/>
      <c r="X37" s="106"/>
      <c r="Y37" s="106"/>
      <c r="Z37" s="106"/>
      <c r="AA37" s="106"/>
      <c r="AB37" s="106"/>
      <c r="AC37" s="106"/>
      <c r="AD37" s="106"/>
      <c r="AE37" s="106"/>
      <c r="AF37" s="106"/>
      <c r="AG37" s="106"/>
      <c r="AH37" s="106"/>
      <c r="AI37" s="106"/>
      <c r="AJ37" s="106"/>
      <c r="AK37" s="106"/>
      <c r="AL37" s="106"/>
      <c r="AM37" s="106"/>
      <c r="AN37" s="106"/>
      <c r="AO37" s="106"/>
      <c r="AP37" s="106"/>
      <c r="AQ37" s="106"/>
      <c r="AR37" s="106"/>
      <c r="AS37" s="106"/>
      <c r="AT37" s="106"/>
      <c r="AU37" s="106"/>
      <c r="AV37" s="106"/>
      <c r="AW37" s="106"/>
      <c r="AX37" s="106"/>
      <c r="AY37" s="106"/>
      <c r="AZ37" s="106"/>
      <c r="BA37" s="106"/>
      <c r="BB37" s="106"/>
      <c r="BC37" s="106"/>
      <c r="BD37" s="106"/>
      <c r="BE37" s="106"/>
      <c r="BF37" s="106"/>
      <c r="BG37" s="106"/>
      <c r="BH37" s="106"/>
      <c r="BI37" s="106"/>
      <c r="BJ37" s="106"/>
      <c r="BK37" s="106"/>
      <c r="BL37" s="106"/>
      <c r="BM37" s="106"/>
      <c r="BN37" s="106"/>
    </row>
    <row r="38" spans="1:66" s="32" customFormat="1" x14ac:dyDescent="0.2">
      <c r="A38" s="161" t="str">
        <f>HYPERLINK("https://vertex42.link/HowToCreateAGanttChart","► Watch How to Create a Gantt Chart in Excel")</f>
        <v>► Watch How to Create a Gantt Chart in Excel</v>
      </c>
      <c r="B38" s="30"/>
      <c r="C38" s="30"/>
      <c r="D38" s="31"/>
      <c r="E38" s="30"/>
      <c r="F38" s="30"/>
      <c r="G38" s="30"/>
      <c r="H38" s="30"/>
      <c r="I38" s="30"/>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c r="AJ38" s="30"/>
      <c r="AK38" s="30"/>
      <c r="AL38" s="30"/>
      <c r="AM38" s="30"/>
      <c r="AN38" s="30"/>
      <c r="AO38" s="30"/>
      <c r="AP38" s="30"/>
      <c r="AQ38" s="30"/>
      <c r="AR38" s="30"/>
      <c r="AS38" s="30"/>
      <c r="AT38" s="30"/>
      <c r="AU38" s="30"/>
      <c r="AV38" s="30"/>
      <c r="AW38" s="30"/>
      <c r="AX38" s="30"/>
      <c r="AY38" s="30"/>
      <c r="AZ38" s="30"/>
      <c r="BA38" s="30"/>
      <c r="BB38" s="30"/>
      <c r="BC38" s="30"/>
      <c r="BD38" s="30"/>
      <c r="BE38" s="30"/>
      <c r="BF38" s="30"/>
      <c r="BG38" s="30"/>
      <c r="BH38" s="30"/>
      <c r="BI38" s="30"/>
      <c r="BJ38" s="30"/>
      <c r="BK38" s="30"/>
      <c r="BL38" s="30"/>
      <c r="BM38" s="30"/>
      <c r="BN38" s="30"/>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8:H37">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3" priority="45">
      <formula>K$6=TODAY()</formula>
    </cfRule>
  </conditionalFormatting>
  <conditionalFormatting sqref="K8:BN37">
    <cfRule type="expression" dxfId="2" priority="48">
      <formula>AND($E8&lt;=K$6,ROUNDDOWN(($F8-$E8+1)*$H8,0)+$E8-1&gt;=K$6)</formula>
    </cfRule>
    <cfRule type="expression" dxfId="1" priority="49">
      <formula>AND(NOT(ISBLANK($E8)),$E8&lt;=K$6,$F8&gt;=K$6)</formula>
    </cfRule>
  </conditionalFormatting>
  <conditionalFormatting sqref="K6:BN37">
    <cfRule type="expression" dxfId="0" priority="8">
      <formula>K$6=TODAY()</formula>
    </cfRule>
  </conditionalFormatting>
  <dataValidations disablePrompts="1" count="1">
    <dataValidation allowBlank="1" showInputMessage="1" promptTitle="Display Week" prompt="Enter the week number to display first in the Gantt Chart. The weeks are numbered starting from the week containing the Project Start Date." sqref="H4"/>
  </dataValidations>
  <hyperlinks>
    <hyperlink ref="K1:AE1" r:id="rId1" display="Gantt Chart Template © 2006-2018 by Vertex42.com."/>
  </hyperlinks>
  <pageMargins left="0.25" right="0.25" top="0.5" bottom="0.5" header="0.5" footer="0.25"/>
  <pageSetup scale="63" fitToHeight="0" orientation="landscape" r:id="rId2"/>
  <headerFooter alignWithMargins="0"/>
  <ignoredErrors>
    <ignoredError sqref="H9 A31:B31 G11 G12 A33:B33 B32 E13 E18 E23 E31:H33 G13:H13 G18:H18 G23:H23 G34 G35:G36 G37 H20 G28:H29 G25 G24" unlockedFormula="1"/>
    <ignoredError sqref="A23 A18 A13"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H8:H37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6"/>
  <sheetViews>
    <sheetView showGridLines="0" workbookViewId="0">
      <selection activeCell="A2" sqref="A2"/>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4" t="s">
        <v>21</v>
      </c>
    </row>
    <row r="4" spans="1:3" x14ac:dyDescent="0.2">
      <c r="C4" s="23" t="s">
        <v>29</v>
      </c>
    </row>
    <row r="5" spans="1:3" x14ac:dyDescent="0.2">
      <c r="C5" s="20" t="s">
        <v>30</v>
      </c>
    </row>
    <row r="6" spans="1:3" x14ac:dyDescent="0.2">
      <c r="C6" s="20"/>
    </row>
    <row r="7" spans="1:3" ht="18" x14ac:dyDescent="0.25">
      <c r="C7" s="24" t="s">
        <v>50</v>
      </c>
    </row>
    <row r="8" spans="1:3" x14ac:dyDescent="0.2">
      <c r="C8" s="25" t="s">
        <v>48</v>
      </c>
    </row>
    <row r="10" spans="1:3" x14ac:dyDescent="0.2">
      <c r="C10" s="20" t="s">
        <v>47</v>
      </c>
    </row>
    <row r="11" spans="1:3" x14ac:dyDescent="0.2">
      <c r="C11" s="20" t="s">
        <v>46</v>
      </c>
    </row>
    <row r="13" spans="1:3" ht="18" x14ac:dyDescent="0.25">
      <c r="C13" s="24" t="s">
        <v>45</v>
      </c>
    </row>
    <row r="16" spans="1:3" ht="15.75" x14ac:dyDescent="0.25">
      <c r="A16" s="27" t="s">
        <v>23</v>
      </c>
    </row>
    <row r="17" spans="2:2" s="16" customFormat="1" x14ac:dyDescent="0.2"/>
    <row r="18" spans="2:2" ht="15" x14ac:dyDescent="0.25">
      <c r="B18" s="26" t="s">
        <v>34</v>
      </c>
    </row>
    <row r="19" spans="2:2" x14ac:dyDescent="0.2">
      <c r="B19" s="20" t="s">
        <v>40</v>
      </c>
    </row>
    <row r="20" spans="2:2" x14ac:dyDescent="0.2">
      <c r="B20" s="20" t="s">
        <v>41</v>
      </c>
    </row>
    <row r="22" spans="2:2" s="16" customFormat="1" ht="15" x14ac:dyDescent="0.25">
      <c r="B22" s="26" t="s">
        <v>42</v>
      </c>
    </row>
    <row r="23" spans="2:2" s="16" customFormat="1" x14ac:dyDescent="0.2">
      <c r="B23" s="20" t="s">
        <v>43</v>
      </c>
    </row>
    <row r="24" spans="2:2" s="16" customFormat="1" x14ac:dyDescent="0.2">
      <c r="B24" s="20" t="s">
        <v>44</v>
      </c>
    </row>
    <row r="26" spans="2:2" s="16" customFormat="1" ht="15" x14ac:dyDescent="0.25">
      <c r="B26" s="26" t="s">
        <v>31</v>
      </c>
    </row>
    <row r="27" spans="2:2" s="16" customFormat="1" x14ac:dyDescent="0.2">
      <c r="B27" s="20" t="s">
        <v>35</v>
      </c>
    </row>
    <row r="28" spans="2:2" s="16" customFormat="1" x14ac:dyDescent="0.2">
      <c r="B28" s="20" t="s">
        <v>36</v>
      </c>
    </row>
    <row r="29" spans="2:2" x14ac:dyDescent="0.2">
      <c r="B29" s="20" t="s">
        <v>38</v>
      </c>
    </row>
    <row r="30" spans="2:2" x14ac:dyDescent="0.2">
      <c r="B30" s="16" t="s">
        <v>24</v>
      </c>
    </row>
    <row r="31" spans="2:2" x14ac:dyDescent="0.2">
      <c r="B31" s="16" t="s">
        <v>25</v>
      </c>
    </row>
    <row r="32" spans="2:2" x14ac:dyDescent="0.2">
      <c r="B32" s="16" t="s">
        <v>26</v>
      </c>
    </row>
    <row r="34" spans="2:2" ht="15" x14ac:dyDescent="0.25">
      <c r="B34" s="26" t="s">
        <v>27</v>
      </c>
    </row>
    <row r="35" spans="2:2" x14ac:dyDescent="0.2">
      <c r="B35" s="20" t="s">
        <v>127</v>
      </c>
    </row>
    <row r="36" spans="2:2" x14ac:dyDescent="0.2">
      <c r="B36" s="20" t="s">
        <v>128</v>
      </c>
    </row>
    <row r="37" spans="2:2" x14ac:dyDescent="0.2">
      <c r="B37" s="20" t="s">
        <v>129</v>
      </c>
    </row>
    <row r="39" spans="2:2" ht="15" x14ac:dyDescent="0.25">
      <c r="B39" s="26" t="s">
        <v>28</v>
      </c>
    </row>
    <row r="40" spans="2:2" x14ac:dyDescent="0.2">
      <c r="B40" s="20" t="s">
        <v>39</v>
      </c>
    </row>
    <row r="42" spans="2:2" s="16" customFormat="1" ht="15" x14ac:dyDescent="0.25">
      <c r="B42" s="26" t="s">
        <v>32</v>
      </c>
    </row>
    <row r="43" spans="2:2" s="16" customFormat="1" x14ac:dyDescent="0.2">
      <c r="B43" s="20" t="s">
        <v>130</v>
      </c>
    </row>
    <row r="44" spans="2:2" s="16" customFormat="1" x14ac:dyDescent="0.2">
      <c r="B44" s="20" t="s">
        <v>33</v>
      </c>
    </row>
    <row r="45" spans="2:2" s="16" customFormat="1" x14ac:dyDescent="0.2"/>
    <row r="46" spans="2:2" ht="18" x14ac:dyDescent="0.25">
      <c r="B46" s="24" t="s">
        <v>22</v>
      </c>
    </row>
  </sheetData>
  <hyperlinks>
    <hyperlink ref="C7" r:id="rId1"/>
    <hyperlink ref="B46" r:id="rId2" tooltip="Go to Vertex42.com" display="https://www.vertex42.com/Links/go.php?urlid=GanttChartPro"/>
    <hyperlink ref="C13" r:id="rId3" display="https://www.vertex42.com/blog/business/pm/new-gantt-chart-for-excel-online.html"/>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94"/>
  <sheetViews>
    <sheetView showGridLines="0" workbookViewId="0">
      <selection activeCell="A3" sqref="A3"/>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39" t="s">
        <v>122</v>
      </c>
      <c r="B1" s="40"/>
      <c r="C1" s="41"/>
    </row>
    <row r="2" spans="1:3" ht="14.25" x14ac:dyDescent="0.2">
      <c r="A2" s="136" t="s">
        <v>48</v>
      </c>
      <c r="B2" s="9"/>
      <c r="C2" s="8"/>
    </row>
    <row r="3" spans="1:3" s="20" customFormat="1" x14ac:dyDescent="0.2">
      <c r="A3" s="8"/>
      <c r="B3" s="9"/>
      <c r="C3" s="8"/>
    </row>
    <row r="4" spans="1:3" s="8" customFormat="1" ht="18" x14ac:dyDescent="0.25">
      <c r="A4" s="131" t="s">
        <v>89</v>
      </c>
      <c r="B4" s="38"/>
    </row>
    <row r="5" spans="1:3" s="8" customFormat="1" ht="57" x14ac:dyDescent="0.2">
      <c r="B5" s="137" t="s">
        <v>78</v>
      </c>
    </row>
    <row r="7" spans="1:3" ht="28.5" x14ac:dyDescent="0.2">
      <c r="B7" s="137" t="s">
        <v>90</v>
      </c>
    </row>
    <row r="9" spans="1:3" ht="14.25" x14ac:dyDescent="0.2">
      <c r="B9" s="136" t="s">
        <v>60</v>
      </c>
    </row>
    <row r="11" spans="1:3" ht="28.5" x14ac:dyDescent="0.2">
      <c r="B11" s="135" t="s">
        <v>61</v>
      </c>
    </row>
    <row r="12" spans="1:3" s="20" customFormat="1" x14ac:dyDescent="0.2"/>
    <row r="13" spans="1:3" ht="18" x14ac:dyDescent="0.25">
      <c r="A13" s="171" t="s">
        <v>4</v>
      </c>
      <c r="B13" s="171"/>
    </row>
    <row r="14" spans="1:3" s="20" customFormat="1" x14ac:dyDescent="0.2"/>
    <row r="15" spans="1:3" s="132" customFormat="1" ht="18" x14ac:dyDescent="0.2">
      <c r="A15" s="140"/>
      <c r="B15" s="138" t="s">
        <v>81</v>
      </c>
    </row>
    <row r="16" spans="1:3" s="132" customFormat="1" ht="18" x14ac:dyDescent="0.2">
      <c r="A16" s="140"/>
      <c r="B16" s="139" t="s">
        <v>79</v>
      </c>
      <c r="C16" s="134" t="s">
        <v>3</v>
      </c>
    </row>
    <row r="17" spans="1:3" ht="18" x14ac:dyDescent="0.25">
      <c r="A17" s="141"/>
      <c r="B17" s="139" t="s">
        <v>83</v>
      </c>
    </row>
    <row r="18" spans="1:3" s="20" customFormat="1" ht="18" x14ac:dyDescent="0.25">
      <c r="A18" s="141"/>
      <c r="B18" s="139" t="s">
        <v>91</v>
      </c>
    </row>
    <row r="19" spans="1:3" s="41" customFormat="1" ht="18" x14ac:dyDescent="0.25">
      <c r="A19" s="144"/>
      <c r="B19" s="139" t="s">
        <v>92</v>
      </c>
    </row>
    <row r="20" spans="1:3" s="132" customFormat="1" ht="18" x14ac:dyDescent="0.2">
      <c r="A20" s="140"/>
      <c r="B20" s="138" t="s">
        <v>80</v>
      </c>
      <c r="C20" s="133" t="s">
        <v>2</v>
      </c>
    </row>
    <row r="21" spans="1:3" ht="18" x14ac:dyDescent="0.25">
      <c r="A21" s="141"/>
      <c r="B21" s="139" t="s">
        <v>82</v>
      </c>
    </row>
    <row r="22" spans="1:3" s="8" customFormat="1" ht="18" x14ac:dyDescent="0.25">
      <c r="A22" s="142"/>
      <c r="B22" s="143" t="s">
        <v>84</v>
      </c>
    </row>
    <row r="23" spans="1:3" s="8" customFormat="1" ht="18" x14ac:dyDescent="0.25">
      <c r="A23" s="142"/>
      <c r="B23" s="10"/>
    </row>
    <row r="24" spans="1:3" s="8" customFormat="1" ht="18" x14ac:dyDescent="0.25">
      <c r="A24" s="171" t="s">
        <v>85</v>
      </c>
      <c r="B24" s="171"/>
    </row>
    <row r="25" spans="1:3" s="8" customFormat="1" ht="43.5" x14ac:dyDescent="0.25">
      <c r="A25" s="142"/>
      <c r="B25" s="139" t="s">
        <v>93</v>
      </c>
    </row>
    <row r="26" spans="1:3" s="8" customFormat="1" ht="18" x14ac:dyDescent="0.25">
      <c r="A26" s="142"/>
      <c r="B26" s="139"/>
    </row>
    <row r="27" spans="1:3" s="8" customFormat="1" ht="18" x14ac:dyDescent="0.25">
      <c r="A27" s="142"/>
      <c r="B27" s="160" t="s">
        <v>97</v>
      </c>
    </row>
    <row r="28" spans="1:3" s="8" customFormat="1" ht="18" x14ac:dyDescent="0.25">
      <c r="A28" s="142"/>
      <c r="B28" s="139" t="s">
        <v>86</v>
      </c>
    </row>
    <row r="29" spans="1:3" s="8" customFormat="1" ht="28.5" x14ac:dyDescent="0.25">
      <c r="A29" s="142"/>
      <c r="B29" s="139" t="s">
        <v>88</v>
      </c>
    </row>
    <row r="30" spans="1:3" s="8" customFormat="1" ht="18" x14ac:dyDescent="0.25">
      <c r="A30" s="142"/>
      <c r="B30" s="139"/>
    </row>
    <row r="31" spans="1:3" s="8" customFormat="1" ht="18" x14ac:dyDescent="0.25">
      <c r="A31" s="142"/>
      <c r="B31" s="160" t="s">
        <v>94</v>
      </c>
    </row>
    <row r="32" spans="1:3" s="8" customFormat="1" ht="18" x14ac:dyDescent="0.25">
      <c r="A32" s="142"/>
      <c r="B32" s="139" t="s">
        <v>87</v>
      </c>
    </row>
    <row r="33" spans="1:2" s="8" customFormat="1" ht="18" x14ac:dyDescent="0.25">
      <c r="A33" s="142"/>
      <c r="B33" s="139" t="s">
        <v>95</v>
      </c>
    </row>
    <row r="34" spans="1:2" s="8" customFormat="1" ht="18" x14ac:dyDescent="0.25">
      <c r="A34" s="142"/>
      <c r="B34" s="10"/>
    </row>
    <row r="35" spans="1:2" s="8" customFormat="1" ht="28.5" x14ac:dyDescent="0.25">
      <c r="A35" s="142"/>
      <c r="B35" s="139" t="s">
        <v>132</v>
      </c>
    </row>
    <row r="36" spans="1:2" s="8" customFormat="1" ht="18" x14ac:dyDescent="0.25">
      <c r="A36" s="142"/>
      <c r="B36" s="145" t="s">
        <v>96</v>
      </c>
    </row>
    <row r="37" spans="1:2" s="8" customFormat="1" ht="18" x14ac:dyDescent="0.25">
      <c r="A37" s="142"/>
      <c r="B37" s="10"/>
    </row>
    <row r="38" spans="1:2" ht="18" x14ac:dyDescent="0.25">
      <c r="A38" s="171" t="s">
        <v>9</v>
      </c>
      <c r="B38" s="171"/>
    </row>
    <row r="39" spans="1:2" ht="28.5" x14ac:dyDescent="0.2">
      <c r="B39" s="139" t="s">
        <v>99</v>
      </c>
    </row>
    <row r="40" spans="1:2" s="20" customFormat="1" x14ac:dyDescent="0.2"/>
    <row r="41" spans="1:2" s="20" customFormat="1" ht="14.25" x14ac:dyDescent="0.2">
      <c r="B41" s="139" t="s">
        <v>100</v>
      </c>
    </row>
    <row r="42" spans="1:2" s="20" customFormat="1" x14ac:dyDescent="0.2"/>
    <row r="43" spans="1:2" s="20" customFormat="1" ht="28.5" x14ac:dyDescent="0.2">
      <c r="B43" s="139" t="s">
        <v>98</v>
      </c>
    </row>
    <row r="44" spans="1:2" s="20" customFormat="1" x14ac:dyDescent="0.2"/>
    <row r="45" spans="1:2" ht="28.5" x14ac:dyDescent="0.2">
      <c r="B45" s="139" t="s">
        <v>101</v>
      </c>
    </row>
    <row r="46" spans="1:2" x14ac:dyDescent="0.2">
      <c r="B46" s="21"/>
    </row>
    <row r="47" spans="1:2" ht="28.5" x14ac:dyDescent="0.2">
      <c r="B47" s="139" t="s">
        <v>102</v>
      </c>
    </row>
    <row r="48" spans="1:2" x14ac:dyDescent="0.2">
      <c r="B48" s="11"/>
    </row>
    <row r="49" spans="1:2" ht="18" x14ac:dyDescent="0.25">
      <c r="A49" s="171" t="s">
        <v>7</v>
      </c>
      <c r="B49" s="171"/>
    </row>
    <row r="50" spans="1:2" ht="28.5" x14ac:dyDescent="0.2">
      <c r="B50" s="139" t="s">
        <v>133</v>
      </c>
    </row>
    <row r="51" spans="1:2" x14ac:dyDescent="0.2">
      <c r="B51" s="11"/>
    </row>
    <row r="52" spans="1:2" ht="14.25" x14ac:dyDescent="0.2">
      <c r="A52" s="146" t="s">
        <v>10</v>
      </c>
      <c r="B52" s="139" t="s">
        <v>11</v>
      </c>
    </row>
    <row r="53" spans="1:2" ht="14.25" x14ac:dyDescent="0.2">
      <c r="A53" s="146" t="s">
        <v>12</v>
      </c>
      <c r="B53" s="139" t="s">
        <v>13</v>
      </c>
    </row>
    <row r="54" spans="1:2" ht="14.25" x14ac:dyDescent="0.2">
      <c r="A54" s="146" t="s">
        <v>14</v>
      </c>
      <c r="B54" s="139" t="s">
        <v>15</v>
      </c>
    </row>
    <row r="55" spans="1:2" ht="28.5" x14ac:dyDescent="0.2">
      <c r="A55" s="135"/>
      <c r="B55" s="139" t="s">
        <v>103</v>
      </c>
    </row>
    <row r="56" spans="1:2" ht="28.5" x14ac:dyDescent="0.2">
      <c r="A56" s="135"/>
      <c r="B56" s="139" t="s">
        <v>104</v>
      </c>
    </row>
    <row r="57" spans="1:2" ht="14.25" x14ac:dyDescent="0.2">
      <c r="A57" s="146" t="s">
        <v>16</v>
      </c>
      <c r="B57" s="139" t="s">
        <v>17</v>
      </c>
    </row>
    <row r="58" spans="1:2" ht="14.25" x14ac:dyDescent="0.2">
      <c r="A58" s="135"/>
      <c r="B58" s="139" t="s">
        <v>105</v>
      </c>
    </row>
    <row r="59" spans="1:2" ht="14.25" x14ac:dyDescent="0.2">
      <c r="A59" s="135"/>
      <c r="B59" s="139" t="s">
        <v>106</v>
      </c>
    </row>
    <row r="60" spans="1:2" ht="14.25" x14ac:dyDescent="0.2">
      <c r="A60" s="146" t="s">
        <v>18</v>
      </c>
      <c r="B60" s="139" t="s">
        <v>19</v>
      </c>
    </row>
    <row r="61" spans="1:2" ht="28.5" x14ac:dyDescent="0.2">
      <c r="A61" s="135"/>
      <c r="B61" s="139" t="s">
        <v>107</v>
      </c>
    </row>
    <row r="62" spans="1:2" ht="14.25" x14ac:dyDescent="0.2">
      <c r="A62" s="146" t="s">
        <v>108</v>
      </c>
      <c r="B62" s="139" t="s">
        <v>109</v>
      </c>
    </row>
    <row r="63" spans="1:2" ht="14.25" x14ac:dyDescent="0.2">
      <c r="A63" s="147"/>
      <c r="B63" s="139" t="s">
        <v>110</v>
      </c>
    </row>
    <row r="64" spans="1:2" s="20" customFormat="1" x14ac:dyDescent="0.2">
      <c r="B64" s="12"/>
    </row>
    <row r="65" spans="1:2" s="20" customFormat="1" ht="18" x14ac:dyDescent="0.25">
      <c r="A65" s="171" t="s">
        <v>8</v>
      </c>
      <c r="B65" s="171"/>
    </row>
    <row r="66" spans="1:2" s="20" customFormat="1" ht="42.75" x14ac:dyDescent="0.2">
      <c r="B66" s="139" t="s">
        <v>111</v>
      </c>
    </row>
    <row r="67" spans="1:2" s="20" customFormat="1" x14ac:dyDescent="0.2">
      <c r="B67" s="13"/>
    </row>
    <row r="68" spans="1:2" s="8" customFormat="1" ht="18" x14ac:dyDescent="0.25">
      <c r="A68" s="171" t="s">
        <v>5</v>
      </c>
      <c r="B68" s="171"/>
    </row>
    <row r="69" spans="1:2" s="20" customFormat="1" ht="15" x14ac:dyDescent="0.25">
      <c r="A69" s="154" t="s">
        <v>6</v>
      </c>
      <c r="B69" s="155" t="s">
        <v>112</v>
      </c>
    </row>
    <row r="70" spans="1:2" s="8" customFormat="1" ht="28.5" x14ac:dyDescent="0.2">
      <c r="A70" s="148"/>
      <c r="B70" s="153" t="s">
        <v>114</v>
      </c>
    </row>
    <row r="71" spans="1:2" s="8" customFormat="1" ht="14.25" x14ac:dyDescent="0.2">
      <c r="A71" s="148"/>
      <c r="B71" s="149"/>
    </row>
    <row r="72" spans="1:2" s="20" customFormat="1" ht="15" x14ac:dyDescent="0.25">
      <c r="A72" s="154" t="s">
        <v>6</v>
      </c>
      <c r="B72" s="155" t="s">
        <v>131</v>
      </c>
    </row>
    <row r="73" spans="1:2" s="8" customFormat="1" ht="28.5" x14ac:dyDescent="0.2">
      <c r="A73" s="148"/>
      <c r="B73" s="153" t="s">
        <v>135</v>
      </c>
    </row>
    <row r="74" spans="1:2" s="8" customFormat="1" ht="14.25" x14ac:dyDescent="0.2">
      <c r="A74" s="148"/>
      <c r="B74" s="149"/>
    </row>
    <row r="75" spans="1:2" ht="15" x14ac:dyDescent="0.25">
      <c r="A75" s="154" t="s">
        <v>6</v>
      </c>
      <c r="B75" s="157" t="s">
        <v>117</v>
      </c>
    </row>
    <row r="76" spans="1:2" s="8" customFormat="1" ht="42.75" x14ac:dyDescent="0.2">
      <c r="A76" s="148"/>
      <c r="B76" s="137" t="s">
        <v>134</v>
      </c>
    </row>
    <row r="77" spans="1:2" ht="14.25" x14ac:dyDescent="0.2">
      <c r="A77" s="147"/>
      <c r="B77" s="147"/>
    </row>
    <row r="78" spans="1:2" s="20" customFormat="1" ht="15" x14ac:dyDescent="0.25">
      <c r="A78" s="154" t="s">
        <v>6</v>
      </c>
      <c r="B78" s="157" t="s">
        <v>123</v>
      </c>
    </row>
    <row r="79" spans="1:2" s="8" customFormat="1" ht="28.5" x14ac:dyDescent="0.2">
      <c r="A79" s="148"/>
      <c r="B79" s="137" t="s">
        <v>118</v>
      </c>
    </row>
    <row r="80" spans="1:2" s="20" customFormat="1" ht="14.25" x14ac:dyDescent="0.2">
      <c r="A80" s="147"/>
      <c r="B80" s="147"/>
    </row>
    <row r="81" spans="1:2" ht="15" x14ac:dyDescent="0.25">
      <c r="A81" s="154" t="s">
        <v>6</v>
      </c>
      <c r="B81" s="157" t="s">
        <v>124</v>
      </c>
    </row>
    <row r="82" spans="1:2" s="8" customFormat="1" ht="14.25" x14ac:dyDescent="0.2">
      <c r="A82" s="148"/>
      <c r="B82" s="152" t="s">
        <v>119</v>
      </c>
    </row>
    <row r="83" spans="1:2" s="8" customFormat="1" ht="14.25" x14ac:dyDescent="0.2">
      <c r="A83" s="148"/>
      <c r="B83" s="152" t="s">
        <v>120</v>
      </c>
    </row>
    <row r="84" spans="1:2" s="8" customFormat="1" ht="14.25" x14ac:dyDescent="0.2">
      <c r="A84" s="148"/>
      <c r="B84" s="152" t="s">
        <v>121</v>
      </c>
    </row>
    <row r="85" spans="1:2" ht="15" x14ac:dyDescent="0.25">
      <c r="A85" s="147"/>
      <c r="B85" s="151"/>
    </row>
    <row r="86" spans="1:2" ht="15" x14ac:dyDescent="0.25">
      <c r="A86" s="154" t="s">
        <v>6</v>
      </c>
      <c r="B86" s="157" t="s">
        <v>125</v>
      </c>
    </row>
    <row r="87" spans="1:2" s="8" customFormat="1" ht="42.75" x14ac:dyDescent="0.2">
      <c r="A87" s="148"/>
      <c r="B87" s="137" t="s">
        <v>113</v>
      </c>
    </row>
    <row r="88" spans="1:2" s="8" customFormat="1" ht="14.25" x14ac:dyDescent="0.2">
      <c r="A88" s="148"/>
      <c r="B88" s="150" t="s">
        <v>115</v>
      </c>
    </row>
    <row r="89" spans="1:2" s="8" customFormat="1" ht="57" x14ac:dyDescent="0.2">
      <c r="A89" s="148"/>
      <c r="B89" s="156" t="s">
        <v>116</v>
      </c>
    </row>
    <row r="90" spans="1:2" ht="14.25" x14ac:dyDescent="0.2">
      <c r="A90" s="147"/>
      <c r="B90" s="147"/>
    </row>
    <row r="91" spans="1:2" ht="15" x14ac:dyDescent="0.25">
      <c r="A91" s="154" t="s">
        <v>6</v>
      </c>
      <c r="B91" s="159" t="s">
        <v>126</v>
      </c>
    </row>
    <row r="92" spans="1:2" ht="28.5" x14ac:dyDescent="0.2">
      <c r="A92" s="135"/>
      <c r="B92" s="152" t="s">
        <v>20</v>
      </c>
    </row>
    <row r="94" spans="1:2" x14ac:dyDescent="0.2">
      <c r="A94" s="28" t="s">
        <v>53</v>
      </c>
    </row>
  </sheetData>
  <mergeCells count="6">
    <mergeCell ref="A38:B38"/>
    <mergeCell ref="A49:B49"/>
    <mergeCell ref="A68:B68"/>
    <mergeCell ref="A13:B13"/>
    <mergeCell ref="A65:B65"/>
    <mergeCell ref="A24:B24"/>
  </mergeCells>
  <phoneticPr fontId="3" type="noConversion"/>
  <hyperlinks>
    <hyperlink ref="B9" r:id="rId1"/>
    <hyperlink ref="A2" r:id="rId2"/>
    <hyperlink ref="B36" r:id="rId3"/>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39" t="s">
        <v>51</v>
      </c>
      <c r="B1" s="39"/>
      <c r="C1" s="44"/>
      <c r="D1" s="44"/>
    </row>
    <row r="2" spans="1:4" ht="15" x14ac:dyDescent="0.2">
      <c r="A2" s="41"/>
      <c r="B2" s="45"/>
      <c r="C2" s="44"/>
      <c r="D2" s="44"/>
    </row>
    <row r="3" spans="1:4" ht="15" x14ac:dyDescent="0.2">
      <c r="A3" s="42"/>
      <c r="B3" s="35" t="s">
        <v>52</v>
      </c>
      <c r="C3" s="43"/>
    </row>
    <row r="4" spans="1:4" ht="14.25" x14ac:dyDescent="0.2">
      <c r="A4" s="14"/>
      <c r="B4" s="37" t="s">
        <v>48</v>
      </c>
      <c r="C4" s="15"/>
    </row>
    <row r="5" spans="1:4" ht="15" x14ac:dyDescent="0.2">
      <c r="A5" s="14"/>
      <c r="B5" s="17"/>
      <c r="C5" s="15"/>
    </row>
    <row r="6" spans="1:4" ht="15.75" x14ac:dyDescent="0.25">
      <c r="A6" s="14"/>
      <c r="B6" s="18" t="s">
        <v>53</v>
      </c>
      <c r="C6" s="15"/>
    </row>
    <row r="7" spans="1:4" ht="15" x14ac:dyDescent="0.2">
      <c r="A7" s="14"/>
      <c r="B7" s="17"/>
      <c r="C7" s="15"/>
    </row>
    <row r="8" spans="1:4" ht="30" x14ac:dyDescent="0.2">
      <c r="A8" s="14"/>
      <c r="B8" s="17" t="s">
        <v>54</v>
      </c>
      <c r="C8" s="15"/>
    </row>
    <row r="9" spans="1:4" ht="15" x14ac:dyDescent="0.2">
      <c r="A9" s="14"/>
      <c r="B9" s="17"/>
      <c r="C9" s="15"/>
    </row>
    <row r="10" spans="1:4" ht="46.5" x14ac:dyDescent="0.25">
      <c r="A10" s="14"/>
      <c r="B10" s="17" t="s">
        <v>55</v>
      </c>
      <c r="C10" s="15"/>
    </row>
    <row r="11" spans="1:4" ht="15" x14ac:dyDescent="0.2">
      <c r="A11" s="14"/>
      <c r="B11" s="17"/>
      <c r="C11" s="15"/>
    </row>
    <row r="12" spans="1:4" ht="45" x14ac:dyDescent="0.2">
      <c r="A12" s="14"/>
      <c r="B12" s="17" t="s">
        <v>56</v>
      </c>
      <c r="C12" s="15"/>
    </row>
    <row r="13" spans="1:4" ht="15" x14ac:dyDescent="0.2">
      <c r="A13" s="14"/>
      <c r="B13" s="17"/>
      <c r="C13" s="15"/>
    </row>
    <row r="14" spans="1:4" ht="60" x14ac:dyDescent="0.2">
      <c r="A14" s="14"/>
      <c r="B14" s="17" t="s">
        <v>57</v>
      </c>
      <c r="C14" s="15"/>
    </row>
    <row r="15" spans="1:4" ht="15" x14ac:dyDescent="0.2">
      <c r="A15" s="14"/>
      <c r="B15" s="17"/>
      <c r="C15" s="15"/>
    </row>
    <row r="16" spans="1:4" ht="30.75" x14ac:dyDescent="0.2">
      <c r="A16" s="14"/>
      <c r="B16" s="17" t="s">
        <v>58</v>
      </c>
      <c r="C16" s="15"/>
    </row>
    <row r="17" spans="1:3" ht="15" x14ac:dyDescent="0.2">
      <c r="A17" s="14"/>
      <c r="B17" s="17"/>
      <c r="C17" s="15"/>
    </row>
    <row r="18" spans="1:3" ht="15.75" x14ac:dyDescent="0.25">
      <c r="A18" s="14"/>
      <c r="B18" s="18" t="s">
        <v>59</v>
      </c>
      <c r="C18" s="15"/>
    </row>
    <row r="19" spans="1:3" ht="15" x14ac:dyDescent="0.2">
      <c r="A19" s="14"/>
      <c r="B19" s="36" t="s">
        <v>49</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hyperlink ref="B19"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S</cp:lastModifiedBy>
  <cp:lastPrinted>2018-02-12T20:25:38Z</cp:lastPrinted>
  <dcterms:created xsi:type="dcterms:W3CDTF">2010-06-09T16:05:03Z</dcterms:created>
  <dcterms:modified xsi:type="dcterms:W3CDTF">2020-05-11T23:05:26Z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