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Google Drive\# Metropolia UAS\Software Business Start-Up\Assignment - Basics of business in your company\"/>
    </mc:Choice>
  </mc:AlternateContent>
  <bookViews>
    <workbookView xWindow="0" yWindow="0" windowWidth="23040" windowHeight="9048" activeTab="2" xr2:uid="{CD465364-8AF7-4A6C-8A71-E3DCD79E7784}"/>
  </bookViews>
  <sheets>
    <sheet name="Chash flow" sheetId="1" r:id="rId1"/>
    <sheet name="Chart of accounts" sheetId="2" r:id="rId2"/>
    <sheet name="Balance sheet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B20" i="4"/>
  <c r="D10" i="4"/>
  <c r="B5" i="4"/>
  <c r="B11" i="4" s="1"/>
  <c r="D14" i="4"/>
  <c r="B15" i="4"/>
  <c r="C32" i="1"/>
  <c r="E32" i="1"/>
  <c r="D32" i="1"/>
  <c r="B32" i="1"/>
  <c r="C37" i="1"/>
  <c r="D37" i="1"/>
  <c r="E37" i="1"/>
  <c r="B37" i="1"/>
  <c r="C17" i="1"/>
  <c r="D17" i="1"/>
  <c r="E17" i="1"/>
  <c r="C11" i="1"/>
  <c r="D11" i="1"/>
  <c r="E11" i="1"/>
  <c r="B17" i="1"/>
  <c r="B11" i="1"/>
  <c r="D16" i="4" l="1"/>
  <c r="B40" i="1"/>
  <c r="C5" i="1" s="1"/>
  <c r="C40" i="1" s="1"/>
  <c r="D5" i="1" l="1"/>
  <c r="D40" i="1" s="1"/>
  <c r="E5" i="1" s="1"/>
  <c r="E40" i="1" s="1"/>
  <c r="D18" i="4" l="1"/>
  <c r="B25" i="4" s="1"/>
  <c r="D20" i="4" l="1"/>
</calcChain>
</file>

<file path=xl/sharedStrings.xml><?xml version="1.0" encoding="utf-8"?>
<sst xmlns="http://schemas.openxmlformats.org/spreadsheetml/2006/main" count="157" uniqueCount="116">
  <si>
    <t>Opening balance</t>
  </si>
  <si>
    <t>Income</t>
  </si>
  <si>
    <t>Total income</t>
  </si>
  <si>
    <t>Cost of Sales</t>
  </si>
  <si>
    <t>Total Cost of Sales</t>
  </si>
  <si>
    <t>Expenses</t>
  </si>
  <si>
    <t>Equipment</t>
  </si>
  <si>
    <t>Bank Charges</t>
  </si>
  <si>
    <t>Electricity &amp; Water</t>
  </si>
  <si>
    <t>Insurance</t>
  </si>
  <si>
    <t>Rent</t>
  </si>
  <si>
    <t>Salaries &amp; Wages</t>
  </si>
  <si>
    <t>Telephone &amp; Internet</t>
  </si>
  <si>
    <t>Marketing</t>
  </si>
  <si>
    <t>IT operations</t>
  </si>
  <si>
    <t>Additional costs</t>
  </si>
  <si>
    <t>Commission on private deliveries</t>
  </si>
  <si>
    <t>Marketing costs</t>
  </si>
  <si>
    <t>Revenue deliveries</t>
  </si>
  <si>
    <t>Premium delivery costs</t>
  </si>
  <si>
    <t>Cash Flow</t>
  </si>
  <si>
    <t>Number</t>
  </si>
  <si>
    <t>Description</t>
  </si>
  <si>
    <t>Account Type</t>
  </si>
  <si>
    <t>Financial Statement</t>
  </si>
  <si>
    <t>Asset</t>
  </si>
  <si>
    <t>Cash (main checking account)</t>
  </si>
  <si>
    <t>Cash (payroll account)</t>
  </si>
  <si>
    <t>Petty Cash</t>
  </si>
  <si>
    <t>Inventory</t>
  </si>
  <si>
    <t>Prepaid Expenses</t>
  </si>
  <si>
    <t>Other Assets</t>
  </si>
  <si>
    <t>Accounts Payable</t>
  </si>
  <si>
    <t>Accrued Liabilities</t>
  </si>
  <si>
    <t>Taxes Payable</t>
  </si>
  <si>
    <t>Wages Payable</t>
  </si>
  <si>
    <t>Notes Payable</t>
  </si>
  <si>
    <t>Revenue</t>
  </si>
  <si>
    <t>Sales returns and allowances</t>
  </si>
  <si>
    <t>Cost of Goods Sold</t>
  </si>
  <si>
    <t>Advertising Expense</t>
  </si>
  <si>
    <t>Bank Fees</t>
  </si>
  <si>
    <t>Depreciation Expense</t>
  </si>
  <si>
    <t>Payroll Tax Expense</t>
  </si>
  <si>
    <t>Rent Expense</t>
  </si>
  <si>
    <t>Supplies Expense</t>
  </si>
  <si>
    <t>Utilities Expense</t>
  </si>
  <si>
    <t>Wages Expense</t>
  </si>
  <si>
    <t>Other Expenses</t>
  </si>
  <si>
    <t>Income Statement</t>
  </si>
  <si>
    <t>Balance Sheet</t>
  </si>
  <si>
    <t>1-001</t>
  </si>
  <si>
    <t>1-010</t>
  </si>
  <si>
    <t>1-020</t>
  </si>
  <si>
    <t>1-030</t>
  </si>
  <si>
    <t>1-040</t>
  </si>
  <si>
    <t>1-050</t>
  </si>
  <si>
    <t>Expense</t>
  </si>
  <si>
    <t>Liability</t>
  </si>
  <si>
    <t>2-001</t>
  </si>
  <si>
    <t>2-010</t>
  </si>
  <si>
    <t>2-020</t>
  </si>
  <si>
    <t>2-030</t>
  </si>
  <si>
    <t>2-040</t>
  </si>
  <si>
    <t>3-010</t>
  </si>
  <si>
    <t>3-020</t>
  </si>
  <si>
    <t>Other</t>
  </si>
  <si>
    <t>4-001</t>
  </si>
  <si>
    <t>4-010</t>
  </si>
  <si>
    <t>4-020</t>
  </si>
  <si>
    <t>4-030</t>
  </si>
  <si>
    <t>4-040</t>
  </si>
  <si>
    <t>4-050</t>
  </si>
  <si>
    <t>4-060</t>
  </si>
  <si>
    <t>4-070</t>
  </si>
  <si>
    <t>4-080</t>
  </si>
  <si>
    <t>5-001</t>
  </si>
  <si>
    <t>ASSETS</t>
  </si>
  <si>
    <t>€</t>
  </si>
  <si>
    <t>LIABILITIES</t>
  </si>
  <si>
    <t>Current Assets:</t>
  </si>
  <si>
    <t>Current Liabilities:</t>
  </si>
  <si>
    <t>  Accounts Payable</t>
  </si>
  <si>
    <t>  Wages Payable</t>
  </si>
  <si>
    <t>  Net Cash</t>
  </si>
  <si>
    <t>  Office Rent</t>
  </si>
  <si>
    <t>  Inventory</t>
  </si>
  <si>
    <t>  Utilities</t>
  </si>
  <si>
    <t>Total Current Assets</t>
  </si>
  <si>
    <t>Fixed Assets:</t>
  </si>
  <si>
    <t>Total Current Liabilities</t>
  </si>
  <si>
    <t>TOTAL LIABILITIES</t>
  </si>
  <si>
    <t>TOTAL ASSETS</t>
  </si>
  <si>
    <t>LIABILITIES AND EQUITY</t>
  </si>
  <si>
    <t>Financing</t>
  </si>
  <si>
    <t>Loan</t>
  </si>
  <si>
    <t>Total financing</t>
  </si>
  <si>
    <t>Total expenses</t>
  </si>
  <si>
    <t>Loan repayment</t>
  </si>
  <si>
    <t>Balance sheet for Sept 2018</t>
  </si>
  <si>
    <t>OWNERS EQUITY</t>
  </si>
  <si>
    <t>EVALUATION</t>
  </si>
  <si>
    <t>Acid-Test Ration</t>
  </si>
  <si>
    <t xml:space="preserve">  Loan</t>
  </si>
  <si>
    <t xml:space="preserve">  Accounts receivable</t>
  </si>
  <si>
    <t xml:space="preserve">  IT Operations</t>
  </si>
  <si>
    <t>    Cash in Bank</t>
  </si>
  <si>
    <t>    Petty Cash</t>
  </si>
  <si>
    <t xml:space="preserve">    Loan</t>
  </si>
  <si>
    <t>Total fixed assets</t>
  </si>
  <si>
    <t>Total long-term liabilities</t>
  </si>
  <si>
    <t>Long-term liabilities</t>
  </si>
  <si>
    <t xml:space="preserve">  Equipment</t>
  </si>
  <si>
    <t>Debt/Equity Ration</t>
  </si>
  <si>
    <t>This result indicates that we have been heavily taking on debt and thus have a high risk</t>
  </si>
  <si>
    <t>This ratio indicates that we have sufficient short-term assets to cover our immediate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</si>
</sst>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B]"/>
    <numFmt numFmtId="169" formatCode="#,##0.00\ [$€-40B];\-#,##0.00\ [$€-40B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7" fontId="4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0" fontId="2" fillId="4" borderId="0" xfId="0" applyFont="1" applyFill="1"/>
    <xf numFmtId="164" fontId="2" fillId="2" borderId="0" xfId="0" applyNumberFormat="1" applyFont="1" applyFill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9" fontId="0" fillId="0" borderId="0" xfId="0" applyNumberForma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64" fontId="5" fillId="0" borderId="0" xfId="0" applyNumberFormat="1" applyFont="1" applyBorder="1"/>
    <xf numFmtId="164" fontId="5" fillId="0" borderId="0" xfId="0" applyNumberFormat="1" applyFont="1"/>
    <xf numFmtId="0" fontId="0" fillId="0" borderId="0" xfId="0" applyFont="1"/>
    <xf numFmtId="164" fontId="6" fillId="0" borderId="0" xfId="0" applyNumberFormat="1" applyFont="1" applyBorder="1"/>
    <xf numFmtId="164" fontId="6" fillId="0" borderId="0" xfId="0" applyNumberFormat="1" applyFont="1"/>
    <xf numFmtId="0" fontId="2" fillId="5" borderId="0" xfId="0" applyFont="1" applyFill="1"/>
    <xf numFmtId="164" fontId="2" fillId="5" borderId="0" xfId="0" applyNumberFormat="1" applyFont="1" applyFill="1"/>
    <xf numFmtId="164" fontId="7" fillId="0" borderId="0" xfId="0" applyNumberFormat="1" applyFont="1" applyBorder="1"/>
    <xf numFmtId="164" fontId="0" fillId="0" borderId="0" xfId="0" applyNumberFormat="1" applyFont="1" applyBorder="1"/>
    <xf numFmtId="164" fontId="7" fillId="0" borderId="0" xfId="0" applyNumberFormat="1" applyFont="1"/>
    <xf numFmtId="4" fontId="3" fillId="0" borderId="0" xfId="0" applyNumberFormat="1" applyFont="1"/>
    <xf numFmtId="4" fontId="3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286B-AED9-4B1A-BFF0-5DF515F0A22A}">
  <dimension ref="A3:F40"/>
  <sheetViews>
    <sheetView workbookViewId="0">
      <selection activeCell="B1" sqref="B1:B1048576"/>
    </sheetView>
  </sheetViews>
  <sheetFormatPr defaultRowHeight="14.4" x14ac:dyDescent="0.3"/>
  <cols>
    <col min="1" max="1" width="28.109375" bestFit="1" customWidth="1"/>
    <col min="2" max="5" width="25.77734375" customWidth="1"/>
    <col min="6" max="6" width="10.44140625" bestFit="1" customWidth="1"/>
  </cols>
  <sheetData>
    <row r="3" spans="1:6" ht="30" customHeight="1" x14ac:dyDescent="0.3">
      <c r="B3" s="1">
        <v>42979</v>
      </c>
      <c r="C3" s="1">
        <v>43009</v>
      </c>
      <c r="D3" s="1">
        <v>43040</v>
      </c>
      <c r="E3" s="1">
        <v>43070</v>
      </c>
    </row>
    <row r="5" spans="1:6" x14ac:dyDescent="0.3">
      <c r="A5" s="3" t="s">
        <v>0</v>
      </c>
      <c r="B5" s="6">
        <v>0</v>
      </c>
      <c r="C5" s="6">
        <f>B40</f>
        <v>-14358</v>
      </c>
      <c r="D5" s="6">
        <f t="shared" ref="D5:E5" si="0">C40</f>
        <v>-6681</v>
      </c>
      <c r="E5" s="6">
        <f t="shared" si="0"/>
        <v>1996</v>
      </c>
    </row>
    <row r="6" spans="1:6" x14ac:dyDescent="0.3">
      <c r="B6" s="7"/>
      <c r="C6" s="7"/>
      <c r="D6" s="7"/>
      <c r="E6" s="7"/>
    </row>
    <row r="7" spans="1:6" x14ac:dyDescent="0.3">
      <c r="A7" s="4" t="s">
        <v>1</v>
      </c>
      <c r="B7" s="7"/>
      <c r="C7" s="7"/>
      <c r="D7" s="7"/>
      <c r="E7" s="7"/>
    </row>
    <row r="8" spans="1:6" x14ac:dyDescent="0.3">
      <c r="A8" t="s">
        <v>18</v>
      </c>
      <c r="B8" s="10">
        <v>0</v>
      </c>
      <c r="C8" s="10">
        <v>18385</v>
      </c>
      <c r="D8" s="10">
        <v>18385</v>
      </c>
      <c r="E8" s="10">
        <v>18385</v>
      </c>
    </row>
    <row r="9" spans="1:6" x14ac:dyDescent="0.3">
      <c r="A9" t="s">
        <v>16</v>
      </c>
      <c r="B9" s="7">
        <v>3677</v>
      </c>
      <c r="C9" s="7">
        <v>3677</v>
      </c>
      <c r="D9" s="7">
        <v>3677</v>
      </c>
      <c r="E9" s="7">
        <v>3677</v>
      </c>
      <c r="F9" s="7"/>
    </row>
    <row r="10" spans="1:6" x14ac:dyDescent="0.3">
      <c r="B10" s="7"/>
      <c r="C10" s="7"/>
      <c r="D10" s="7"/>
      <c r="E10" s="7"/>
    </row>
    <row r="11" spans="1:6" x14ac:dyDescent="0.3">
      <c r="A11" s="2" t="s">
        <v>2</v>
      </c>
      <c r="B11" s="8">
        <f>SUM(B8:B9)</f>
        <v>3677</v>
      </c>
      <c r="C11" s="8">
        <f t="shared" ref="C11:E11" si="1">SUM(C8:C9)</f>
        <v>22062</v>
      </c>
      <c r="D11" s="8">
        <f t="shared" si="1"/>
        <v>22062</v>
      </c>
      <c r="E11" s="8">
        <f t="shared" si="1"/>
        <v>22062</v>
      </c>
    </row>
    <row r="12" spans="1:6" x14ac:dyDescent="0.3">
      <c r="B12" s="7"/>
      <c r="C12" s="7"/>
      <c r="D12" s="7"/>
      <c r="E12" s="7"/>
    </row>
    <row r="13" spans="1:6" x14ac:dyDescent="0.3">
      <c r="A13" s="4" t="s">
        <v>3</v>
      </c>
      <c r="B13" s="7"/>
      <c r="C13" s="7"/>
      <c r="D13" s="7"/>
      <c r="E13" s="7"/>
    </row>
    <row r="14" spans="1:6" x14ac:dyDescent="0.3">
      <c r="A14" t="s">
        <v>17</v>
      </c>
      <c r="B14" s="7">
        <v>44430</v>
      </c>
      <c r="C14" s="7">
        <v>44430</v>
      </c>
      <c r="D14" s="7">
        <v>44430</v>
      </c>
      <c r="E14" s="7">
        <v>44430</v>
      </c>
    </row>
    <row r="15" spans="1:6" x14ac:dyDescent="0.3">
      <c r="A15" t="s">
        <v>19</v>
      </c>
      <c r="B15" s="7">
        <v>55155</v>
      </c>
      <c r="C15" s="7">
        <v>55155</v>
      </c>
      <c r="D15" s="7">
        <v>55155</v>
      </c>
      <c r="E15" s="7">
        <v>55155</v>
      </c>
    </row>
    <row r="16" spans="1:6" x14ac:dyDescent="0.3">
      <c r="B16" s="7"/>
      <c r="C16" s="7"/>
      <c r="D16" s="7"/>
      <c r="E16" s="7"/>
    </row>
    <row r="17" spans="1:5" x14ac:dyDescent="0.3">
      <c r="A17" s="5" t="s">
        <v>4</v>
      </c>
      <c r="B17" s="9">
        <f>SUM(B14:B15)</f>
        <v>99585</v>
      </c>
      <c r="C17" s="9">
        <f t="shared" ref="C17:E17" si="2">SUM(C14:C15)</f>
        <v>99585</v>
      </c>
      <c r="D17" s="9">
        <f t="shared" si="2"/>
        <v>99585</v>
      </c>
      <c r="E17" s="9">
        <f t="shared" si="2"/>
        <v>99585</v>
      </c>
    </row>
    <row r="18" spans="1:5" x14ac:dyDescent="0.3">
      <c r="B18" s="7"/>
      <c r="C18" s="7"/>
      <c r="D18" s="7"/>
      <c r="E18" s="7"/>
    </row>
    <row r="19" spans="1:5" x14ac:dyDescent="0.3">
      <c r="A19" s="4" t="s">
        <v>5</v>
      </c>
      <c r="B19" s="7"/>
      <c r="C19" s="7"/>
      <c r="D19" s="7"/>
      <c r="E19" s="7"/>
    </row>
    <row r="20" spans="1:5" x14ac:dyDescent="0.3">
      <c r="A20" t="s">
        <v>6</v>
      </c>
      <c r="B20" s="7">
        <v>3000</v>
      </c>
      <c r="C20" s="7">
        <v>1000</v>
      </c>
      <c r="D20" s="7">
        <v>0</v>
      </c>
      <c r="E20" s="7">
        <v>0</v>
      </c>
    </row>
    <row r="21" spans="1:5" x14ac:dyDescent="0.3">
      <c r="A21" t="s">
        <v>7</v>
      </c>
      <c r="B21" s="7">
        <v>0</v>
      </c>
      <c r="C21" s="7">
        <v>0</v>
      </c>
      <c r="D21" s="7">
        <v>0</v>
      </c>
      <c r="E21" s="7">
        <v>0</v>
      </c>
    </row>
    <row r="22" spans="1:5" x14ac:dyDescent="0.3">
      <c r="A22" t="s">
        <v>8</v>
      </c>
      <c r="B22" s="7">
        <v>0</v>
      </c>
      <c r="C22" s="7">
        <v>0</v>
      </c>
      <c r="D22" s="7">
        <v>0</v>
      </c>
      <c r="E22" s="7">
        <v>0</v>
      </c>
    </row>
    <row r="23" spans="1:5" x14ac:dyDescent="0.3">
      <c r="A23" t="s">
        <v>9</v>
      </c>
      <c r="B23" s="7">
        <v>0</v>
      </c>
      <c r="C23" s="7">
        <v>0</v>
      </c>
      <c r="D23" s="7">
        <v>0</v>
      </c>
      <c r="E23" s="7">
        <v>0</v>
      </c>
    </row>
    <row r="24" spans="1:5" x14ac:dyDescent="0.3">
      <c r="A24" t="s">
        <v>10</v>
      </c>
      <c r="B24" s="7">
        <v>0</v>
      </c>
      <c r="C24" s="7">
        <v>0</v>
      </c>
      <c r="D24" s="7">
        <v>0</v>
      </c>
      <c r="E24" s="7">
        <v>0</v>
      </c>
    </row>
    <row r="25" spans="1:5" x14ac:dyDescent="0.3">
      <c r="A25" t="s">
        <v>11</v>
      </c>
      <c r="B25" s="7">
        <v>12800</v>
      </c>
      <c r="C25" s="7">
        <v>12800</v>
      </c>
      <c r="D25" s="7">
        <v>12800</v>
      </c>
      <c r="E25" s="7">
        <v>12800</v>
      </c>
    </row>
    <row r="26" spans="1:5" x14ac:dyDescent="0.3">
      <c r="A26" t="s">
        <v>12</v>
      </c>
      <c r="B26" s="7">
        <v>0</v>
      </c>
      <c r="C26" s="7">
        <v>0</v>
      </c>
      <c r="D26" s="7">
        <v>0</v>
      </c>
      <c r="E26" s="7">
        <v>0</v>
      </c>
    </row>
    <row r="27" spans="1:5" x14ac:dyDescent="0.3">
      <c r="A27" t="s">
        <v>13</v>
      </c>
      <c r="B27" s="7">
        <v>2000</v>
      </c>
      <c r="C27" s="7">
        <v>1000</v>
      </c>
      <c r="D27" s="7">
        <v>1000</v>
      </c>
      <c r="E27" s="7">
        <v>1000</v>
      </c>
    </row>
    <row r="28" spans="1:5" x14ac:dyDescent="0.3">
      <c r="A28" t="s">
        <v>14</v>
      </c>
      <c r="B28" s="7">
        <v>0</v>
      </c>
      <c r="C28" s="7">
        <v>0</v>
      </c>
      <c r="D28" s="7">
        <v>0</v>
      </c>
      <c r="E28" s="7">
        <v>0</v>
      </c>
    </row>
    <row r="29" spans="1:5" x14ac:dyDescent="0.3">
      <c r="A29" t="s">
        <v>15</v>
      </c>
      <c r="B29" s="7">
        <v>650</v>
      </c>
      <c r="C29" s="7">
        <v>0</v>
      </c>
      <c r="D29" s="7">
        <v>0</v>
      </c>
      <c r="E29" s="7">
        <v>0</v>
      </c>
    </row>
    <row r="30" spans="1:5" x14ac:dyDescent="0.3">
      <c r="A30" t="s">
        <v>98</v>
      </c>
      <c r="B30" s="7">
        <v>0</v>
      </c>
      <c r="C30" s="7">
        <v>0</v>
      </c>
      <c r="D30" s="7">
        <v>0</v>
      </c>
      <c r="E30" s="7">
        <v>0</v>
      </c>
    </row>
    <row r="31" spans="1:5" x14ac:dyDescent="0.3">
      <c r="B31" s="7"/>
      <c r="C31" s="7"/>
      <c r="D31" s="7"/>
      <c r="E31" s="7"/>
    </row>
    <row r="32" spans="1:5" x14ac:dyDescent="0.3">
      <c r="A32" s="5" t="s">
        <v>97</v>
      </c>
      <c r="B32" s="9">
        <f>SUM(B20:B30)</f>
        <v>18450</v>
      </c>
      <c r="C32" s="9">
        <f>SUM(C20:C30)</f>
        <v>14800</v>
      </c>
      <c r="D32" s="9">
        <f>SUM(D20:D30)</f>
        <v>13800</v>
      </c>
      <c r="E32" s="9">
        <f>SUM(E20:E30)</f>
        <v>13800</v>
      </c>
    </row>
    <row r="33" spans="1:5" x14ac:dyDescent="0.3">
      <c r="B33" s="7"/>
      <c r="C33" s="7"/>
      <c r="D33" s="7"/>
      <c r="E33" s="7"/>
    </row>
    <row r="34" spans="1:5" x14ac:dyDescent="0.3">
      <c r="A34" s="4" t="s">
        <v>94</v>
      </c>
      <c r="B34" s="7"/>
      <c r="C34" s="7"/>
      <c r="D34" s="7"/>
      <c r="E34" s="7"/>
    </row>
    <row r="35" spans="1:5" x14ac:dyDescent="0.3">
      <c r="A35" t="s">
        <v>95</v>
      </c>
      <c r="B35" s="7">
        <v>100000</v>
      </c>
      <c r="C35" s="7">
        <v>100000</v>
      </c>
      <c r="D35" s="7">
        <v>100000</v>
      </c>
      <c r="E35" s="7">
        <v>100000</v>
      </c>
    </row>
    <row r="36" spans="1:5" x14ac:dyDescent="0.3">
      <c r="B36" s="7"/>
      <c r="C36" s="7"/>
      <c r="D36" s="7"/>
      <c r="E36" s="7"/>
    </row>
    <row r="37" spans="1:5" x14ac:dyDescent="0.3">
      <c r="A37" s="20" t="s">
        <v>96</v>
      </c>
      <c r="B37" s="21">
        <f>SUM(B35:B36)</f>
        <v>100000</v>
      </c>
      <c r="C37" s="21">
        <f t="shared" ref="C37:E37" si="3">SUM(C35:C36)</f>
        <v>100000</v>
      </c>
      <c r="D37" s="21">
        <f t="shared" si="3"/>
        <v>100000</v>
      </c>
      <c r="E37" s="21">
        <f t="shared" si="3"/>
        <v>100000</v>
      </c>
    </row>
    <row r="38" spans="1:5" x14ac:dyDescent="0.3">
      <c r="B38" s="7"/>
      <c r="C38" s="7"/>
      <c r="D38" s="7"/>
      <c r="E38" s="7"/>
    </row>
    <row r="39" spans="1:5" x14ac:dyDescent="0.3">
      <c r="B39" s="7"/>
      <c r="C39" s="7"/>
      <c r="D39" s="7"/>
      <c r="E39" s="7"/>
    </row>
    <row r="40" spans="1:5" x14ac:dyDescent="0.3">
      <c r="A40" s="3" t="s">
        <v>20</v>
      </c>
      <c r="B40" s="6">
        <f>B5+B11-B17-B32+B37</f>
        <v>-14358</v>
      </c>
      <c r="C40" s="6">
        <f t="shared" ref="C40:E40" si="4">C5+C11-C17-C32+C37</f>
        <v>-6681</v>
      </c>
      <c r="D40" s="6">
        <f t="shared" si="4"/>
        <v>1996</v>
      </c>
      <c r="E40" s="6">
        <f t="shared" si="4"/>
        <v>10673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658D-FC1E-4BF9-A82C-F420739F82EE}">
  <dimension ref="A1:D24"/>
  <sheetViews>
    <sheetView workbookViewId="0">
      <selection activeCell="B21" sqref="B21"/>
    </sheetView>
  </sheetViews>
  <sheetFormatPr defaultRowHeight="14.4" x14ac:dyDescent="0.3"/>
  <cols>
    <col min="1" max="1" width="7.88671875" bestFit="1" customWidth="1"/>
    <col min="2" max="2" width="25.21875" bestFit="1" customWidth="1"/>
    <col min="3" max="3" width="12" bestFit="1" customWidth="1"/>
    <col min="4" max="4" width="17.77734375" bestFit="1" customWidth="1"/>
  </cols>
  <sheetData>
    <row r="1" spans="1:4" x14ac:dyDescent="0.3">
      <c r="A1" s="3" t="s">
        <v>21</v>
      </c>
      <c r="B1" s="3" t="s">
        <v>22</v>
      </c>
      <c r="C1" s="3" t="s">
        <v>23</v>
      </c>
      <c r="D1" s="3" t="s">
        <v>24</v>
      </c>
    </row>
    <row r="2" spans="1:4" x14ac:dyDescent="0.3">
      <c r="A2" t="s">
        <v>51</v>
      </c>
      <c r="B2" t="s">
        <v>26</v>
      </c>
      <c r="C2" t="s">
        <v>25</v>
      </c>
      <c r="D2" t="s">
        <v>50</v>
      </c>
    </row>
    <row r="3" spans="1:4" x14ac:dyDescent="0.3">
      <c r="A3" t="s">
        <v>52</v>
      </c>
      <c r="B3" t="s">
        <v>27</v>
      </c>
      <c r="C3" t="s">
        <v>25</v>
      </c>
      <c r="D3" t="s">
        <v>50</v>
      </c>
    </row>
    <row r="4" spans="1:4" x14ac:dyDescent="0.3">
      <c r="A4" t="s">
        <v>53</v>
      </c>
      <c r="B4" t="s">
        <v>28</v>
      </c>
      <c r="C4" t="s">
        <v>25</v>
      </c>
      <c r="D4" t="s">
        <v>50</v>
      </c>
    </row>
    <row r="5" spans="1:4" x14ac:dyDescent="0.3">
      <c r="A5" t="s">
        <v>54</v>
      </c>
      <c r="B5" t="s">
        <v>29</v>
      </c>
      <c r="C5" t="s">
        <v>25</v>
      </c>
      <c r="D5" t="s">
        <v>50</v>
      </c>
    </row>
    <row r="6" spans="1:4" x14ac:dyDescent="0.3">
      <c r="A6" t="s">
        <v>55</v>
      </c>
      <c r="B6" t="s">
        <v>30</v>
      </c>
      <c r="C6" t="s">
        <v>25</v>
      </c>
      <c r="D6" t="s">
        <v>50</v>
      </c>
    </row>
    <row r="7" spans="1:4" x14ac:dyDescent="0.3">
      <c r="A7" t="s">
        <v>56</v>
      </c>
      <c r="B7" t="s">
        <v>31</v>
      </c>
      <c r="C7" t="s">
        <v>25</v>
      </c>
      <c r="D7" t="s">
        <v>50</v>
      </c>
    </row>
    <row r="8" spans="1:4" x14ac:dyDescent="0.3">
      <c r="A8" t="s">
        <v>59</v>
      </c>
      <c r="B8" t="s">
        <v>32</v>
      </c>
      <c r="C8" t="s">
        <v>58</v>
      </c>
      <c r="D8" t="s">
        <v>50</v>
      </c>
    </row>
    <row r="9" spans="1:4" x14ac:dyDescent="0.3">
      <c r="A9" t="s">
        <v>60</v>
      </c>
      <c r="B9" t="s">
        <v>33</v>
      </c>
      <c r="C9" t="s">
        <v>58</v>
      </c>
      <c r="D9" t="s">
        <v>50</v>
      </c>
    </row>
    <row r="10" spans="1:4" x14ac:dyDescent="0.3">
      <c r="A10" t="s">
        <v>61</v>
      </c>
      <c r="B10" t="s">
        <v>34</v>
      </c>
      <c r="C10" t="s">
        <v>58</v>
      </c>
      <c r="D10" t="s">
        <v>50</v>
      </c>
    </row>
    <row r="11" spans="1:4" x14ac:dyDescent="0.3">
      <c r="A11" t="s">
        <v>62</v>
      </c>
      <c r="B11" t="s">
        <v>35</v>
      </c>
      <c r="C11" t="s">
        <v>58</v>
      </c>
      <c r="D11" t="s">
        <v>50</v>
      </c>
    </row>
    <row r="12" spans="1:4" x14ac:dyDescent="0.3">
      <c r="A12" t="s">
        <v>63</v>
      </c>
      <c r="B12" t="s">
        <v>36</v>
      </c>
      <c r="C12" t="s">
        <v>58</v>
      </c>
      <c r="D12" t="s">
        <v>50</v>
      </c>
    </row>
    <row r="13" spans="1:4" x14ac:dyDescent="0.3">
      <c r="A13" t="s">
        <v>64</v>
      </c>
      <c r="B13" t="s">
        <v>37</v>
      </c>
      <c r="C13" t="s">
        <v>37</v>
      </c>
      <c r="D13" t="s">
        <v>49</v>
      </c>
    </row>
    <row r="14" spans="1:4" x14ac:dyDescent="0.3">
      <c r="A14" t="s">
        <v>65</v>
      </c>
      <c r="B14" t="s">
        <v>38</v>
      </c>
      <c r="C14" t="s">
        <v>37</v>
      </c>
      <c r="D14" t="s">
        <v>49</v>
      </c>
    </row>
    <row r="15" spans="1:4" x14ac:dyDescent="0.3">
      <c r="A15" t="s">
        <v>67</v>
      </c>
      <c r="B15" t="s">
        <v>39</v>
      </c>
      <c r="C15" t="s">
        <v>57</v>
      </c>
      <c r="D15" t="s">
        <v>49</v>
      </c>
    </row>
    <row r="16" spans="1:4" x14ac:dyDescent="0.3">
      <c r="A16" t="s">
        <v>68</v>
      </c>
      <c r="B16" t="s">
        <v>40</v>
      </c>
      <c r="C16" t="s">
        <v>57</v>
      </c>
      <c r="D16" t="s">
        <v>49</v>
      </c>
    </row>
    <row r="17" spans="1:4" x14ac:dyDescent="0.3">
      <c r="A17" t="s">
        <v>69</v>
      </c>
      <c r="B17" t="s">
        <v>41</v>
      </c>
      <c r="C17" t="s">
        <v>57</v>
      </c>
      <c r="D17" t="s">
        <v>49</v>
      </c>
    </row>
    <row r="18" spans="1:4" x14ac:dyDescent="0.3">
      <c r="A18" t="s">
        <v>70</v>
      </c>
      <c r="B18" t="s">
        <v>42</v>
      </c>
      <c r="C18" t="s">
        <v>57</v>
      </c>
      <c r="D18" t="s">
        <v>49</v>
      </c>
    </row>
    <row r="19" spans="1:4" x14ac:dyDescent="0.3">
      <c r="A19" t="s">
        <v>71</v>
      </c>
      <c r="B19" t="s">
        <v>43</v>
      </c>
      <c r="C19" t="s">
        <v>57</v>
      </c>
      <c r="D19" t="s">
        <v>49</v>
      </c>
    </row>
    <row r="20" spans="1:4" x14ac:dyDescent="0.3">
      <c r="A20" t="s">
        <v>72</v>
      </c>
      <c r="B20" t="s">
        <v>44</v>
      </c>
      <c r="C20" t="s">
        <v>57</v>
      </c>
      <c r="D20" t="s">
        <v>49</v>
      </c>
    </row>
    <row r="21" spans="1:4" x14ac:dyDescent="0.3">
      <c r="A21" t="s">
        <v>73</v>
      </c>
      <c r="B21" t="s">
        <v>45</v>
      </c>
      <c r="C21" t="s">
        <v>57</v>
      </c>
      <c r="D21" t="s">
        <v>49</v>
      </c>
    </row>
    <row r="22" spans="1:4" x14ac:dyDescent="0.3">
      <c r="A22" t="s">
        <v>74</v>
      </c>
      <c r="B22" t="s">
        <v>46</v>
      </c>
      <c r="C22" t="s">
        <v>57</v>
      </c>
      <c r="D22" t="s">
        <v>49</v>
      </c>
    </row>
    <row r="23" spans="1:4" x14ac:dyDescent="0.3">
      <c r="A23" t="s">
        <v>75</v>
      </c>
      <c r="B23" t="s">
        <v>47</v>
      </c>
      <c r="C23" t="s">
        <v>57</v>
      </c>
      <c r="D23" t="s">
        <v>49</v>
      </c>
    </row>
    <row r="24" spans="1:4" x14ac:dyDescent="0.3">
      <c r="A24" t="s">
        <v>76</v>
      </c>
      <c r="B24" t="s">
        <v>48</v>
      </c>
      <c r="C24" t="s">
        <v>66</v>
      </c>
      <c r="D2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40EB-3C2C-4946-99F5-6632E948F2DB}">
  <dimension ref="A1:D38"/>
  <sheetViews>
    <sheetView tabSelected="1" workbookViewId="0">
      <selection activeCell="C24" sqref="C24"/>
    </sheetView>
  </sheetViews>
  <sheetFormatPr defaultRowHeight="14.4" x14ac:dyDescent="0.3"/>
  <cols>
    <col min="1" max="1" width="18.77734375" bestFit="1" customWidth="1"/>
    <col min="2" max="2" width="12.88671875" bestFit="1" customWidth="1"/>
    <col min="3" max="3" width="24.88671875" bestFit="1" customWidth="1"/>
    <col min="4" max="4" width="13.21875" bestFit="1" customWidth="1"/>
  </cols>
  <sheetData>
    <row r="1" spans="1:4" x14ac:dyDescent="0.3">
      <c r="A1" s="4" t="s">
        <v>99</v>
      </c>
    </row>
    <row r="3" spans="1:4" x14ac:dyDescent="0.3">
      <c r="A3" s="3" t="s">
        <v>77</v>
      </c>
      <c r="B3" s="11" t="s">
        <v>78</v>
      </c>
      <c r="C3" s="3" t="s">
        <v>79</v>
      </c>
      <c r="D3" s="12" t="s">
        <v>78</v>
      </c>
    </row>
    <row r="4" spans="1:4" x14ac:dyDescent="0.3">
      <c r="A4" s="4" t="s">
        <v>80</v>
      </c>
      <c r="B4" s="13"/>
      <c r="C4" s="4" t="s">
        <v>81</v>
      </c>
    </row>
    <row r="5" spans="1:4" x14ac:dyDescent="0.3">
      <c r="A5" t="s">
        <v>84</v>
      </c>
      <c r="B5" s="22">
        <f>SUM(B6:B8)</f>
        <v>400500</v>
      </c>
      <c r="C5" t="s">
        <v>82</v>
      </c>
      <c r="D5" s="24">
        <v>0</v>
      </c>
    </row>
    <row r="6" spans="1:4" x14ac:dyDescent="0.3">
      <c r="A6" t="s">
        <v>106</v>
      </c>
      <c r="B6" s="14">
        <v>0</v>
      </c>
      <c r="C6" t="s">
        <v>83</v>
      </c>
      <c r="D6" s="7">
        <v>153648</v>
      </c>
    </row>
    <row r="7" spans="1:4" x14ac:dyDescent="0.3">
      <c r="A7" t="s">
        <v>107</v>
      </c>
      <c r="B7" s="14">
        <v>500</v>
      </c>
      <c r="C7" t="s">
        <v>85</v>
      </c>
      <c r="D7" s="7">
        <v>0</v>
      </c>
    </row>
    <row r="8" spans="1:4" x14ac:dyDescent="0.3">
      <c r="A8" t="s">
        <v>108</v>
      </c>
      <c r="B8" s="7">
        <v>400000</v>
      </c>
      <c r="C8" t="s">
        <v>87</v>
      </c>
      <c r="D8" s="7">
        <v>50000</v>
      </c>
    </row>
    <row r="9" spans="1:4" x14ac:dyDescent="0.3">
      <c r="A9" t="s">
        <v>104</v>
      </c>
      <c r="B9" s="23">
        <v>0</v>
      </c>
      <c r="C9" t="s">
        <v>105</v>
      </c>
      <c r="D9" s="7">
        <v>4000</v>
      </c>
    </row>
    <row r="10" spans="1:4" x14ac:dyDescent="0.3">
      <c r="A10" t="s">
        <v>86</v>
      </c>
      <c r="B10" s="14">
        <v>264744</v>
      </c>
      <c r="C10" s="4" t="s">
        <v>90</v>
      </c>
      <c r="D10" s="16">
        <f>D9+D8+D7+D6+D5</f>
        <v>207648</v>
      </c>
    </row>
    <row r="11" spans="1:4" x14ac:dyDescent="0.3">
      <c r="A11" s="4" t="s">
        <v>88</v>
      </c>
      <c r="B11" s="15">
        <f>B5+B9+B10</f>
        <v>665244</v>
      </c>
    </row>
    <row r="12" spans="1:4" x14ac:dyDescent="0.3">
      <c r="C12" s="4" t="s">
        <v>111</v>
      </c>
    </row>
    <row r="13" spans="1:4" x14ac:dyDescent="0.3">
      <c r="A13" s="4" t="s">
        <v>89</v>
      </c>
      <c r="B13" s="14"/>
      <c r="C13" t="s">
        <v>103</v>
      </c>
      <c r="D13" s="7">
        <v>400000</v>
      </c>
    </row>
    <row r="14" spans="1:4" x14ac:dyDescent="0.3">
      <c r="A14" s="17" t="s">
        <v>112</v>
      </c>
      <c r="B14" s="14">
        <v>4000</v>
      </c>
      <c r="C14" s="4" t="s">
        <v>110</v>
      </c>
      <c r="D14" s="16">
        <f>D13</f>
        <v>400000</v>
      </c>
    </row>
    <row r="15" spans="1:4" x14ac:dyDescent="0.3">
      <c r="A15" s="4" t="s">
        <v>109</v>
      </c>
      <c r="B15" s="15">
        <f>B14</f>
        <v>4000</v>
      </c>
    </row>
    <row r="16" spans="1:4" x14ac:dyDescent="0.3">
      <c r="C16" s="4" t="s">
        <v>91</v>
      </c>
      <c r="D16" s="16">
        <f>D10+D14</f>
        <v>607648</v>
      </c>
    </row>
    <row r="17" spans="1:4" x14ac:dyDescent="0.3">
      <c r="C17" s="4"/>
      <c r="D17" s="7"/>
    </row>
    <row r="18" spans="1:4" x14ac:dyDescent="0.3">
      <c r="C18" s="4" t="s">
        <v>100</v>
      </c>
      <c r="D18" s="16">
        <f>ABS(D16-B20)</f>
        <v>61596</v>
      </c>
    </row>
    <row r="20" spans="1:4" x14ac:dyDescent="0.3">
      <c r="A20" s="4" t="s">
        <v>92</v>
      </c>
      <c r="B20" s="18">
        <f>B11+B15</f>
        <v>669244</v>
      </c>
      <c r="C20" s="4" t="s">
        <v>93</v>
      </c>
      <c r="D20" s="19">
        <f>D16+D18</f>
        <v>669244</v>
      </c>
    </row>
    <row r="23" spans="1:4" x14ac:dyDescent="0.3">
      <c r="A23" s="4" t="s">
        <v>101</v>
      </c>
      <c r="B23" s="15"/>
    </row>
    <row r="24" spans="1:4" x14ac:dyDescent="0.3">
      <c r="A24" t="s">
        <v>102</v>
      </c>
      <c r="B24" s="26">
        <f>(B5+B9)/D10</f>
        <v>1.92874479889043</v>
      </c>
      <c r="C24" s="17" t="s">
        <v>115</v>
      </c>
      <c r="D24" s="7"/>
    </row>
    <row r="25" spans="1:4" x14ac:dyDescent="0.3">
      <c r="A25" t="s">
        <v>113</v>
      </c>
      <c r="B25" s="25">
        <f>D16/D18</f>
        <v>9.8650561724787327</v>
      </c>
      <c r="C25" t="s">
        <v>114</v>
      </c>
    </row>
    <row r="28" spans="1:4" x14ac:dyDescent="0.3">
      <c r="B28" s="14"/>
    </row>
    <row r="29" spans="1:4" x14ac:dyDescent="0.3">
      <c r="B29" s="14"/>
    </row>
    <row r="30" spans="1:4" x14ac:dyDescent="0.3">
      <c r="B30" s="14"/>
      <c r="D30" s="7"/>
    </row>
    <row r="31" spans="1:4" x14ac:dyDescent="0.3">
      <c r="B31" s="14"/>
      <c r="C31" s="4"/>
      <c r="D31" s="7"/>
    </row>
    <row r="32" spans="1:4" x14ac:dyDescent="0.3">
      <c r="B32" s="14"/>
      <c r="D32" s="7"/>
    </row>
    <row r="33" spans="2:4" x14ac:dyDescent="0.3">
      <c r="B33" s="14"/>
      <c r="D33" s="7"/>
    </row>
    <row r="34" spans="2:4" x14ac:dyDescent="0.3">
      <c r="B34" s="14"/>
      <c r="D34" s="7"/>
    </row>
    <row r="35" spans="2:4" x14ac:dyDescent="0.3">
      <c r="B35" s="14"/>
      <c r="C35" s="4"/>
      <c r="D35" s="16"/>
    </row>
    <row r="36" spans="2:4" x14ac:dyDescent="0.3">
      <c r="B36" s="14"/>
      <c r="D36" s="7"/>
    </row>
    <row r="38" spans="2:4" x14ac:dyDescent="0.3">
      <c r="B3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Chash flow</vt:lpstr>
      <vt:lpstr>Chart of accounts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Benz</dc:creator>
  <cp:lastModifiedBy>Benedikt Benz</cp:lastModifiedBy>
  <dcterms:created xsi:type="dcterms:W3CDTF">2017-09-20T19:46:59Z</dcterms:created>
  <dcterms:modified xsi:type="dcterms:W3CDTF">2017-09-23T11:51:19Z</dcterms:modified>
</cp:coreProperties>
</file>