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6470"/>
  </bookViews>
  <sheets>
    <sheet name="Оплаты" sheetId="1" r:id="rId1"/>
    <sheet name="Задачи (новые)" sheetId="2" r:id="rId2"/>
    <sheet name="Перед постановкой " sheetId="3" r:id="rId3"/>
    <sheet name="Проверка на дубли задач " sheetId="4" r:id="rId4"/>
    <sheet name="Бэклог" sheetId="5" r:id="rId5"/>
    <sheet name="Черновики" sheetId="6" r:id="rId6"/>
    <sheet name="Задачи по версии 2 (черновик)" sheetId="7" state="hidden" r:id="rId7"/>
    <sheet name="Ожидает начала этапа" sheetId="8" state="hidden" r:id="rId8"/>
    <sheet name="Ожидает согласования  АТВ" sheetId="9" state="hidden" r:id="rId9"/>
    <sheet name="Архивные" sheetId="10" state="hidden" r:id="rId10"/>
    <sheet name="Задачи (оригинал) архив" sheetId="11" state="hidden" r:id="rId11"/>
  </sheets>
  <externalReferences>
    <externalReference r:id="rId12"/>
  </externalReferences>
  <definedNames>
    <definedName name="_xlnm._FilterDatabase" localSheetId="9" hidden="1">Архивные!$A$1:$H$119</definedName>
    <definedName name="_xlnm._FilterDatabase" localSheetId="1" hidden="1">'Задачи (новые)'!$A$1:$H$157</definedName>
    <definedName name="_xlnm._FilterDatabase" localSheetId="10" hidden="1">'Задачи (оригинал) архив'!$D$1:$D$116</definedName>
    <definedName name="_xlnm._FilterDatabase" localSheetId="7" hidden="1">'Ожидает начала этапа'!$A$1:$G$395</definedName>
    <definedName name="_xlnm._FilterDatabase" localSheetId="8" hidden="1">'Ожидает согласования  АТВ'!$A$1:$G$87</definedName>
    <definedName name="_xlnm._FilterDatabase" localSheetId="2" hidden="1">'Перед постановкой '!$A$1:$H$63</definedName>
    <definedName name="_xlnm._FilterDatabase" localSheetId="5" hidden="1">Черновики!$A$1:$H$397</definedName>
    <definedName name="Z_0740B4A3_83BF_4C9D_8035_0316227E476A_.wvu.FilterData" localSheetId="9" hidden="1">Архивные!$C$1:$H$79</definedName>
    <definedName name="Z_0740B4A3_83BF_4C9D_8035_0316227E476A_.wvu.FilterData" localSheetId="1" hidden="1">'Задачи (новые)'!$F$1:$F$79</definedName>
    <definedName name="Z_0740B4A3_83BF_4C9D_8035_0316227E476A_.wvu.FilterData" localSheetId="10" hidden="1">'Задачи (оригинал) архив'!$D$1:$D$91</definedName>
    <definedName name="Z_0740B4A3_83BF_4C9D_8035_0316227E476A_.wvu.FilterData" localSheetId="2" hidden="1">'Перед постановкой '!$C$1:$H$36</definedName>
  </definedNames>
  <calcPr calcId="162913"/>
  <customWorkbookViews>
    <customWorkbookView name="Не сделано" guid="{0740B4A3-83BF-4C9D-8035-0316227E476A}" maximized="1" windowWidth="0" windowHeight="0" activeSheetId="0"/>
  </customWorkbookViews>
  <pivotCaches>
    <pivotCache cacheId="3" r:id="rId13"/>
  </pivotCaches>
</workbook>
</file>

<file path=xl/calcChain.xml><?xml version="1.0" encoding="utf-8"?>
<calcChain xmlns="http://schemas.openxmlformats.org/spreadsheetml/2006/main">
  <c r="C126" i="11" l="1"/>
  <c r="C115" i="11"/>
  <c r="C111" i="11"/>
  <c r="C68" i="11"/>
  <c r="G171" i="8"/>
  <c r="F171" i="8"/>
  <c r="A171" i="8"/>
  <c r="E171" i="8" s="1"/>
  <c r="D170" i="8"/>
  <c r="C170" i="8"/>
  <c r="A170" i="8"/>
  <c r="G170" i="8" s="1"/>
  <c r="G169" i="8"/>
  <c r="F169" i="8"/>
  <c r="D169" i="8"/>
  <c r="A169" i="8"/>
  <c r="E169" i="8" s="1"/>
  <c r="G168" i="8"/>
  <c r="F168" i="8"/>
  <c r="A168" i="8"/>
  <c r="C168" i="8" s="1"/>
  <c r="D167" i="8"/>
  <c r="C167" i="8"/>
  <c r="A167" i="8"/>
  <c r="G167" i="8" s="1"/>
  <c r="F166" i="8"/>
  <c r="E166" i="8"/>
  <c r="D166" i="8"/>
  <c r="A166" i="8"/>
  <c r="G166" i="8" s="1"/>
  <c r="G113" i="8"/>
  <c r="F113" i="8"/>
  <c r="E113" i="8"/>
  <c r="D113" i="8"/>
  <c r="C113" i="8"/>
  <c r="A113" i="8"/>
  <c r="E112" i="8"/>
  <c r="A112" i="8"/>
  <c r="H397" i="6" a="1"/>
  <c r="H397" i="6" s="1"/>
  <c r="F397" i="6" a="1"/>
  <c r="F397" i="6" s="1"/>
  <c r="A397" i="6"/>
  <c r="H396" i="6" a="1"/>
  <c r="H396" i="6" s="1"/>
  <c r="A396" i="6"/>
  <c r="H395" i="6" a="1"/>
  <c r="H395" i="6"/>
  <c r="G395" i="6" a="1"/>
  <c r="G395" i="6" s="1"/>
  <c r="A395" i="6"/>
  <c r="H394" i="6" a="1"/>
  <c r="H394" i="6" s="1"/>
  <c r="G394" i="6" a="1"/>
  <c r="G394" i="6" s="1"/>
  <c r="A394" i="6"/>
  <c r="A392" i="8" s="1"/>
  <c r="H393" i="6" a="1"/>
  <c r="H393" i="6" s="1"/>
  <c r="G393" i="6" a="1"/>
  <c r="G393" i="6"/>
  <c r="F393" i="6" a="1"/>
  <c r="F393" i="6" s="1"/>
  <c r="A393" i="6"/>
  <c r="A391" i="8" s="1"/>
  <c r="H392" i="6" a="1"/>
  <c r="H392" i="6" s="1"/>
  <c r="G392" i="6" a="1"/>
  <c r="G392" i="6" s="1"/>
  <c r="F392" i="6" a="1"/>
  <c r="F392" i="6"/>
  <c r="A392" i="6"/>
  <c r="A390" i="8" s="1"/>
  <c r="G391" i="6" a="1"/>
  <c r="G391" i="6" s="1"/>
  <c r="F391" i="6" a="1"/>
  <c r="F391" i="6" s="1"/>
  <c r="A391" i="6"/>
  <c r="A390" i="6"/>
  <c r="G390" i="6" s="1" a="1"/>
  <c r="G390" i="6" s="1"/>
  <c r="H389" i="6" a="1"/>
  <c r="H389" i="6" s="1"/>
  <c r="F389" i="6" a="1"/>
  <c r="F389" i="6"/>
  <c r="A389" i="6"/>
  <c r="F388" i="6" a="1"/>
  <c r="F388" i="6" s="1"/>
  <c r="A388" i="6"/>
  <c r="F387" i="6" a="1"/>
  <c r="F387" i="6" s="1"/>
  <c r="A387" i="6"/>
  <c r="A386" i="6"/>
  <c r="H385" i="6" a="1"/>
  <c r="H385" i="6"/>
  <c r="F385" i="6" a="1"/>
  <c r="F385" i="6" s="1"/>
  <c r="A385" i="6"/>
  <c r="A383" i="8" s="1"/>
  <c r="H384" i="6" a="1"/>
  <c r="H384" i="6"/>
  <c r="G384" i="6" a="1"/>
  <c r="G384" i="6"/>
  <c r="F384" i="6" a="1"/>
  <c r="F384" i="6"/>
  <c r="A384" i="6"/>
  <c r="A382" i="8" s="1"/>
  <c r="G383" i="6" a="1"/>
  <c r="G383" i="6"/>
  <c r="F383" i="6" a="1"/>
  <c r="F383" i="6" s="1"/>
  <c r="A383" i="6"/>
  <c r="A381" i="8" s="1"/>
  <c r="F382" i="6" a="1"/>
  <c r="F382" i="6" s="1"/>
  <c r="A382" i="6"/>
  <c r="A381" i="6"/>
  <c r="A380" i="6"/>
  <c r="H379" i="6" a="1"/>
  <c r="H379" i="6" s="1"/>
  <c r="G379" i="6" a="1"/>
  <c r="G379" i="6" s="1"/>
  <c r="F379" i="6" a="1"/>
  <c r="F379" i="6" s="1"/>
  <c r="A379" i="6"/>
  <c r="A377" i="8" s="1"/>
  <c r="H378" i="6" a="1"/>
  <c r="H378" i="6"/>
  <c r="G378" i="6" a="1"/>
  <c r="G378" i="6" s="1"/>
  <c r="A378" i="6"/>
  <c r="A376" i="8" s="1"/>
  <c r="G377" i="6" a="1"/>
  <c r="G377" i="6"/>
  <c r="F377" i="6" a="1"/>
  <c r="F377" i="6" s="1"/>
  <c r="A377" i="6"/>
  <c r="A375" i="8" s="1"/>
  <c r="H376" i="6" a="1"/>
  <c r="H376" i="6" s="1"/>
  <c r="G376" i="6" a="1"/>
  <c r="G376" i="6" s="1"/>
  <c r="F376" i="6" a="1"/>
  <c r="F376" i="6" s="1"/>
  <c r="A376" i="6"/>
  <c r="A374" i="8" s="1"/>
  <c r="F375" i="6" a="1"/>
  <c r="F375" i="6" s="1"/>
  <c r="A375" i="6"/>
  <c r="A374" i="6"/>
  <c r="H373" i="6" a="1"/>
  <c r="H373" i="6" s="1"/>
  <c r="A373" i="6"/>
  <c r="A372" i="6"/>
  <c r="H371" i="6" a="1"/>
  <c r="H371" i="6"/>
  <c r="G371" i="6" a="1"/>
  <c r="G371" i="6" s="1"/>
  <c r="F371" i="6" a="1"/>
  <c r="F371" i="6"/>
  <c r="A371" i="6"/>
  <c r="A369" i="8" s="1"/>
  <c r="H370" i="6" a="1"/>
  <c r="H370" i="6"/>
  <c r="G370" i="6" a="1"/>
  <c r="G370" i="6" s="1"/>
  <c r="A370" i="6"/>
  <c r="A369" i="6"/>
  <c r="H368" i="6" a="1"/>
  <c r="H368" i="6" s="1"/>
  <c r="G368" i="6" a="1"/>
  <c r="G368" i="6" s="1"/>
  <c r="F368" i="6" a="1"/>
  <c r="F368" i="6" s="1"/>
  <c r="A368" i="6"/>
  <c r="A366" i="8" s="1"/>
  <c r="H367" i="6" a="1"/>
  <c r="H367" i="6"/>
  <c r="F367" i="6" a="1"/>
  <c r="F367" i="6" s="1"/>
  <c r="A367" i="6"/>
  <c r="A366" i="6"/>
  <c r="H365" i="6" a="1"/>
  <c r="H365" i="6" s="1"/>
  <c r="A365" i="6"/>
  <c r="G365" i="6" s="1" a="1"/>
  <c r="G365" i="6" s="1"/>
  <c r="H364" i="6" a="1"/>
  <c r="H364" i="6"/>
  <c r="F364" i="6" a="1"/>
  <c r="F364" i="6" s="1"/>
  <c r="A364" i="6"/>
  <c r="H363" i="6" a="1"/>
  <c r="H363" i="6" s="1"/>
  <c r="G363" i="6" a="1"/>
  <c r="G363" i="6" s="1"/>
  <c r="F363" i="6" a="1"/>
  <c r="F363" i="6"/>
  <c r="A363" i="6"/>
  <c r="A361" i="8" s="1"/>
  <c r="H362" i="6" a="1"/>
  <c r="H362" i="6" s="1"/>
  <c r="A362" i="6"/>
  <c r="G361" i="6" a="1"/>
  <c r="G361" i="6" s="1"/>
  <c r="A361" i="6"/>
  <c r="F361" i="6" s="1" a="1"/>
  <c r="F361" i="6" s="1"/>
  <c r="H360" i="6" a="1"/>
  <c r="H360" i="6" s="1"/>
  <c r="G360" i="6" a="1"/>
  <c r="G360" i="6"/>
  <c r="F360" i="6" a="1"/>
  <c r="F360" i="6"/>
  <c r="A360" i="6"/>
  <c r="A358" i="8" s="1"/>
  <c r="A359" i="6"/>
  <c r="G358" i="6" a="1"/>
  <c r="G358" i="6" s="1"/>
  <c r="A358" i="6"/>
  <c r="F358" i="6" s="1" a="1"/>
  <c r="F358" i="6" s="1"/>
  <c r="A357" i="6"/>
  <c r="A356" i="6"/>
  <c r="H356" i="6" s="1" a="1"/>
  <c r="H356" i="6" s="1"/>
  <c r="H355" i="6" a="1"/>
  <c r="H355" i="6"/>
  <c r="G355" i="6" a="1"/>
  <c r="G355" i="6" s="1"/>
  <c r="F355" i="6" a="1"/>
  <c r="F355" i="6"/>
  <c r="A355" i="6"/>
  <c r="A353" i="8" s="1"/>
  <c r="H354" i="6" a="1"/>
  <c r="H354" i="6"/>
  <c r="G354" i="6" a="1"/>
  <c r="G354" i="6"/>
  <c r="A354" i="6"/>
  <c r="A353" i="6"/>
  <c r="H352" i="6" a="1"/>
  <c r="H352" i="6" s="1"/>
  <c r="G352" i="6" a="1"/>
  <c r="G352" i="6" s="1"/>
  <c r="F352" i="6" a="1"/>
  <c r="F352" i="6" s="1"/>
  <c r="A352" i="6"/>
  <c r="A350" i="8" s="1"/>
  <c r="H351" i="6" a="1"/>
  <c r="H351" i="6"/>
  <c r="F351" i="6" a="1"/>
  <c r="F351" i="6" s="1"/>
  <c r="A351" i="6"/>
  <c r="A350" i="6"/>
  <c r="H349" i="6" a="1"/>
  <c r="H349" i="6" s="1"/>
  <c r="A349" i="6"/>
  <c r="G349" i="6" s="1" a="1"/>
  <c r="G349" i="6" s="1"/>
  <c r="H348" i="6" a="1"/>
  <c r="H348" i="6"/>
  <c r="F348" i="6" a="1"/>
  <c r="F348" i="6" s="1"/>
  <c r="A348" i="6"/>
  <c r="H347" i="6" a="1"/>
  <c r="H347" i="6" s="1"/>
  <c r="G347" i="6" a="1"/>
  <c r="G347" i="6" s="1"/>
  <c r="F347" i="6" a="1"/>
  <c r="F347" i="6"/>
  <c r="A347" i="6"/>
  <c r="A345" i="8" s="1"/>
  <c r="H346" i="6" a="1"/>
  <c r="H346" i="6" s="1"/>
  <c r="A346" i="6"/>
  <c r="G345" i="6" a="1"/>
  <c r="G345" i="6" s="1"/>
  <c r="A345" i="6"/>
  <c r="F345" i="6" s="1" a="1"/>
  <c r="F345" i="6" s="1"/>
  <c r="H344" i="6" a="1"/>
  <c r="H344" i="6" s="1"/>
  <c r="G344" i="6" a="1"/>
  <c r="G344" i="6"/>
  <c r="F344" i="6" a="1"/>
  <c r="F344" i="6" s="1"/>
  <c r="A344" i="6"/>
  <c r="A342" i="8" s="1"/>
  <c r="A343" i="6"/>
  <c r="G342" i="6" a="1"/>
  <c r="G342" i="6" s="1"/>
  <c r="A342" i="6"/>
  <c r="F342" i="6" s="1" a="1"/>
  <c r="F342" i="6" s="1"/>
  <c r="A341" i="6"/>
  <c r="A340" i="6"/>
  <c r="H340" i="6" s="1" a="1"/>
  <c r="H340" i="6" s="1"/>
  <c r="H339" i="6" a="1"/>
  <c r="H339" i="6"/>
  <c r="G339" i="6" a="1"/>
  <c r="G339" i="6" s="1"/>
  <c r="F339" i="6" a="1"/>
  <c r="F339" i="6"/>
  <c r="A339" i="6"/>
  <c r="A337" i="8" s="1"/>
  <c r="H338" i="6" a="1"/>
  <c r="H338" i="6"/>
  <c r="G338" i="6" a="1"/>
  <c r="G338" i="6"/>
  <c r="A338" i="6"/>
  <c r="A337" i="6"/>
  <c r="H336" i="6" a="1"/>
  <c r="H336" i="6" s="1"/>
  <c r="G336" i="6" a="1"/>
  <c r="G336" i="6" s="1"/>
  <c r="F336" i="6" a="1"/>
  <c r="F336" i="6" s="1"/>
  <c r="A336" i="6"/>
  <c r="A334" i="8" s="1"/>
  <c r="H335" i="6" a="1"/>
  <c r="H335" i="6"/>
  <c r="F335" i="6" a="1"/>
  <c r="F335" i="6" s="1"/>
  <c r="A335" i="6"/>
  <c r="A334" i="6"/>
  <c r="H333" i="6" a="1"/>
  <c r="H333" i="6" s="1"/>
  <c r="A333" i="6"/>
  <c r="G333" i="6" s="1" a="1"/>
  <c r="G333" i="6" s="1"/>
  <c r="H332" i="6" a="1"/>
  <c r="H332" i="6"/>
  <c r="F332" i="6" a="1"/>
  <c r="F332" i="6" s="1"/>
  <c r="A332" i="6"/>
  <c r="H331" i="6" a="1"/>
  <c r="H331" i="6" s="1"/>
  <c r="G331" i="6" a="1"/>
  <c r="G331" i="6" s="1"/>
  <c r="F331" i="6" a="1"/>
  <c r="F331" i="6"/>
  <c r="A331" i="6"/>
  <c r="A329" i="8" s="1"/>
  <c r="H330" i="6" a="1"/>
  <c r="H330" i="6" s="1"/>
  <c r="A330" i="6"/>
  <c r="G329" i="6" a="1"/>
  <c r="G329" i="6" s="1"/>
  <c r="A329" i="6"/>
  <c r="F329" i="6" s="1" a="1"/>
  <c r="F329" i="6" s="1"/>
  <c r="H328" i="6" a="1"/>
  <c r="H328" i="6" s="1"/>
  <c r="G328" i="6" a="1"/>
  <c r="G328" i="6"/>
  <c r="F328" i="6" a="1"/>
  <c r="F328" i="6" s="1"/>
  <c r="A328" i="6"/>
  <c r="A326" i="8" s="1"/>
  <c r="A327" i="6"/>
  <c r="G326" i="6" a="1"/>
  <c r="G326" i="6" s="1"/>
  <c r="A326" i="6"/>
  <c r="F326" i="6" s="1" a="1"/>
  <c r="F326" i="6" s="1"/>
  <c r="A325" i="6"/>
  <c r="A324" i="6"/>
  <c r="H324" i="6" s="1" a="1"/>
  <c r="H324" i="6" s="1"/>
  <c r="H323" i="6" a="1"/>
  <c r="H323" i="6"/>
  <c r="G323" i="6" a="1"/>
  <c r="G323" i="6" s="1"/>
  <c r="A323" i="6"/>
  <c r="A321" i="8" s="1"/>
  <c r="H322" i="6" a="1"/>
  <c r="H322" i="6"/>
  <c r="G322" i="6" a="1"/>
  <c r="G322" i="6"/>
  <c r="A322" i="6"/>
  <c r="F321" i="6" a="1"/>
  <c r="F321" i="6" s="1"/>
  <c r="A321" i="6"/>
  <c r="H320" i="6" a="1"/>
  <c r="H320" i="6" s="1"/>
  <c r="G320" i="6" a="1"/>
  <c r="G320" i="6" s="1"/>
  <c r="F320" i="6" a="1"/>
  <c r="F320" i="6"/>
  <c r="A320" i="6"/>
  <c r="A318" i="8" s="1"/>
  <c r="H319" i="6" a="1"/>
  <c r="H319" i="6"/>
  <c r="A319" i="6"/>
  <c r="A317" i="8" s="1"/>
  <c r="H318" i="6" a="1"/>
  <c r="H318" i="6" s="1"/>
  <c r="G318" i="6" a="1"/>
  <c r="G318" i="6" s="1"/>
  <c r="A318" i="6"/>
  <c r="A316" i="8" s="1"/>
  <c r="H317" i="6" a="1"/>
  <c r="H317" i="6"/>
  <c r="G317" i="6" a="1"/>
  <c r="G317" i="6" s="1"/>
  <c r="A317" i="6"/>
  <c r="A315" i="8" s="1"/>
  <c r="H316" i="6" a="1"/>
  <c r="H316" i="6"/>
  <c r="G316" i="6" a="1"/>
  <c r="G316" i="6" s="1"/>
  <c r="F316" i="6" a="1"/>
  <c r="F316" i="6" s="1"/>
  <c r="A316" i="6"/>
  <c r="A314" i="8" s="1"/>
  <c r="H315" i="6" a="1"/>
  <c r="H315" i="6"/>
  <c r="G315" i="6" a="1"/>
  <c r="G315" i="6"/>
  <c r="F315" i="6" a="1"/>
  <c r="F315" i="6" s="1"/>
  <c r="A315" i="6"/>
  <c r="A313" i="8" s="1"/>
  <c r="F314" i="6" a="1"/>
  <c r="F314" i="6" s="1"/>
  <c r="A314" i="6"/>
  <c r="A313" i="6"/>
  <c r="H312" i="6" a="1"/>
  <c r="H312" i="6" s="1"/>
  <c r="A312" i="6"/>
  <c r="H311" i="6" a="1"/>
  <c r="H311" i="6" s="1"/>
  <c r="A311" i="6"/>
  <c r="H310" i="6" a="1"/>
  <c r="H310" i="6" s="1"/>
  <c r="G310" i="6" a="1"/>
  <c r="G310" i="6" s="1"/>
  <c r="A310" i="6"/>
  <c r="A308" i="8" s="1"/>
  <c r="H309" i="6" a="1"/>
  <c r="H309" i="6" s="1"/>
  <c r="G309" i="6" a="1"/>
  <c r="G309" i="6" s="1"/>
  <c r="A309" i="6"/>
  <c r="A307" i="8" s="1"/>
  <c r="H308" i="6" a="1"/>
  <c r="H308" i="6"/>
  <c r="G308" i="6" a="1"/>
  <c r="G308" i="6" s="1"/>
  <c r="F308" i="6" a="1"/>
  <c r="F308" i="6" s="1"/>
  <c r="A308" i="6"/>
  <c r="A306" i="8" s="1"/>
  <c r="H307" i="6" a="1"/>
  <c r="H307" i="6"/>
  <c r="G307" i="6" a="1"/>
  <c r="G307" i="6"/>
  <c r="F307" i="6" a="1"/>
  <c r="F307" i="6" s="1"/>
  <c r="A307" i="6"/>
  <c r="A305" i="8" s="1"/>
  <c r="A306" i="6"/>
  <c r="F305" i="6" a="1"/>
  <c r="F305" i="6"/>
  <c r="A305" i="6"/>
  <c r="H304" i="6" a="1"/>
  <c r="H304" i="6" s="1"/>
  <c r="A304" i="6"/>
  <c r="A303" i="6"/>
  <c r="H302" i="6" a="1"/>
  <c r="H302" i="6" s="1"/>
  <c r="G302" i="6" a="1"/>
  <c r="G302" i="6" s="1"/>
  <c r="A302" i="6"/>
  <c r="A300" i="8" s="1"/>
  <c r="H301" i="6" a="1"/>
  <c r="H301" i="6"/>
  <c r="G301" i="6" a="1"/>
  <c r="G301" i="6"/>
  <c r="A301" i="6"/>
  <c r="A299" i="8" s="1"/>
  <c r="H300" i="6" a="1"/>
  <c r="H300" i="6"/>
  <c r="G300" i="6" a="1"/>
  <c r="G300" i="6" s="1"/>
  <c r="F300" i="6" a="1"/>
  <c r="F300" i="6" s="1"/>
  <c r="A300" i="6"/>
  <c r="A298" i="8" s="1"/>
  <c r="H299" i="6" a="1"/>
  <c r="H299" i="6"/>
  <c r="G299" i="6" a="1"/>
  <c r="G299" i="6"/>
  <c r="F299" i="6" a="1"/>
  <c r="F299" i="6" s="1"/>
  <c r="A299" i="6"/>
  <c r="A297" i="8" s="1"/>
  <c r="F298" i="6" a="1"/>
  <c r="F298" i="6"/>
  <c r="A298" i="6"/>
  <c r="F297" i="6" a="1"/>
  <c r="F297" i="6" s="1"/>
  <c r="A297" i="6"/>
  <c r="A296" i="6"/>
  <c r="H295" i="6" a="1"/>
  <c r="H295" i="6" s="1"/>
  <c r="A295" i="6"/>
  <c r="A294" i="6"/>
  <c r="H293" i="6" a="1"/>
  <c r="H293" i="6" s="1"/>
  <c r="G293" i="6" a="1"/>
  <c r="G293" i="6" s="1"/>
  <c r="A293" i="6"/>
  <c r="A291" i="8" s="1"/>
  <c r="H292" i="6" a="1"/>
  <c r="H292" i="6" s="1"/>
  <c r="G292" i="6" a="1"/>
  <c r="G292" i="6"/>
  <c r="F292" i="6" a="1"/>
  <c r="F292" i="6" s="1"/>
  <c r="A292" i="6"/>
  <c r="A290" i="8" s="1"/>
  <c r="H291" i="6" a="1"/>
  <c r="H291" i="6"/>
  <c r="G291" i="6" a="1"/>
  <c r="G291" i="6" s="1"/>
  <c r="F291" i="6" a="1"/>
  <c r="F291" i="6"/>
  <c r="A291" i="6"/>
  <c r="A289" i="8" s="1"/>
  <c r="G290" i="6" a="1"/>
  <c r="G290" i="6" s="1"/>
  <c r="A290" i="6"/>
  <c r="F289" i="6" a="1"/>
  <c r="F289" i="6" s="1"/>
  <c r="A289" i="6"/>
  <c r="H288" i="6" a="1"/>
  <c r="H288" i="6" s="1"/>
  <c r="A288" i="6"/>
  <c r="H287" i="6" a="1"/>
  <c r="H287" i="6"/>
  <c r="A287" i="6"/>
  <c r="H286" i="6" a="1"/>
  <c r="H286" i="6" s="1"/>
  <c r="G286" i="6" a="1"/>
  <c r="G286" i="6" s="1"/>
  <c r="A286" i="6"/>
  <c r="H285" i="6" a="1"/>
  <c r="H285" i="6"/>
  <c r="G285" i="6" a="1"/>
  <c r="G285" i="6"/>
  <c r="A285" i="6"/>
  <c r="A283" i="8" s="1"/>
  <c r="H284" i="6" a="1"/>
  <c r="H284" i="6"/>
  <c r="G284" i="6" a="1"/>
  <c r="G284" i="6"/>
  <c r="F284" i="6" a="1"/>
  <c r="F284" i="6" s="1"/>
  <c r="A284" i="6"/>
  <c r="A282" i="8" s="1"/>
  <c r="H283" i="6" a="1"/>
  <c r="H283" i="6"/>
  <c r="G283" i="6" a="1"/>
  <c r="G283" i="6"/>
  <c r="F283" i="6" a="1"/>
  <c r="F283" i="6"/>
  <c r="A283" i="6"/>
  <c r="A281" i="8" s="1"/>
  <c r="A282" i="6"/>
  <c r="F281" i="6" a="1"/>
  <c r="F281" i="6"/>
  <c r="A281" i="6"/>
  <c r="A280" i="6"/>
  <c r="A279" i="6"/>
  <c r="H279" i="6" s="1" a="1"/>
  <c r="H279" i="6" s="1"/>
  <c r="A278" i="6"/>
  <c r="H277" i="6" a="1"/>
  <c r="H277" i="6"/>
  <c r="G277" i="6" a="1"/>
  <c r="G277" i="6" s="1"/>
  <c r="A277" i="6"/>
  <c r="A275" i="8" s="1"/>
  <c r="H276" i="6" a="1"/>
  <c r="H276" i="6" s="1"/>
  <c r="G276" i="6" a="1"/>
  <c r="G276" i="6" s="1"/>
  <c r="F276" i="6" a="1"/>
  <c r="F276" i="6" s="1"/>
  <c r="A276" i="6"/>
  <c r="A274" i="8" s="1"/>
  <c r="H275" i="6" a="1"/>
  <c r="H275" i="6"/>
  <c r="G275" i="6" a="1"/>
  <c r="G275" i="6" s="1"/>
  <c r="F275" i="6" a="1"/>
  <c r="F275" i="6" s="1"/>
  <c r="A275" i="6"/>
  <c r="A273" i="8" s="1"/>
  <c r="G274" i="6" a="1"/>
  <c r="G274" i="6" s="1"/>
  <c r="F274" i="6" a="1"/>
  <c r="F274" i="6" s="1"/>
  <c r="A274" i="6"/>
  <c r="A273" i="6"/>
  <c r="H272" i="6" a="1"/>
  <c r="H272" i="6" s="1"/>
  <c r="F272" i="6" a="1"/>
  <c r="F272" i="6" s="1"/>
  <c r="A272" i="6"/>
  <c r="A271" i="6"/>
  <c r="H270" i="6" a="1"/>
  <c r="H270" i="6"/>
  <c r="G270" i="6" a="1"/>
  <c r="G270" i="6" s="1"/>
  <c r="A270" i="6"/>
  <c r="H269" i="6" a="1"/>
  <c r="H269" i="6" s="1"/>
  <c r="G269" i="6" a="1"/>
  <c r="G269" i="6"/>
  <c r="A269" i="6"/>
  <c r="A267" i="8" s="1"/>
  <c r="H268" i="6" a="1"/>
  <c r="H268" i="6" s="1"/>
  <c r="G268" i="6" a="1"/>
  <c r="G268" i="6"/>
  <c r="F268" i="6" a="1"/>
  <c r="F268" i="6" s="1"/>
  <c r="A268" i="6"/>
  <c r="A266" i="8" s="1"/>
  <c r="H267" i="6" a="1"/>
  <c r="H267" i="6"/>
  <c r="G267" i="6" a="1"/>
  <c r="G267" i="6" s="1"/>
  <c r="F267" i="6" a="1"/>
  <c r="F267" i="6"/>
  <c r="A267" i="6"/>
  <c r="A265" i="8" s="1"/>
  <c r="G266" i="6" a="1"/>
  <c r="G266" i="6"/>
  <c r="A266" i="6"/>
  <c r="A265" i="6"/>
  <c r="H264" i="6" a="1"/>
  <c r="H264" i="6" s="1"/>
  <c r="A264" i="6"/>
  <c r="A263" i="6"/>
  <c r="H262" i="6" a="1"/>
  <c r="H262" i="6" s="1"/>
  <c r="G262" i="6" a="1"/>
  <c r="G262" i="6" s="1"/>
  <c r="A262" i="6"/>
  <c r="H261" i="6" a="1"/>
  <c r="H261" i="6"/>
  <c r="G261" i="6" a="1"/>
  <c r="G261" i="6"/>
  <c r="A261" i="6"/>
  <c r="A259" i="8" s="1"/>
  <c r="H260" i="6" a="1"/>
  <c r="H260" i="6"/>
  <c r="G260" i="6" a="1"/>
  <c r="G260" i="6" s="1"/>
  <c r="F260" i="6" a="1"/>
  <c r="F260" i="6" s="1"/>
  <c r="A260" i="6"/>
  <c r="A258" i="8" s="1"/>
  <c r="H259" i="6" a="1"/>
  <c r="H259" i="6"/>
  <c r="G259" i="6" a="1"/>
  <c r="G259" i="6"/>
  <c r="F259" i="6" a="1"/>
  <c r="F259" i="6" s="1"/>
  <c r="A259" i="6"/>
  <c r="A257" i="8" s="1"/>
  <c r="F258" i="6" a="1"/>
  <c r="F258" i="6" s="1"/>
  <c r="A258" i="6"/>
  <c r="G258" i="6" s="1" a="1"/>
  <c r="G258" i="6" s="1"/>
  <c r="A257" i="6"/>
  <c r="H256" i="6" a="1"/>
  <c r="H256" i="6" s="1"/>
  <c r="F256" i="6" a="1"/>
  <c r="F256" i="6" s="1"/>
  <c r="A256" i="6"/>
  <c r="H255" i="6" a="1"/>
  <c r="H255" i="6" s="1"/>
  <c r="A255" i="6"/>
  <c r="H254" i="6" a="1"/>
  <c r="H254" i="6"/>
  <c r="A254" i="6"/>
  <c r="H253" i="6" a="1"/>
  <c r="H253" i="6" s="1"/>
  <c r="G253" i="6" a="1"/>
  <c r="G253" i="6" s="1"/>
  <c r="A253" i="6"/>
  <c r="A251" i="8" s="1"/>
  <c r="H252" i="6" a="1"/>
  <c r="H252" i="6" s="1"/>
  <c r="G252" i="6" a="1"/>
  <c r="G252" i="6" s="1"/>
  <c r="F252" i="6" a="1"/>
  <c r="F252" i="6" s="1"/>
  <c r="A252" i="6"/>
  <c r="A250" i="8" s="1"/>
  <c r="H251" i="6" a="1"/>
  <c r="H251" i="6"/>
  <c r="G251" i="6" a="1"/>
  <c r="G251" i="6" s="1"/>
  <c r="F251" i="6" a="1"/>
  <c r="F251" i="6" s="1"/>
  <c r="A251" i="6"/>
  <c r="A249" i="8" s="1"/>
  <c r="F250" i="6" a="1"/>
  <c r="F250" i="6" s="1"/>
  <c r="A250" i="6"/>
  <c r="G250" i="6" s="1" a="1"/>
  <c r="G250" i="6" s="1"/>
  <c r="A249" i="6"/>
  <c r="H248" i="6" a="1"/>
  <c r="H248" i="6" s="1"/>
  <c r="F248" i="6" a="1"/>
  <c r="F248" i="6" s="1"/>
  <c r="A248" i="6"/>
  <c r="H247" i="6" a="1"/>
  <c r="H247" i="6" s="1"/>
  <c r="F247" i="6" a="1"/>
  <c r="F247" i="6"/>
  <c r="A247" i="6"/>
  <c r="H246" i="6" a="1"/>
  <c r="H246" i="6" s="1"/>
  <c r="A246" i="6"/>
  <c r="H245" i="6" a="1"/>
  <c r="H245" i="6"/>
  <c r="A245" i="6"/>
  <c r="H244" i="6" a="1"/>
  <c r="H244" i="6"/>
  <c r="G244" i="6" a="1"/>
  <c r="G244" i="6"/>
  <c r="F244" i="6" a="1"/>
  <c r="F244" i="6" s="1"/>
  <c r="A244" i="6"/>
  <c r="A242" i="8" s="1"/>
  <c r="H243" i="6" a="1"/>
  <c r="H243" i="6" s="1"/>
  <c r="G243" i="6" a="1"/>
  <c r="G243" i="6"/>
  <c r="F243" i="6" a="1"/>
  <c r="F243" i="6"/>
  <c r="A243" i="6"/>
  <c r="A241" i="8" s="1"/>
  <c r="G242" i="6" a="1"/>
  <c r="G242" i="6" s="1"/>
  <c r="A242" i="6"/>
  <c r="G241" i="6" a="1"/>
  <c r="G241" i="6"/>
  <c r="A241" i="6"/>
  <c r="A240" i="6"/>
  <c r="A239" i="6"/>
  <c r="G238" i="6" a="1"/>
  <c r="G238" i="6" s="1"/>
  <c r="A238" i="6"/>
  <c r="H238" i="6" s="1" a="1"/>
  <c r="H238" i="6" s="1"/>
  <c r="A237" i="6"/>
  <c r="H236" i="6" a="1"/>
  <c r="H236" i="6" s="1"/>
  <c r="G236" i="6" a="1"/>
  <c r="G236" i="6" s="1"/>
  <c r="F236" i="6" a="1"/>
  <c r="F236" i="6" s="1"/>
  <c r="A236" i="6"/>
  <c r="A234" i="8" s="1"/>
  <c r="H235" i="6" a="1"/>
  <c r="H235" i="6"/>
  <c r="G235" i="6" a="1"/>
  <c r="G235" i="6" s="1"/>
  <c r="F235" i="6" a="1"/>
  <c r="F235" i="6" s="1"/>
  <c r="A235" i="6"/>
  <c r="A233" i="8" s="1"/>
  <c r="F234" i="6" a="1"/>
  <c r="F234" i="6" s="1"/>
  <c r="A234" i="6"/>
  <c r="G234" i="6" s="1" a="1"/>
  <c r="G234" i="6" s="1"/>
  <c r="A233" i="6"/>
  <c r="H232" i="6" a="1"/>
  <c r="H232" i="6" s="1"/>
  <c r="F232" i="6" a="1"/>
  <c r="F232" i="6" s="1"/>
  <c r="A232" i="6"/>
  <c r="H231" i="6" a="1"/>
  <c r="H231" i="6" s="1"/>
  <c r="F231" i="6" a="1"/>
  <c r="F231" i="6"/>
  <c r="A231" i="6"/>
  <c r="H230" i="6" a="1"/>
  <c r="H230" i="6" s="1"/>
  <c r="A230" i="6"/>
  <c r="H229" i="6" a="1"/>
  <c r="H229" i="6"/>
  <c r="A229" i="6"/>
  <c r="H228" i="6" a="1"/>
  <c r="H228" i="6"/>
  <c r="G228" i="6" a="1"/>
  <c r="G228" i="6"/>
  <c r="F228" i="6" a="1"/>
  <c r="F228" i="6" s="1"/>
  <c r="A228" i="6"/>
  <c r="A226" i="8" s="1"/>
  <c r="H227" i="6" a="1"/>
  <c r="H227" i="6" s="1"/>
  <c r="G227" i="6" a="1"/>
  <c r="G227" i="6"/>
  <c r="F227" i="6" a="1"/>
  <c r="F227" i="6"/>
  <c r="A227" i="6"/>
  <c r="A225" i="8" s="1"/>
  <c r="G226" i="6" a="1"/>
  <c r="G226" i="6" s="1"/>
  <c r="A226" i="6"/>
  <c r="G225" i="6" a="1"/>
  <c r="G225" i="6"/>
  <c r="A225" i="6"/>
  <c r="A224" i="6"/>
  <c r="A223" i="6"/>
  <c r="G222" i="6" a="1"/>
  <c r="G222" i="6" s="1"/>
  <c r="A222" i="6"/>
  <c r="H222" i="6" s="1" a="1"/>
  <c r="H222" i="6" s="1"/>
  <c r="A221" i="6"/>
  <c r="H220" i="6" a="1"/>
  <c r="H220" i="6" s="1"/>
  <c r="G220" i="6" a="1"/>
  <c r="G220" i="6" s="1"/>
  <c r="F220" i="6" a="1"/>
  <c r="F220" i="6" s="1"/>
  <c r="A220" i="6"/>
  <c r="A218" i="8" s="1"/>
  <c r="H219" i="6" a="1"/>
  <c r="H219" i="6"/>
  <c r="G219" i="6" a="1"/>
  <c r="G219" i="6" s="1"/>
  <c r="F219" i="6" a="1"/>
  <c r="F219" i="6" s="1"/>
  <c r="A219" i="6"/>
  <c r="A217" i="8" s="1"/>
  <c r="F218" i="6" a="1"/>
  <c r="F218" i="6" s="1"/>
  <c r="A218" i="6"/>
  <c r="G218" i="6" s="1" a="1"/>
  <c r="G218" i="6" s="1"/>
  <c r="A217" i="6"/>
  <c r="H216" i="6" a="1"/>
  <c r="H216" i="6" s="1"/>
  <c r="F216" i="6" a="1"/>
  <c r="F216" i="6" s="1"/>
  <c r="A216" i="6"/>
  <c r="H215" i="6" a="1"/>
  <c r="H215" i="6" s="1"/>
  <c r="F215" i="6" a="1"/>
  <c r="F215" i="6"/>
  <c r="A215" i="6"/>
  <c r="H214" i="6" a="1"/>
  <c r="H214" i="6" s="1"/>
  <c r="A214" i="6"/>
  <c r="H213" i="6" a="1"/>
  <c r="H213" i="6"/>
  <c r="A213" i="6"/>
  <c r="H212" i="6" a="1"/>
  <c r="H212" i="6"/>
  <c r="G212" i="6" a="1"/>
  <c r="G212" i="6"/>
  <c r="F212" i="6" a="1"/>
  <c r="F212" i="6" s="1"/>
  <c r="A212" i="6"/>
  <c r="A210" i="8" s="1"/>
  <c r="H211" i="6" a="1"/>
  <c r="H211" i="6" s="1"/>
  <c r="G211" i="6" a="1"/>
  <c r="G211" i="6"/>
  <c r="F211" i="6" a="1"/>
  <c r="F211" i="6"/>
  <c r="A211" i="6"/>
  <c r="A209" i="8" s="1"/>
  <c r="G210" i="6" a="1"/>
  <c r="G210" i="6" s="1"/>
  <c r="A210" i="6"/>
  <c r="G209" i="6" a="1"/>
  <c r="G209" i="6"/>
  <c r="A209" i="6"/>
  <c r="A208" i="6"/>
  <c r="A207" i="6"/>
  <c r="A206" i="6"/>
  <c r="G206" i="6" s="1" a="1"/>
  <c r="G206" i="6" s="1"/>
  <c r="A205" i="6"/>
  <c r="H204" i="6" a="1"/>
  <c r="H204" i="6" s="1"/>
  <c r="G204" i="6" a="1"/>
  <c r="G204" i="6" s="1"/>
  <c r="F204" i="6" a="1"/>
  <c r="F204" i="6" s="1"/>
  <c r="A204" i="6"/>
  <c r="A202" i="8" s="1"/>
  <c r="H203" i="6" a="1"/>
  <c r="H203" i="6"/>
  <c r="G203" i="6" a="1"/>
  <c r="G203" i="6" s="1"/>
  <c r="F203" i="6" a="1"/>
  <c r="F203" i="6" s="1"/>
  <c r="A203" i="6"/>
  <c r="A201" i="8" s="1"/>
  <c r="A202" i="6"/>
  <c r="A201" i="6"/>
  <c r="H200" i="6" a="1"/>
  <c r="H200" i="6" s="1"/>
  <c r="F200" i="6" a="1"/>
  <c r="F200" i="6" s="1"/>
  <c r="A200" i="6"/>
  <c r="H199" i="6" a="1"/>
  <c r="H199" i="6"/>
  <c r="F199" i="6" a="1"/>
  <c r="F199" i="6"/>
  <c r="A199" i="6"/>
  <c r="H198" i="6" a="1"/>
  <c r="H198" i="6" s="1"/>
  <c r="A198" i="6"/>
  <c r="H197" i="6" a="1"/>
  <c r="H197" i="6"/>
  <c r="A197" i="6"/>
  <c r="H196" i="6" a="1"/>
  <c r="H196" i="6"/>
  <c r="G196" i="6" a="1"/>
  <c r="G196" i="6"/>
  <c r="F196" i="6" a="1"/>
  <c r="F196" i="6" s="1"/>
  <c r="A196" i="6"/>
  <c r="A194" i="8" s="1"/>
  <c r="H195" i="6" a="1"/>
  <c r="H195" i="6" s="1"/>
  <c r="G195" i="6" a="1"/>
  <c r="G195" i="6"/>
  <c r="F195" i="6" a="1"/>
  <c r="F195" i="6"/>
  <c r="A195" i="6"/>
  <c r="A193" i="8" s="1"/>
  <c r="G194" i="6" a="1"/>
  <c r="G194" i="6" s="1"/>
  <c r="A194" i="6"/>
  <c r="G193" i="6" a="1"/>
  <c r="G193" i="6"/>
  <c r="A193" i="6"/>
  <c r="A192" i="6"/>
  <c r="A191" i="6"/>
  <c r="A190" i="6"/>
  <c r="A189" i="6"/>
  <c r="H188" i="6" a="1"/>
  <c r="H188" i="6" s="1"/>
  <c r="G188" i="6" a="1"/>
  <c r="G188" i="6" s="1"/>
  <c r="F188" i="6" a="1"/>
  <c r="F188" i="6" s="1"/>
  <c r="A188" i="6"/>
  <c r="A186" i="8" s="1"/>
  <c r="H187" i="6" a="1"/>
  <c r="H187" i="6"/>
  <c r="G187" i="6" a="1"/>
  <c r="G187" i="6" s="1"/>
  <c r="F187" i="6" a="1"/>
  <c r="F187" i="6" s="1"/>
  <c r="A187" i="6"/>
  <c r="A185" i="8" s="1"/>
  <c r="A186" i="6"/>
  <c r="A185" i="6"/>
  <c r="H184" i="6" a="1"/>
  <c r="H184" i="6" s="1"/>
  <c r="F184" i="6" a="1"/>
  <c r="F184" i="6" s="1"/>
  <c r="A184" i="6"/>
  <c r="H183" i="6" a="1"/>
  <c r="H183" i="6"/>
  <c r="F183" i="6" a="1"/>
  <c r="F183" i="6"/>
  <c r="A183" i="6"/>
  <c r="H182" i="6" a="1"/>
  <c r="H182" i="6" s="1"/>
  <c r="A182" i="6"/>
  <c r="H181" i="6" a="1"/>
  <c r="H181" i="6" s="1"/>
  <c r="A181" i="6"/>
  <c r="H180" i="6" a="1"/>
  <c r="H180" i="6" s="1"/>
  <c r="G180" i="6" a="1"/>
  <c r="G180" i="6"/>
  <c r="F180" i="6" a="1"/>
  <c r="F180" i="6" s="1"/>
  <c r="A180" i="6"/>
  <c r="A178" i="8" s="1"/>
  <c r="H179" i="6" a="1"/>
  <c r="H179" i="6" s="1"/>
  <c r="G179" i="6" a="1"/>
  <c r="G179" i="6" s="1"/>
  <c r="F179" i="6" a="1"/>
  <c r="F179" i="6"/>
  <c r="A179" i="6"/>
  <c r="A177" i="8" s="1"/>
  <c r="G178" i="6" a="1"/>
  <c r="G178" i="6" s="1"/>
  <c r="A178" i="6"/>
  <c r="G177" i="6" a="1"/>
  <c r="G177" i="6" s="1"/>
  <c r="A177" i="6"/>
  <c r="A176" i="6"/>
  <c r="A175" i="6"/>
  <c r="A174" i="6"/>
  <c r="H173" i="6" a="1"/>
  <c r="H173" i="6"/>
  <c r="G173" i="6" a="1"/>
  <c r="G173" i="6"/>
  <c r="F173" i="6" a="1"/>
  <c r="F173" i="6"/>
  <c r="H172" i="6" a="1"/>
  <c r="H172" i="6"/>
  <c r="G172" i="6" a="1"/>
  <c r="G172" i="6"/>
  <c r="F172" i="6" a="1"/>
  <c r="F172" i="6"/>
  <c r="H171" i="6" a="1"/>
  <c r="H171" i="6"/>
  <c r="G171" i="6" a="1"/>
  <c r="G171" i="6"/>
  <c r="F171" i="6" a="1"/>
  <c r="F171" i="6"/>
  <c r="H170" i="6" a="1"/>
  <c r="H170" i="6" s="1"/>
  <c r="G170" i="6" a="1"/>
  <c r="G170" i="6" s="1"/>
  <c r="F170" i="6" a="1"/>
  <c r="F170" i="6" s="1"/>
  <c r="H169" i="6" a="1"/>
  <c r="H169" i="6" s="1"/>
  <c r="G169" i="6" a="1"/>
  <c r="G169" i="6"/>
  <c r="F169" i="6" a="1"/>
  <c r="F169" i="6" s="1"/>
  <c r="H168" i="6" a="1"/>
  <c r="H168" i="6" s="1"/>
  <c r="G168" i="6" a="1"/>
  <c r="G168" i="6"/>
  <c r="F168" i="6" a="1"/>
  <c r="F168" i="6"/>
  <c r="A167" i="6"/>
  <c r="A166" i="6"/>
  <c r="A165" i="6"/>
  <c r="A163" i="8" s="1"/>
  <c r="H164" i="6" a="1"/>
  <c r="H164" i="6"/>
  <c r="A164" i="6"/>
  <c r="A163" i="6"/>
  <c r="G163" i="6" s="1" a="1"/>
  <c r="G163" i="6" s="1"/>
  <c r="H162" i="6" a="1"/>
  <c r="H162" i="6" s="1"/>
  <c r="G162" i="6" a="1"/>
  <c r="G162" i="6" s="1"/>
  <c r="F162" i="6" a="1"/>
  <c r="F162" i="6" s="1"/>
  <c r="A162" i="6"/>
  <c r="A160" i="8" s="1"/>
  <c r="A161" i="6"/>
  <c r="H161" i="6" s="1" a="1"/>
  <c r="H161" i="6" s="1"/>
  <c r="G160" i="6" a="1"/>
  <c r="G160" i="6" s="1"/>
  <c r="A160" i="6"/>
  <c r="H159" i="6" a="1"/>
  <c r="H159" i="6" s="1"/>
  <c r="G159" i="6" a="1"/>
  <c r="G159" i="6" s="1"/>
  <c r="F159" i="6" a="1"/>
  <c r="F159" i="6" s="1"/>
  <c r="A159" i="6"/>
  <c r="A157" i="8" s="1"/>
  <c r="A158" i="6"/>
  <c r="A157" i="6"/>
  <c r="A156" i="6"/>
  <c r="H155" i="6" a="1"/>
  <c r="H155" i="6"/>
  <c r="F155" i="6" a="1"/>
  <c r="F155" i="6" s="1"/>
  <c r="A155" i="6"/>
  <c r="A153" i="8" s="1"/>
  <c r="H154" i="6" a="1"/>
  <c r="H154" i="6" s="1"/>
  <c r="G154" i="6" a="1"/>
  <c r="G154" i="6"/>
  <c r="F154" i="6" a="1"/>
  <c r="F154" i="6"/>
  <c r="A154" i="6"/>
  <c r="A152" i="8" s="1"/>
  <c r="A153" i="6"/>
  <c r="A152" i="6"/>
  <c r="G151" i="6" a="1"/>
  <c r="G151" i="6" s="1"/>
  <c r="A151" i="6"/>
  <c r="A149" i="8" s="1"/>
  <c r="H150" i="6" a="1"/>
  <c r="H150" i="6"/>
  <c r="F150" i="6" a="1"/>
  <c r="F150" i="6" s="1"/>
  <c r="A150" i="6"/>
  <c r="G149" i="6" a="1"/>
  <c r="G149" i="6" s="1"/>
  <c r="F149" i="6" a="1"/>
  <c r="F149" i="6" s="1"/>
  <c r="A149" i="6"/>
  <c r="A148" i="6"/>
  <c r="F147" i="6" a="1"/>
  <c r="F147" i="6" s="1"/>
  <c r="A147" i="6"/>
  <c r="A145" i="8" s="1"/>
  <c r="H146" i="6" a="1"/>
  <c r="H146" i="6"/>
  <c r="G146" i="6" a="1"/>
  <c r="G146" i="6"/>
  <c r="F146" i="6" a="1"/>
  <c r="F146" i="6" s="1"/>
  <c r="A146" i="6"/>
  <c r="A144" i="8" s="1"/>
  <c r="H145" i="6" a="1"/>
  <c r="H145" i="6"/>
  <c r="G145" i="6" a="1"/>
  <c r="G145" i="6" s="1"/>
  <c r="F145" i="6" a="1"/>
  <c r="F145" i="6" s="1"/>
  <c r="A145" i="6"/>
  <c r="A143" i="8" s="1"/>
  <c r="F144" i="6" a="1"/>
  <c r="F144" i="6" s="1"/>
  <c r="A144" i="6"/>
  <c r="A143" i="6"/>
  <c r="A142" i="6"/>
  <c r="H141" i="6" a="1"/>
  <c r="H141" i="6" s="1"/>
  <c r="F141" i="6" a="1"/>
  <c r="F141" i="6" s="1"/>
  <c r="A141" i="6"/>
  <c r="A139" i="8" s="1"/>
  <c r="H140" i="6" a="1"/>
  <c r="H140" i="6" s="1"/>
  <c r="A140" i="6"/>
  <c r="G140" i="6" s="1" a="1"/>
  <c r="G140" i="6" s="1"/>
  <c r="G139" i="6" a="1"/>
  <c r="G139" i="6" s="1"/>
  <c r="A139" i="6"/>
  <c r="H138" i="6" a="1"/>
  <c r="H138" i="6"/>
  <c r="G138" i="6" a="1"/>
  <c r="G138" i="6" s="1"/>
  <c r="F138" i="6" a="1"/>
  <c r="F138" i="6" s="1"/>
  <c r="A138" i="6"/>
  <c r="A136" i="8" s="1"/>
  <c r="H137" i="6" a="1"/>
  <c r="H137" i="6" s="1"/>
  <c r="G137" i="6" a="1"/>
  <c r="G137" i="6" s="1"/>
  <c r="A137" i="6"/>
  <c r="A135" i="8" s="1"/>
  <c r="G136" i="6" a="1"/>
  <c r="G136" i="6" s="1"/>
  <c r="F136" i="6" a="1"/>
  <c r="F136" i="6" s="1"/>
  <c r="A136" i="6"/>
  <c r="H135" i="6" a="1"/>
  <c r="H135" i="6" s="1"/>
  <c r="A135" i="6"/>
  <c r="H134" i="6" a="1"/>
  <c r="H134" i="6" s="1"/>
  <c r="G134" i="6" a="1"/>
  <c r="G134" i="6" s="1"/>
  <c r="F134" i="6" a="1"/>
  <c r="F134" i="6" s="1"/>
  <c r="A134" i="6"/>
  <c r="A132" i="8" s="1"/>
  <c r="A133" i="6"/>
  <c r="G132" i="6" a="1"/>
  <c r="G132" i="6" s="1"/>
  <c r="F132" i="6" a="1"/>
  <c r="F132" i="6" s="1"/>
  <c r="A132" i="6"/>
  <c r="H131" i="6" a="1"/>
  <c r="H131" i="6" s="1"/>
  <c r="G131" i="6" a="1"/>
  <c r="G131" i="6"/>
  <c r="A131" i="6"/>
  <c r="A129" i="8" s="1"/>
  <c r="A130" i="6"/>
  <c r="H129" i="6" a="1"/>
  <c r="H129" i="6" s="1"/>
  <c r="G129" i="6" a="1"/>
  <c r="G129" i="6" s="1"/>
  <c r="F129" i="6" a="1"/>
  <c r="F129" i="6"/>
  <c r="A129" i="6"/>
  <c r="A127" i="8" s="1"/>
  <c r="H128" i="6" a="1"/>
  <c r="H128" i="6" s="1"/>
  <c r="G128" i="6" a="1"/>
  <c r="G128" i="6" s="1"/>
  <c r="A128" i="6"/>
  <c r="A127" i="6"/>
  <c r="H126" i="6" a="1"/>
  <c r="H126" i="6" s="1"/>
  <c r="G126" i="6" a="1"/>
  <c r="G126" i="6" s="1"/>
  <c r="F126" i="6" a="1"/>
  <c r="F126" i="6" s="1"/>
  <c r="A126" i="6"/>
  <c r="A124" i="8" s="1"/>
  <c r="A125" i="6"/>
  <c r="H125" i="6" s="1" a="1"/>
  <c r="H125" i="6" s="1"/>
  <c r="G124" i="6" a="1"/>
  <c r="G124" i="6" s="1"/>
  <c r="A124" i="6"/>
  <c r="H123" i="6" a="1"/>
  <c r="H123" i="6" s="1"/>
  <c r="A123" i="6"/>
  <c r="H122" i="6" a="1"/>
  <c r="H122" i="6"/>
  <c r="F122" i="6" a="1"/>
  <c r="F122" i="6" s="1"/>
  <c r="A122" i="6"/>
  <c r="H121" i="6" a="1"/>
  <c r="H121" i="6" s="1"/>
  <c r="G121" i="6" a="1"/>
  <c r="G121" i="6" s="1"/>
  <c r="F121" i="6" a="1"/>
  <c r="F121" i="6"/>
  <c r="A121" i="6"/>
  <c r="A119" i="8" s="1"/>
  <c r="H120" i="6" a="1"/>
  <c r="H120" i="6" s="1"/>
  <c r="G120" i="6" a="1"/>
  <c r="G120" i="6" s="1"/>
  <c r="A120" i="6"/>
  <c r="A119" i="6"/>
  <c r="G119" i="6" s="1" a="1"/>
  <c r="G119" i="6" s="1"/>
  <c r="H118" i="6" a="1"/>
  <c r="H118" i="6" s="1"/>
  <c r="G118" i="6" a="1"/>
  <c r="G118" i="6" s="1"/>
  <c r="F118" i="6" a="1"/>
  <c r="F118" i="6" s="1"/>
  <c r="A118" i="6"/>
  <c r="A116" i="8" s="1"/>
  <c r="A117" i="6"/>
  <c r="G116" i="6" a="1"/>
  <c r="G116" i="6" s="1"/>
  <c r="F116" i="6" a="1"/>
  <c r="F116" i="6"/>
  <c r="A116" i="6"/>
  <c r="A115" i="6"/>
  <c r="H115" i="6" s="1" a="1"/>
  <c r="H115" i="6" s="1"/>
  <c r="F114" i="6" a="1"/>
  <c r="F114" i="6" s="1"/>
  <c r="A114" i="6"/>
  <c r="H113" i="6" a="1"/>
  <c r="H113" i="6" s="1"/>
  <c r="G113" i="6" a="1"/>
  <c r="G113" i="6" s="1"/>
  <c r="F113" i="6" a="1"/>
  <c r="F113" i="6"/>
  <c r="A113" i="6"/>
  <c r="A109" i="8" s="1"/>
  <c r="H112" i="6" a="1"/>
  <c r="H112" i="6" s="1"/>
  <c r="G112" i="6" a="1"/>
  <c r="G112" i="6" s="1"/>
  <c r="A112" i="6"/>
  <c r="A111" i="6"/>
  <c r="H110" i="6" a="1"/>
  <c r="H110" i="6" s="1"/>
  <c r="G110" i="6" a="1"/>
  <c r="G110" i="6" s="1"/>
  <c r="F110" i="6" a="1"/>
  <c r="F110" i="6" s="1"/>
  <c r="A110" i="6"/>
  <c r="A106" i="8" s="1"/>
  <c r="F109" i="6" a="1"/>
  <c r="F109" i="6" s="1"/>
  <c r="A109" i="6"/>
  <c r="G109" i="6" s="1" a="1"/>
  <c r="G109" i="6" s="1"/>
  <c r="G108" i="6" a="1"/>
  <c r="G108" i="6" s="1"/>
  <c r="F108" i="6" a="1"/>
  <c r="F108" i="6"/>
  <c r="A108" i="6"/>
  <c r="H108" i="6" s="1" a="1"/>
  <c r="H108" i="6" s="1"/>
  <c r="H107" i="6" a="1"/>
  <c r="H107" i="6" s="1"/>
  <c r="A107" i="6"/>
  <c r="F107" i="6" s="1" a="1"/>
  <c r="F107" i="6" s="1"/>
  <c r="H106" i="6" a="1"/>
  <c r="H106" i="6"/>
  <c r="F106" i="6" a="1"/>
  <c r="F106" i="6" s="1"/>
  <c r="A106" i="6"/>
  <c r="H105" i="6" a="1"/>
  <c r="H105" i="6" s="1"/>
  <c r="G105" i="6" a="1"/>
  <c r="G105" i="6" s="1"/>
  <c r="F105" i="6" a="1"/>
  <c r="F105" i="6"/>
  <c r="A105" i="6"/>
  <c r="A104" i="8" s="1"/>
  <c r="H104" i="6" a="1"/>
  <c r="H104" i="6" s="1"/>
  <c r="G104" i="6" a="1"/>
  <c r="G104" i="6" s="1"/>
  <c r="A104" i="6"/>
  <c r="A103" i="6"/>
  <c r="G103" i="6" s="1" a="1"/>
  <c r="G103" i="6" s="1"/>
  <c r="H102" i="6" a="1"/>
  <c r="H102" i="6" s="1"/>
  <c r="G102" i="6" a="1"/>
  <c r="G102" i="6" s="1"/>
  <c r="F102" i="6" a="1"/>
  <c r="F102" i="6" s="1"/>
  <c r="A102" i="6"/>
  <c r="A101" i="8" s="1"/>
  <c r="A101" i="6"/>
  <c r="G100" i="6" a="1"/>
  <c r="G100" i="6" s="1"/>
  <c r="F100" i="6" a="1"/>
  <c r="F100" i="6"/>
  <c r="A100" i="6"/>
  <c r="A99" i="6"/>
  <c r="F98" i="6" a="1"/>
  <c r="F98" i="6" s="1"/>
  <c r="A98" i="6"/>
  <c r="H97" i="6" a="1"/>
  <c r="H97" i="6" s="1"/>
  <c r="G97" i="6" a="1"/>
  <c r="G97" i="6" s="1"/>
  <c r="F97" i="6" a="1"/>
  <c r="F97" i="6"/>
  <c r="A97" i="6"/>
  <c r="A96" i="8" s="1"/>
  <c r="H96" i="6" a="1"/>
  <c r="H96" i="6" s="1"/>
  <c r="G96" i="6" a="1"/>
  <c r="G96" i="6" s="1"/>
  <c r="A96" i="6"/>
  <c r="A95" i="6"/>
  <c r="H94" i="6" a="1"/>
  <c r="H94" i="6" s="1"/>
  <c r="G94" i="6" a="1"/>
  <c r="G94" i="6" s="1"/>
  <c r="F94" i="6" a="1"/>
  <c r="F94" i="6" s="1"/>
  <c r="A94" i="6"/>
  <c r="A93" i="8" s="1"/>
  <c r="F93" i="6" a="1"/>
  <c r="F93" i="6" s="1"/>
  <c r="A93" i="6"/>
  <c r="H93" i="6" s="1" a="1"/>
  <c r="H93" i="6" s="1"/>
  <c r="G92" i="6" a="1"/>
  <c r="G92" i="6" s="1"/>
  <c r="F92" i="6" a="1"/>
  <c r="F92" i="6"/>
  <c r="A92" i="6"/>
  <c r="H91" i="6" a="1"/>
  <c r="H91" i="6" s="1"/>
  <c r="A91" i="6"/>
  <c r="H90" i="6" a="1"/>
  <c r="H90" i="6"/>
  <c r="F90" i="6" a="1"/>
  <c r="F90" i="6" s="1"/>
  <c r="A90" i="6"/>
  <c r="H89" i="6" a="1"/>
  <c r="H89" i="6" s="1"/>
  <c r="G89" i="6" a="1"/>
  <c r="G89" i="6" s="1"/>
  <c r="F89" i="6" a="1"/>
  <c r="F89" i="6"/>
  <c r="A89" i="6"/>
  <c r="A88" i="8" s="1"/>
  <c r="H88" i="6" a="1"/>
  <c r="H88" i="6" s="1"/>
  <c r="G88" i="6" a="1"/>
  <c r="G88" i="6" s="1"/>
  <c r="A88" i="6"/>
  <c r="A87" i="6"/>
  <c r="H87" i="6" s="1" a="1"/>
  <c r="H87" i="6" s="1"/>
  <c r="H86" i="6" a="1"/>
  <c r="H86" i="6" s="1"/>
  <c r="G86" i="6" a="1"/>
  <c r="G86" i="6" s="1"/>
  <c r="F86" i="6" a="1"/>
  <c r="F86" i="6" s="1"/>
  <c r="A86" i="6"/>
  <c r="A86" i="8" s="1"/>
  <c r="A85" i="6"/>
  <c r="G84" i="6" a="1"/>
  <c r="G84" i="6" s="1"/>
  <c r="F84" i="6" a="1"/>
  <c r="F84" i="6"/>
  <c r="A84" i="6"/>
  <c r="A83" i="6"/>
  <c r="H83" i="6" s="1" a="1"/>
  <c r="H83" i="6" s="1"/>
  <c r="F82" i="6" a="1"/>
  <c r="F82" i="6" s="1"/>
  <c r="A82" i="6"/>
  <c r="H81" i="6" a="1"/>
  <c r="H81" i="6" s="1"/>
  <c r="G81" i="6" a="1"/>
  <c r="G81" i="6" s="1"/>
  <c r="F81" i="6" a="1"/>
  <c r="F81" i="6"/>
  <c r="A81" i="6"/>
  <c r="A81" i="8" s="1"/>
  <c r="H80" i="6" a="1"/>
  <c r="H80" i="6" s="1"/>
  <c r="G80" i="6" a="1"/>
  <c r="G80" i="6" s="1"/>
  <c r="A80" i="6"/>
  <c r="A79" i="6"/>
  <c r="H78" i="6" a="1"/>
  <c r="H78" i="6" s="1"/>
  <c r="G78" i="6" a="1"/>
  <c r="G78" i="6" s="1"/>
  <c r="F78" i="6" a="1"/>
  <c r="F78" i="6" s="1"/>
  <c r="A78" i="6"/>
  <c r="A78" i="8" s="1"/>
  <c r="F77" i="6" a="1"/>
  <c r="F77" i="6" s="1"/>
  <c r="A77" i="6"/>
  <c r="H77" i="6" s="1" a="1"/>
  <c r="H77" i="6" s="1"/>
  <c r="G76" i="6" a="1"/>
  <c r="G76" i="6" s="1"/>
  <c r="F76" i="6" a="1"/>
  <c r="F76" i="6"/>
  <c r="A76" i="6"/>
  <c r="H75" i="6" a="1"/>
  <c r="H75" i="6" s="1"/>
  <c r="A75" i="6"/>
  <c r="H74" i="6" a="1"/>
  <c r="H74" i="6"/>
  <c r="F74" i="6" a="1"/>
  <c r="F74" i="6" s="1"/>
  <c r="A74" i="6"/>
  <c r="H73" i="6" a="1"/>
  <c r="H73" i="6" s="1"/>
  <c r="G73" i="6" a="1"/>
  <c r="G73" i="6" s="1"/>
  <c r="F73" i="6" a="1"/>
  <c r="F73" i="6"/>
  <c r="A73" i="6"/>
  <c r="A73" i="8" s="1"/>
  <c r="H72" i="6" a="1"/>
  <c r="H72" i="6" s="1"/>
  <c r="G72" i="6" a="1"/>
  <c r="G72" i="6" s="1"/>
  <c r="A72" i="6"/>
  <c r="A71" i="6"/>
  <c r="G71" i="6" s="1" a="1"/>
  <c r="G71" i="6" s="1"/>
  <c r="H70" i="6" a="1"/>
  <c r="H70" i="6" s="1"/>
  <c r="G70" i="6" a="1"/>
  <c r="G70" i="6" s="1"/>
  <c r="F70" i="6" a="1"/>
  <c r="F70" i="6" s="1"/>
  <c r="A70" i="6"/>
  <c r="A70" i="8" s="1"/>
  <c r="A69" i="6"/>
  <c r="G68" i="6" a="1"/>
  <c r="G68" i="6" s="1"/>
  <c r="F68" i="6" a="1"/>
  <c r="F68" i="6"/>
  <c r="A68" i="6"/>
  <c r="A67" i="6"/>
  <c r="F66" i="6" a="1"/>
  <c r="F66" i="6" s="1"/>
  <c r="A66" i="6"/>
  <c r="H65" i="6" a="1"/>
  <c r="H65" i="6" s="1"/>
  <c r="G65" i="6" a="1"/>
  <c r="G65" i="6" s="1"/>
  <c r="F65" i="6" a="1"/>
  <c r="F65" i="6"/>
  <c r="A65" i="6"/>
  <c r="A65" i="8" s="1"/>
  <c r="H64" i="6" a="1"/>
  <c r="H64" i="6" s="1"/>
  <c r="G64" i="6" a="1"/>
  <c r="G64" i="6" s="1"/>
  <c r="A64" i="6"/>
  <c r="A63" i="6"/>
  <c r="H62" i="6" a="1"/>
  <c r="H62" i="6" s="1"/>
  <c r="G62" i="6" a="1"/>
  <c r="G62" i="6" s="1"/>
  <c r="F62" i="6" a="1"/>
  <c r="F62" i="6" s="1"/>
  <c r="A62" i="6"/>
  <c r="A62" i="8" s="1"/>
  <c r="F61" i="6" a="1"/>
  <c r="F61" i="6" s="1"/>
  <c r="A61" i="6"/>
  <c r="H61" i="6" s="1" a="1"/>
  <c r="H61" i="6" s="1"/>
  <c r="A60" i="6"/>
  <c r="A60" i="8" s="1"/>
  <c r="A59" i="6"/>
  <c r="A58" i="6"/>
  <c r="A58" i="8" s="1"/>
  <c r="H57" i="6" a="1"/>
  <c r="H57" i="6"/>
  <c r="G57" i="6" a="1"/>
  <c r="G57" i="6"/>
  <c r="F57" i="6" a="1"/>
  <c r="F57" i="6"/>
  <c r="A57" i="6"/>
  <c r="A57" i="8" s="1"/>
  <c r="F56" i="6" a="1"/>
  <c r="F56" i="6" s="1"/>
  <c r="A56" i="6"/>
  <c r="A56" i="8" s="1"/>
  <c r="A55" i="6"/>
  <c r="G55" i="6" s="1" a="1"/>
  <c r="G55" i="6" s="1"/>
  <c r="G54" i="6" a="1"/>
  <c r="G54" i="6" s="1"/>
  <c r="A54" i="6"/>
  <c r="A54" i="8" s="1"/>
  <c r="F53" i="6" a="1"/>
  <c r="F53" i="6" s="1"/>
  <c r="A53" i="6"/>
  <c r="H53" i="6" s="1" a="1"/>
  <c r="H53" i="6" s="1"/>
  <c r="A52" i="6"/>
  <c r="A52" i="8" s="1"/>
  <c r="A51" i="6"/>
  <c r="H51" i="6" s="1" a="1"/>
  <c r="H51" i="6" s="1"/>
  <c r="A50" i="6"/>
  <c r="A50" i="8" s="1"/>
  <c r="H49" i="6" a="1"/>
  <c r="H49" i="6"/>
  <c r="G49" i="6" a="1"/>
  <c r="G49" i="6"/>
  <c r="F49" i="6" a="1"/>
  <c r="F49" i="6"/>
  <c r="A49" i="6"/>
  <c r="A49" i="8" s="1"/>
  <c r="H48" i="6" a="1"/>
  <c r="H48" i="6" s="1"/>
  <c r="G48" i="6" a="1"/>
  <c r="G48" i="6" s="1"/>
  <c r="F48" i="6" a="1"/>
  <c r="F48" i="6" s="1"/>
  <c r="A48" i="6"/>
  <c r="A48" i="8" s="1"/>
  <c r="A47" i="6"/>
  <c r="F47" i="6" s="1" a="1"/>
  <c r="F47" i="6" s="1"/>
  <c r="A46" i="6"/>
  <c r="A46" i="8" s="1"/>
  <c r="A45" i="6"/>
  <c r="F44" i="6" a="1"/>
  <c r="F44" i="6" s="1"/>
  <c r="A44" i="6"/>
  <c r="A44" i="8" s="1"/>
  <c r="A43" i="6"/>
  <c r="H43" i="6" s="1" a="1"/>
  <c r="H43" i="6" s="1"/>
  <c r="A42" i="6"/>
  <c r="A42" i="8" s="1"/>
  <c r="H41" i="6" a="1"/>
  <c r="H41" i="6"/>
  <c r="G41" i="6" a="1"/>
  <c r="G41" i="6"/>
  <c r="F41" i="6" a="1"/>
  <c r="F41" i="6"/>
  <c r="A41" i="6"/>
  <c r="A41" i="8" s="1"/>
  <c r="H40" i="6" a="1"/>
  <c r="H40" i="6" s="1"/>
  <c r="G40" i="6" a="1"/>
  <c r="G40" i="6" s="1"/>
  <c r="A40" i="6"/>
  <c r="A40" i="8" s="1"/>
  <c r="G39" i="6" a="1"/>
  <c r="G39" i="6" s="1"/>
  <c r="F39" i="6" a="1"/>
  <c r="F39" i="6" s="1"/>
  <c r="A39" i="6"/>
  <c r="A38" i="6"/>
  <c r="A38" i="8" s="1"/>
  <c r="A37" i="6"/>
  <c r="A36" i="6"/>
  <c r="A36" i="8" s="1"/>
  <c r="A35" i="6"/>
  <c r="H35" i="6" s="1" a="1"/>
  <c r="H35" i="6" s="1"/>
  <c r="A34" i="6"/>
  <c r="A34" i="8" s="1"/>
  <c r="H33" i="6" a="1"/>
  <c r="H33" i="6"/>
  <c r="G33" i="6" a="1"/>
  <c r="G33" i="6"/>
  <c r="F33" i="6" a="1"/>
  <c r="F33" i="6"/>
  <c r="A33" i="6"/>
  <c r="A33" i="8" s="1"/>
  <c r="H32" i="6" a="1"/>
  <c r="H32" i="6" s="1"/>
  <c r="A32" i="6"/>
  <c r="A32" i="8" s="1"/>
  <c r="G31" i="6" a="1"/>
  <c r="G31" i="6" s="1"/>
  <c r="A31" i="6"/>
  <c r="G30" i="6" a="1"/>
  <c r="G30" i="6" s="1"/>
  <c r="F30" i="6" a="1"/>
  <c r="F30" i="6" s="1"/>
  <c r="A30" i="6"/>
  <c r="A30" i="8" s="1"/>
  <c r="A29" i="6"/>
  <c r="A28" i="6"/>
  <c r="A28" i="8" s="1"/>
  <c r="A27" i="6"/>
  <c r="A26" i="6"/>
  <c r="A26" i="8" s="1"/>
  <c r="H25" i="6" a="1"/>
  <c r="H25" i="6"/>
  <c r="G25" i="6" a="1"/>
  <c r="G25" i="6"/>
  <c r="F25" i="6" a="1"/>
  <c r="F25" i="6"/>
  <c r="A25" i="6"/>
  <c r="A25" i="8" s="1"/>
  <c r="A24" i="6"/>
  <c r="A24" i="8" s="1"/>
  <c r="G23" i="6" a="1"/>
  <c r="G23" i="6"/>
  <c r="A23" i="6"/>
  <c r="A23" i="8" s="1"/>
  <c r="H22" i="6" a="1"/>
  <c r="H22" i="6" s="1"/>
  <c r="A22" i="6"/>
  <c r="A22" i="8" s="1"/>
  <c r="H21" i="6" a="1"/>
  <c r="H21" i="6"/>
  <c r="F21" i="6" a="1"/>
  <c r="F21" i="6"/>
  <c r="A21" i="6"/>
  <c r="A21" i="8" s="1"/>
  <c r="H20" i="6" a="1"/>
  <c r="H20" i="6" s="1"/>
  <c r="G20" i="6" a="1"/>
  <c r="G20" i="6" s="1"/>
  <c r="A20" i="6"/>
  <c r="A20" i="8" s="1"/>
  <c r="A19" i="6"/>
  <c r="A19" i="8" s="1"/>
  <c r="H18" i="6" a="1"/>
  <c r="H18" i="6" s="1"/>
  <c r="G18" i="6" a="1"/>
  <c r="G18" i="6" s="1"/>
  <c r="F18" i="6" a="1"/>
  <c r="F18" i="6" s="1"/>
  <c r="A18" i="6"/>
  <c r="A18" i="8" s="1"/>
  <c r="H17" i="6" a="1"/>
  <c r="H17" i="6"/>
  <c r="G17" i="6" a="1"/>
  <c r="G17" i="6"/>
  <c r="F17" i="6" a="1"/>
  <c r="F17" i="6"/>
  <c r="A17" i="6"/>
  <c r="A17" i="8" s="1"/>
  <c r="A16" i="6"/>
  <c r="A16" i="8" s="1"/>
  <c r="G15" i="6" a="1"/>
  <c r="G15" i="6"/>
  <c r="A15" i="6"/>
  <c r="A15" i="8" s="1"/>
  <c r="H14" i="6" a="1"/>
  <c r="H14" i="6" s="1"/>
  <c r="A14" i="6"/>
  <c r="A14" i="8" s="1"/>
  <c r="H13" i="6" a="1"/>
  <c r="H13" i="6"/>
  <c r="F13" i="6" a="1"/>
  <c r="F13" i="6"/>
  <c r="A13" i="6"/>
  <c r="A13" i="8" s="1"/>
  <c r="H12" i="6" a="1"/>
  <c r="H12" i="6" s="1"/>
  <c r="G12" i="6" a="1"/>
  <c r="G12" i="6" s="1"/>
  <c r="A12" i="6"/>
  <c r="A12" i="8" s="1"/>
  <c r="A11" i="6"/>
  <c r="A11" i="8" s="1"/>
  <c r="H10" i="6" a="1"/>
  <c r="H10" i="6" s="1"/>
  <c r="G10" i="6" a="1"/>
  <c r="G10" i="6" s="1"/>
  <c r="F10" i="6" a="1"/>
  <c r="F10" i="6" s="1"/>
  <c r="A10" i="6"/>
  <c r="A10" i="8" s="1"/>
  <c r="H9" i="6" a="1"/>
  <c r="H9" i="6"/>
  <c r="G9" i="6" a="1"/>
  <c r="G9" i="6"/>
  <c r="F9" i="6" a="1"/>
  <c r="F9" i="6"/>
  <c r="A9" i="6"/>
  <c r="A9" i="8" s="1"/>
  <c r="A8" i="6"/>
  <c r="A8" i="8" s="1"/>
  <c r="G7" i="6" a="1"/>
  <c r="G7" i="6"/>
  <c r="A7" i="6"/>
  <c r="A7" i="8" s="1"/>
  <c r="H6" i="6" a="1"/>
  <c r="H6" i="6" s="1"/>
  <c r="A6" i="6"/>
  <c r="A6" i="8" s="1"/>
  <c r="H5" i="6" a="1"/>
  <c r="H5" i="6"/>
  <c r="F5" i="6" a="1"/>
  <c r="F5" i="6"/>
  <c r="A5" i="6"/>
  <c r="A5" i="8" s="1"/>
  <c r="H4" i="6" a="1"/>
  <c r="H4" i="6" s="1"/>
  <c r="G4" i="6" a="1"/>
  <c r="G4" i="6" s="1"/>
  <c r="A4" i="6"/>
  <c r="A4" i="8" s="1"/>
  <c r="A3" i="6"/>
  <c r="A3" i="8" s="1"/>
  <c r="H2" i="6" a="1"/>
  <c r="H2" i="6" s="1"/>
  <c r="G2" i="6" a="1"/>
  <c r="G2" i="6" s="1"/>
  <c r="F2" i="6" a="1"/>
  <c r="F2" i="6" s="1"/>
  <c r="A2" i="6"/>
  <c r="G26" i="5"/>
  <c r="H26" i="5" s="1"/>
  <c r="G23" i="5"/>
  <c r="H23" i="5" s="1"/>
  <c r="G18" i="5"/>
  <c r="H18" i="5" s="1"/>
  <c r="G15" i="5"/>
  <c r="H15" i="5" s="1"/>
  <c r="G14" i="5"/>
  <c r="H14" i="5" s="1"/>
  <c r="G13" i="5"/>
  <c r="H13" i="5" s="1"/>
  <c r="G11" i="5"/>
  <c r="H11" i="5" s="1"/>
  <c r="G8" i="5"/>
  <c r="H8" i="5" s="1"/>
  <c r="G7" i="5"/>
  <c r="H7" i="5" s="1"/>
  <c r="G6" i="5"/>
  <c r="H6" i="5" s="1"/>
  <c r="G5" i="5"/>
  <c r="H5" i="5" s="1"/>
  <c r="G4" i="5"/>
  <c r="E4" i="5"/>
  <c r="H4" i="5" s="1"/>
  <c r="H3" i="5"/>
  <c r="G3" i="5"/>
  <c r="G2" i="5"/>
  <c r="E2" i="5"/>
  <c r="H2" i="5" s="1"/>
  <c r="F38" i="6" l="1" a="1"/>
  <c r="F38" i="6" s="1"/>
  <c r="A98" i="8"/>
  <c r="F99" i="6" a="1"/>
  <c r="F99" i="6" s="1"/>
  <c r="H3" i="6" a="1"/>
  <c r="H3" i="6" s="1"/>
  <c r="C5" i="8"/>
  <c r="F7" i="6" a="1"/>
  <c r="F7" i="6" s="1"/>
  <c r="H11" i="6" a="1"/>
  <c r="H11" i="6" s="1"/>
  <c r="C13" i="8"/>
  <c r="F15" i="6" a="1"/>
  <c r="F15" i="6" s="1"/>
  <c r="H19" i="6" a="1"/>
  <c r="H19" i="6" s="1"/>
  <c r="C21" i="8"/>
  <c r="F23" i="6" a="1"/>
  <c r="F23" i="6" s="1"/>
  <c r="H26" i="6" a="1"/>
  <c r="H26" i="6" s="1"/>
  <c r="H30" i="6" a="1"/>
  <c r="H30" i="6" s="1"/>
  <c r="G34" i="6" a="1"/>
  <c r="G34" i="6" s="1"/>
  <c r="F42" i="6" a="1"/>
  <c r="F42" i="6" s="1"/>
  <c r="G43" i="6" a="1"/>
  <c r="G43" i="6" s="1"/>
  <c r="H44" i="6" a="1"/>
  <c r="H44" i="6" s="1"/>
  <c r="G52" i="6" a="1"/>
  <c r="G52" i="6" s="1"/>
  <c r="H58" i="6" a="1"/>
  <c r="H58" i="6" s="1"/>
  <c r="A76" i="8"/>
  <c r="H76" i="6" a="1"/>
  <c r="H76" i="6" s="1"/>
  <c r="G87" i="6" a="1"/>
  <c r="G87" i="6" s="1"/>
  <c r="A91" i="8"/>
  <c r="H92" i="6" a="1"/>
  <c r="H92" i="6" s="1"/>
  <c r="A122" i="8"/>
  <c r="H124" i="6" a="1"/>
  <c r="H124" i="6" s="1"/>
  <c r="A131" i="8"/>
  <c r="G133" i="6" a="1"/>
  <c r="G133" i="6" s="1"/>
  <c r="F133" i="6" a="1"/>
  <c r="F133" i="6" s="1"/>
  <c r="A147" i="8"/>
  <c r="H149" i="6" a="1"/>
  <c r="H149" i="6" s="1"/>
  <c r="A174" i="8"/>
  <c r="G176" i="6" a="1"/>
  <c r="G176" i="6" s="1"/>
  <c r="H176" i="6" a="1"/>
  <c r="H176" i="6" s="1"/>
  <c r="F176" i="6" a="1"/>
  <c r="F176" i="6" s="1"/>
  <c r="A238" i="8"/>
  <c r="G240" i="6" a="1"/>
  <c r="G240" i="6" s="1"/>
  <c r="H240" i="6" a="1"/>
  <c r="H240" i="6" s="1"/>
  <c r="F240" i="6" a="1"/>
  <c r="F240" i="6" s="1"/>
  <c r="A29" i="8"/>
  <c r="G29" i="6" a="1"/>
  <c r="G29" i="6" s="1"/>
  <c r="C34" i="8"/>
  <c r="C28" i="8"/>
  <c r="F29" i="6" a="1"/>
  <c r="F29" i="6" s="1"/>
  <c r="A37" i="8"/>
  <c r="G37" i="6" a="1"/>
  <c r="G37" i="6" s="1"/>
  <c r="C20" i="8"/>
  <c r="A27" i="8"/>
  <c r="F27" i="6" a="1"/>
  <c r="F27" i="6" s="1"/>
  <c r="F28" i="6" a="1"/>
  <c r="F28" i="6" s="1"/>
  <c r="F32" i="6" a="1"/>
  <c r="F32" i="6" s="1"/>
  <c r="C36" i="8"/>
  <c r="F37" i="6" a="1"/>
  <c r="F37" i="6" s="1"/>
  <c r="G38" i="6" a="1"/>
  <c r="G38" i="6" s="1"/>
  <c r="C40" i="8"/>
  <c r="A45" i="8"/>
  <c r="G45" i="6" a="1"/>
  <c r="G45" i="6" s="1"/>
  <c r="F46" i="6" a="1"/>
  <c r="F46" i="6" s="1"/>
  <c r="G47" i="6" a="1"/>
  <c r="G47" i="6" s="1"/>
  <c r="C50" i="8"/>
  <c r="C54" i="8"/>
  <c r="F55" i="6" a="1"/>
  <c r="F55" i="6" s="1"/>
  <c r="G56" i="6" a="1"/>
  <c r="G56" i="6" s="1"/>
  <c r="A59" i="8"/>
  <c r="F59" i="6" a="1"/>
  <c r="F59" i="6" s="1"/>
  <c r="F60" i="6" a="1"/>
  <c r="F60" i="6" s="1"/>
  <c r="A63" i="8"/>
  <c r="H63" i="6" a="1"/>
  <c r="H63" i="6" s="1"/>
  <c r="A69" i="8"/>
  <c r="G69" i="6" a="1"/>
  <c r="G69" i="6" s="1"/>
  <c r="A79" i="8"/>
  <c r="H79" i="6" a="1"/>
  <c r="H79" i="6" s="1"/>
  <c r="A85" i="8"/>
  <c r="G85" i="6" a="1"/>
  <c r="G85" i="6" s="1"/>
  <c r="A94" i="8"/>
  <c r="H95" i="6" a="1"/>
  <c r="H95" i="6" s="1"/>
  <c r="A100" i="8"/>
  <c r="G101" i="6" a="1"/>
  <c r="G101" i="6" s="1"/>
  <c r="A107" i="8"/>
  <c r="H111" i="6" a="1"/>
  <c r="H111" i="6" s="1"/>
  <c r="A115" i="8"/>
  <c r="G117" i="6" a="1"/>
  <c r="G117" i="6" s="1"/>
  <c r="A125" i="8"/>
  <c r="H127" i="6" a="1"/>
  <c r="H127" i="6" s="1"/>
  <c r="A141" i="8"/>
  <c r="H143" i="6" a="1"/>
  <c r="H143" i="6" s="1"/>
  <c r="G143" i="6" a="1"/>
  <c r="G143" i="6" s="1"/>
  <c r="F143" i="6" a="1"/>
  <c r="F143" i="6" s="1"/>
  <c r="A150" i="8"/>
  <c r="H152" i="6" a="1"/>
  <c r="H152" i="6" s="1"/>
  <c r="G152" i="6" a="1"/>
  <c r="G152" i="6" s="1"/>
  <c r="F152" i="6" a="1"/>
  <c r="F152" i="6" s="1"/>
  <c r="A165" i="8"/>
  <c r="H167" i="6" a="1"/>
  <c r="H167" i="6" s="1"/>
  <c r="G167" i="6" a="1"/>
  <c r="G167" i="6" s="1"/>
  <c r="A184" i="8"/>
  <c r="H186" i="6" a="1"/>
  <c r="H186" i="6" s="1"/>
  <c r="G186" i="6" a="1"/>
  <c r="G186" i="6" s="1"/>
  <c r="A190" i="8"/>
  <c r="G192" i="6" a="1"/>
  <c r="G192" i="6" s="1"/>
  <c r="H192" i="6" a="1"/>
  <c r="H192" i="6" s="1"/>
  <c r="F192" i="6" a="1"/>
  <c r="F192" i="6" s="1"/>
  <c r="A271" i="8"/>
  <c r="G273" i="6" a="1"/>
  <c r="G273" i="6" s="1"/>
  <c r="H273" i="6" a="1"/>
  <c r="H273" i="6" s="1"/>
  <c r="F273" i="6" a="1"/>
  <c r="F273" i="6" s="1"/>
  <c r="C6" i="8"/>
  <c r="A67" i="8"/>
  <c r="F67" i="6" a="1"/>
  <c r="F67" i="6" s="1"/>
  <c r="C4" i="8"/>
  <c r="F6" i="6" a="1"/>
  <c r="F6" i="6" s="1"/>
  <c r="G8" i="6" a="1"/>
  <c r="G8" i="6" s="1"/>
  <c r="G16" i="6" a="1"/>
  <c r="G16" i="6" s="1"/>
  <c r="H34" i="6" a="1"/>
  <c r="H34" i="6" s="1"/>
  <c r="H38" i="6" a="1"/>
  <c r="H38" i="6" s="1"/>
  <c r="G42" i="6" a="1"/>
  <c r="G42" i="6" s="1"/>
  <c r="F50" i="6" a="1"/>
  <c r="F50" i="6" s="1"/>
  <c r="G51" i="6" a="1"/>
  <c r="G51" i="6" s="1"/>
  <c r="H52" i="6" a="1"/>
  <c r="H52" i="6" s="1"/>
  <c r="G60" i="6" a="1"/>
  <c r="G60" i="6" s="1"/>
  <c r="F63" i="6" a="1"/>
  <c r="F63" i="6" s="1"/>
  <c r="A66" i="8"/>
  <c r="G66" i="6" a="1"/>
  <c r="G66" i="6" s="1"/>
  <c r="G67" i="6" a="1"/>
  <c r="G67" i="6" s="1"/>
  <c r="A72" i="8"/>
  <c r="F72" i="6" a="1"/>
  <c r="F72" i="6" s="1"/>
  <c r="F79" i="6" a="1"/>
  <c r="F79" i="6" s="1"/>
  <c r="A82" i="8"/>
  <c r="G82" i="6" a="1"/>
  <c r="G82" i="6" s="1"/>
  <c r="G83" i="6" a="1"/>
  <c r="G83" i="6" s="1"/>
  <c r="A87" i="8"/>
  <c r="F88" i="6" a="1"/>
  <c r="F88" i="6" s="1"/>
  <c r="F95" i="6" a="1"/>
  <c r="F95" i="6" s="1"/>
  <c r="A97" i="8"/>
  <c r="G98" i="6" a="1"/>
  <c r="G98" i="6" s="1"/>
  <c r="G99" i="6" a="1"/>
  <c r="G99" i="6" s="1"/>
  <c r="A103" i="8"/>
  <c r="F104" i="6" a="1"/>
  <c r="F104" i="6" s="1"/>
  <c r="H109" i="6" a="1"/>
  <c r="H109" i="6" s="1"/>
  <c r="F111" i="6" a="1"/>
  <c r="F111" i="6" s="1"/>
  <c r="A110" i="8"/>
  <c r="G114" i="6" a="1"/>
  <c r="G114" i="6" s="1"/>
  <c r="G115" i="6" a="1"/>
  <c r="G115" i="6" s="1"/>
  <c r="A118" i="8"/>
  <c r="F120" i="6" a="1"/>
  <c r="F120" i="6" s="1"/>
  <c r="F124" i="6" a="1"/>
  <c r="F124" i="6" s="1"/>
  <c r="F127" i="6" a="1"/>
  <c r="F127" i="6" s="1"/>
  <c r="A128" i="8"/>
  <c r="G130" i="6" a="1"/>
  <c r="G130" i="6" s="1"/>
  <c r="A133" i="8"/>
  <c r="G135" i="6" a="1"/>
  <c r="G135" i="6" s="1"/>
  <c r="F167" i="6" a="1"/>
  <c r="F167" i="6" s="1"/>
  <c r="F186" i="6" a="1"/>
  <c r="F186" i="6" s="1"/>
  <c r="A222" i="8"/>
  <c r="G224" i="6" a="1"/>
  <c r="G224" i="6" s="1"/>
  <c r="H224" i="6" a="1"/>
  <c r="H224" i="6" s="1"/>
  <c r="F224" i="6" a="1"/>
  <c r="F224" i="6" s="1"/>
  <c r="A378" i="8"/>
  <c r="G380" i="6" a="1"/>
  <c r="G380" i="6" s="1"/>
  <c r="F380" i="6" a="1"/>
  <c r="F380" i="6" s="1"/>
  <c r="H380" i="6" a="1"/>
  <c r="H380" i="6" s="1"/>
  <c r="F8" i="6" a="1"/>
  <c r="F8" i="6" s="1"/>
  <c r="C42" i="8"/>
  <c r="G46" i="8"/>
  <c r="C46" i="8"/>
  <c r="C60" i="8"/>
  <c r="C12" i="8"/>
  <c r="F14" i="6" a="1"/>
  <c r="F14" i="6" s="1"/>
  <c r="A31" i="8"/>
  <c r="H31" i="6" a="1"/>
  <c r="H31" i="6" s="1"/>
  <c r="C19" i="8"/>
  <c r="H29" i="6" a="1"/>
  <c r="H29" i="6" s="1"/>
  <c r="C10" i="8"/>
  <c r="F12" i="6" a="1"/>
  <c r="F12" i="6" s="1"/>
  <c r="G14" i="6" a="1"/>
  <c r="G14" i="6" s="1"/>
  <c r="H16" i="6" a="1"/>
  <c r="H16" i="6" s="1"/>
  <c r="C26" i="8"/>
  <c r="A35" i="8"/>
  <c r="F35" i="6" a="1"/>
  <c r="F35" i="6" s="1"/>
  <c r="G44" i="8"/>
  <c r="C44" i="8"/>
  <c r="F45" i="6" a="1"/>
  <c r="F45" i="6" s="1"/>
  <c r="G46" i="6" a="1"/>
  <c r="G46" i="6" s="1"/>
  <c r="C58" i="8"/>
  <c r="C62" i="8"/>
  <c r="G62" i="8"/>
  <c r="H67" i="6" a="1"/>
  <c r="H67" i="6" s="1"/>
  <c r="F69" i="6" a="1"/>
  <c r="F69" i="6" s="1"/>
  <c r="A75" i="8"/>
  <c r="F75" i="6" a="1"/>
  <c r="F75" i="6" s="1"/>
  <c r="H99" i="6" a="1"/>
  <c r="H99" i="6" s="1"/>
  <c r="F101" i="6" a="1"/>
  <c r="F101" i="6" s="1"/>
  <c r="F117" i="6" a="1"/>
  <c r="F117" i="6" s="1"/>
  <c r="A121" i="8"/>
  <c r="F123" i="6" a="1"/>
  <c r="F123" i="6" s="1"/>
  <c r="F130" i="6" a="1"/>
  <c r="F130" i="6" s="1"/>
  <c r="F135" i="6" a="1"/>
  <c r="F135" i="6" s="1"/>
  <c r="A137" i="8"/>
  <c r="H139" i="6" a="1"/>
  <c r="H139" i="6" s="1"/>
  <c r="A151" i="8"/>
  <c r="H153" i="6" a="1"/>
  <c r="H153" i="6" s="1"/>
  <c r="G153" i="6" a="1"/>
  <c r="G153" i="6" s="1"/>
  <c r="A155" i="8"/>
  <c r="H157" i="6" a="1"/>
  <c r="H157" i="6" s="1"/>
  <c r="G157" i="6" a="1"/>
  <c r="G157" i="6" s="1"/>
  <c r="F157" i="6" a="1"/>
  <c r="F157" i="6" s="1"/>
  <c r="A172" i="8"/>
  <c r="F174" i="6" a="1"/>
  <c r="F174" i="6" s="1"/>
  <c r="H174" i="6" a="1"/>
  <c r="H174" i="6" s="1"/>
  <c r="A200" i="8"/>
  <c r="H202" i="6" a="1"/>
  <c r="H202" i="6" s="1"/>
  <c r="G202" i="6" a="1"/>
  <c r="G202" i="6" s="1"/>
  <c r="A206" i="8"/>
  <c r="G208" i="6" a="1"/>
  <c r="G208" i="6" s="1"/>
  <c r="H208" i="6" a="1"/>
  <c r="H208" i="6" s="1"/>
  <c r="F208" i="6" a="1"/>
  <c r="F208" i="6" s="1"/>
  <c r="C38" i="8"/>
  <c r="C22" i="8"/>
  <c r="F24" i="6" a="1"/>
  <c r="F24" i="6" s="1"/>
  <c r="C32" i="8"/>
  <c r="F22" i="6" a="1"/>
  <c r="F22" i="6" s="1"/>
  <c r="G24" i="6" a="1"/>
  <c r="G24" i="6" s="1"/>
  <c r="C3" i="8"/>
  <c r="C11" i="8"/>
  <c r="G28" i="6" a="1"/>
  <c r="G28" i="6" s="1"/>
  <c r="C87" i="9"/>
  <c r="E85" i="9"/>
  <c r="D82" i="9"/>
  <c r="F80" i="9"/>
  <c r="C79" i="9"/>
  <c r="E77" i="9"/>
  <c r="G75" i="9"/>
  <c r="D74" i="9"/>
  <c r="F72" i="9"/>
  <c r="C71" i="9"/>
  <c r="E69" i="9"/>
  <c r="G67" i="9"/>
  <c r="D66" i="9"/>
  <c r="F64" i="9"/>
  <c r="C63" i="9"/>
  <c r="D61" i="9"/>
  <c r="F59" i="9"/>
  <c r="C58" i="9"/>
  <c r="E56" i="9"/>
  <c r="D53" i="9"/>
  <c r="F51" i="9"/>
  <c r="C50" i="9"/>
  <c r="E48" i="9"/>
  <c r="F46" i="9"/>
  <c r="F46" i="8" s="1"/>
  <c r="F44" i="9"/>
  <c r="F44" i="8" s="1"/>
  <c r="G42" i="9"/>
  <c r="G42" i="8" s="1"/>
  <c r="C41" i="9"/>
  <c r="E39" i="9"/>
  <c r="G37" i="9"/>
  <c r="D36" i="9"/>
  <c r="D36" i="8" s="1"/>
  <c r="F34" i="9"/>
  <c r="F34" i="8" s="1"/>
  <c r="C33" i="9"/>
  <c r="E31" i="9"/>
  <c r="G29" i="9"/>
  <c r="D28" i="9"/>
  <c r="D28" i="8" s="1"/>
  <c r="F26" i="9"/>
  <c r="F26" i="8" s="1"/>
  <c r="C25" i="9"/>
  <c r="E23" i="9"/>
  <c r="G21" i="9"/>
  <c r="G21" i="8" s="1"/>
  <c r="D20" i="9"/>
  <c r="D20" i="8" s="1"/>
  <c r="F18" i="9"/>
  <c r="C17" i="9"/>
  <c r="E15" i="9"/>
  <c r="G13" i="9"/>
  <c r="G13" i="8" s="1"/>
  <c r="D12" i="9"/>
  <c r="D12" i="8" s="1"/>
  <c r="F10" i="9"/>
  <c r="F10" i="8" s="1"/>
  <c r="C9" i="9"/>
  <c r="E7" i="9"/>
  <c r="G5" i="9"/>
  <c r="G5" i="8" s="1"/>
  <c r="D4" i="9"/>
  <c r="D4" i="8" s="1"/>
  <c r="F2" i="9"/>
  <c r="G86" i="9"/>
  <c r="D85" i="9"/>
  <c r="F83" i="9"/>
  <c r="F86" i="9"/>
  <c r="C85" i="9"/>
  <c r="E83" i="9"/>
  <c r="G81" i="9"/>
  <c r="D80" i="9"/>
  <c r="F78" i="9"/>
  <c r="C77" i="9"/>
  <c r="E75" i="9"/>
  <c r="G73" i="9"/>
  <c r="D72" i="9"/>
  <c r="F70" i="9"/>
  <c r="C69" i="9"/>
  <c r="E67" i="9"/>
  <c r="G65" i="9"/>
  <c r="D64" i="9"/>
  <c r="E62" i="9"/>
  <c r="E62" i="8" s="1"/>
  <c r="G60" i="9"/>
  <c r="G60" i="8" s="1"/>
  <c r="D59" i="9"/>
  <c r="F57" i="9"/>
  <c r="C56" i="9"/>
  <c r="E54" i="9"/>
  <c r="E54" i="8" s="1"/>
  <c r="D51" i="9"/>
  <c r="F49" i="9"/>
  <c r="C48" i="9"/>
  <c r="D46" i="9"/>
  <c r="D46" i="8" s="1"/>
  <c r="D44" i="9"/>
  <c r="D44" i="8" s="1"/>
  <c r="E42" i="9"/>
  <c r="E42" i="8" s="1"/>
  <c r="F40" i="9"/>
  <c r="F40" i="8" s="1"/>
  <c r="C39" i="9"/>
  <c r="E37" i="9"/>
  <c r="G35" i="9"/>
  <c r="D34" i="9"/>
  <c r="D34" i="8" s="1"/>
  <c r="F32" i="9"/>
  <c r="F32" i="8" s="1"/>
  <c r="C31" i="9"/>
  <c r="E29" i="9"/>
  <c r="G27" i="9"/>
  <c r="D26" i="9"/>
  <c r="D26" i="8" s="1"/>
  <c r="F24" i="9"/>
  <c r="C23" i="9"/>
  <c r="E21" i="9"/>
  <c r="E21" i="8" s="1"/>
  <c r="D18" i="9"/>
  <c r="F16" i="9"/>
  <c r="C15" i="9"/>
  <c r="E13" i="9"/>
  <c r="E13" i="8" s="1"/>
  <c r="D10" i="9"/>
  <c r="D10" i="8" s="1"/>
  <c r="F8" i="9"/>
  <c r="C7" i="9"/>
  <c r="E5" i="9"/>
  <c r="E5" i="8" s="1"/>
  <c r="D2" i="9"/>
  <c r="E86" i="9"/>
  <c r="G84" i="9"/>
  <c r="D83" i="9"/>
  <c r="F81" i="9"/>
  <c r="C80" i="9"/>
  <c r="E78" i="9"/>
  <c r="G76" i="9"/>
  <c r="D75" i="9"/>
  <c r="F73" i="9"/>
  <c r="C72" i="9"/>
  <c r="E70" i="9"/>
  <c r="G68" i="9"/>
  <c r="D67" i="9"/>
  <c r="F65" i="9"/>
  <c r="C64" i="9"/>
  <c r="D62" i="9"/>
  <c r="D62" i="8" s="1"/>
  <c r="F60" i="9"/>
  <c r="F60" i="8" s="1"/>
  <c r="C59" i="9"/>
  <c r="E57" i="9"/>
  <c r="G55" i="9"/>
  <c r="D54" i="9"/>
  <c r="D54" i="8" s="1"/>
  <c r="F52" i="9"/>
  <c r="C51" i="9"/>
  <c r="E49" i="9"/>
  <c r="G47" i="9"/>
  <c r="C46" i="9"/>
  <c r="C44" i="9"/>
  <c r="D42" i="9"/>
  <c r="D42" i="8" s="1"/>
  <c r="E40" i="9"/>
  <c r="E40" i="8" s="1"/>
  <c r="G38" i="9"/>
  <c r="G38" i="8" s="1"/>
  <c r="D37" i="9"/>
  <c r="F35" i="9"/>
  <c r="C34" i="9"/>
  <c r="E32" i="9"/>
  <c r="E32" i="8" s="1"/>
  <c r="G30" i="9"/>
  <c r="D29" i="9"/>
  <c r="F27" i="9"/>
  <c r="C26" i="9"/>
  <c r="E24" i="9"/>
  <c r="G22" i="9"/>
  <c r="G22" i="8" s="1"/>
  <c r="D21" i="9"/>
  <c r="D21" i="8" s="1"/>
  <c r="F19" i="9"/>
  <c r="F19" i="8" s="1"/>
  <c r="C18" i="9"/>
  <c r="E16" i="9"/>
  <c r="G14" i="9"/>
  <c r="D13" i="9"/>
  <c r="D13" i="8" s="1"/>
  <c r="F11" i="9"/>
  <c r="F11" i="8" s="1"/>
  <c r="C10" i="9"/>
  <c r="E8" i="9"/>
  <c r="G6" i="9"/>
  <c r="G6" i="8" s="1"/>
  <c r="D5" i="9"/>
  <c r="D5" i="8" s="1"/>
  <c r="F3" i="9"/>
  <c r="F3" i="8" s="1"/>
  <c r="C2" i="9"/>
  <c r="G87" i="9"/>
  <c r="D86" i="9"/>
  <c r="F84" i="9"/>
  <c r="C83" i="9"/>
  <c r="E81" i="9"/>
  <c r="G79" i="9"/>
  <c r="D78" i="9"/>
  <c r="F76" i="9"/>
  <c r="C75" i="9"/>
  <c r="E73" i="9"/>
  <c r="D70" i="9"/>
  <c r="F68" i="9"/>
  <c r="C67" i="9"/>
  <c r="E65" i="9"/>
  <c r="G63" i="9"/>
  <c r="C62" i="9"/>
  <c r="E60" i="9"/>
  <c r="E60" i="8" s="1"/>
  <c r="D57" i="9"/>
  <c r="F55" i="9"/>
  <c r="C54" i="9"/>
  <c r="E52" i="9"/>
  <c r="G50" i="9"/>
  <c r="G50" i="8" s="1"/>
  <c r="D49" i="9"/>
  <c r="F47" i="9"/>
  <c r="F45" i="9"/>
  <c r="G41" i="9"/>
  <c r="D40" i="9"/>
  <c r="D40" i="8" s="1"/>
  <c r="F38" i="9"/>
  <c r="F38" i="8" s="1"/>
  <c r="C37" i="9"/>
  <c r="E35" i="9"/>
  <c r="G33" i="9"/>
  <c r="D32" i="9"/>
  <c r="D32" i="8" s="1"/>
  <c r="F30" i="9"/>
  <c r="C29" i="9"/>
  <c r="E27" i="9"/>
  <c r="G25" i="9"/>
  <c r="D24" i="9"/>
  <c r="F22" i="9"/>
  <c r="F22" i="8" s="1"/>
  <c r="C21" i="9"/>
  <c r="E19" i="9"/>
  <c r="E19" i="8" s="1"/>
  <c r="G17" i="9"/>
  <c r="D16" i="9"/>
  <c r="F14" i="9"/>
  <c r="C13" i="9"/>
  <c r="E11" i="9"/>
  <c r="E11" i="8" s="1"/>
  <c r="G9" i="9"/>
  <c r="D8" i="9"/>
  <c r="F6" i="9"/>
  <c r="F6" i="8" s="1"/>
  <c r="C5" i="9"/>
  <c r="E3" i="9"/>
  <c r="E3" i="8" s="1"/>
  <c r="F87" i="9"/>
  <c r="C86" i="9"/>
  <c r="E84" i="9"/>
  <c r="G82" i="9"/>
  <c r="D81" i="9"/>
  <c r="F79" i="9"/>
  <c r="C78" i="9"/>
  <c r="E76" i="9"/>
  <c r="G74" i="9"/>
  <c r="D73" i="9"/>
  <c r="F71" i="9"/>
  <c r="C70" i="9"/>
  <c r="E68" i="9"/>
  <c r="G66" i="9"/>
  <c r="D65" i="9"/>
  <c r="F63" i="9"/>
  <c r="G61" i="9"/>
  <c r="D60" i="9"/>
  <c r="D60" i="8" s="1"/>
  <c r="F58" i="9"/>
  <c r="F58" i="8" s="1"/>
  <c r="C57" i="9"/>
  <c r="E55" i="9"/>
  <c r="G53" i="9"/>
  <c r="D52" i="9"/>
  <c r="F50" i="9"/>
  <c r="F50" i="8" s="1"/>
  <c r="C49" i="9"/>
  <c r="E47" i="9"/>
  <c r="E45" i="9"/>
  <c r="F43" i="9"/>
  <c r="F41" i="9"/>
  <c r="C40" i="9"/>
  <c r="E38" i="9"/>
  <c r="E38" i="8" s="1"/>
  <c r="D35" i="9"/>
  <c r="F33" i="9"/>
  <c r="C32" i="9"/>
  <c r="E30" i="9"/>
  <c r="G28" i="9"/>
  <c r="G28" i="8" s="1"/>
  <c r="D27" i="9"/>
  <c r="F25" i="9"/>
  <c r="C24" i="9"/>
  <c r="E22" i="9"/>
  <c r="E22" i="8" s="1"/>
  <c r="D19" i="9"/>
  <c r="D19" i="8" s="1"/>
  <c r="F17" i="9"/>
  <c r="C16" i="9"/>
  <c r="E14" i="9"/>
  <c r="G12" i="9"/>
  <c r="G12" i="8" s="1"/>
  <c r="D11" i="9"/>
  <c r="D11" i="8" s="1"/>
  <c r="F9" i="9"/>
  <c r="F9" i="8" s="1"/>
  <c r="C8" i="9"/>
  <c r="E6" i="9"/>
  <c r="E6" i="8" s="1"/>
  <c r="D3" i="9"/>
  <c r="D3" i="8" s="1"/>
  <c r="E87" i="9"/>
  <c r="G85" i="9"/>
  <c r="D84" i="9"/>
  <c r="F82" i="9"/>
  <c r="C81" i="9"/>
  <c r="E79" i="9"/>
  <c r="G77" i="9"/>
  <c r="D76" i="9"/>
  <c r="F74" i="9"/>
  <c r="C73" i="9"/>
  <c r="E71" i="9"/>
  <c r="G69" i="9"/>
  <c r="D68" i="9"/>
  <c r="F66" i="9"/>
  <c r="C65" i="9"/>
  <c r="E63" i="9"/>
  <c r="F61" i="9"/>
  <c r="C60" i="9"/>
  <c r="E58" i="9"/>
  <c r="E58" i="8" s="1"/>
  <c r="G56" i="9"/>
  <c r="D55" i="9"/>
  <c r="F53" i="9"/>
  <c r="C52" i="9"/>
  <c r="E50" i="9"/>
  <c r="E50" i="8" s="1"/>
  <c r="G48" i="9"/>
  <c r="D47" i="9"/>
  <c r="D45" i="9"/>
  <c r="E43" i="9"/>
  <c r="E41" i="9"/>
  <c r="G39" i="9"/>
  <c r="D38" i="9"/>
  <c r="D38" i="8" s="1"/>
  <c r="F36" i="9"/>
  <c r="F36" i="8" s="1"/>
  <c r="C35" i="9"/>
  <c r="E33" i="9"/>
  <c r="D30" i="9"/>
  <c r="D30" i="8" s="1"/>
  <c r="F28" i="9"/>
  <c r="F28" i="8" s="1"/>
  <c r="C27" i="9"/>
  <c r="E25" i="9"/>
  <c r="G23" i="9"/>
  <c r="D22" i="9"/>
  <c r="D22" i="8" s="1"/>
  <c r="F20" i="9"/>
  <c r="F20" i="8" s="1"/>
  <c r="C19" i="9"/>
  <c r="E17" i="9"/>
  <c r="E17" i="8" s="1"/>
  <c r="G15" i="9"/>
  <c r="D14" i="9"/>
  <c r="F12" i="9"/>
  <c r="F12" i="8" s="1"/>
  <c r="C11" i="9"/>
  <c r="E9" i="9"/>
  <c r="G7" i="9"/>
  <c r="D6" i="9"/>
  <c r="D6" i="8" s="1"/>
  <c r="F4" i="9"/>
  <c r="F4" i="8" s="1"/>
  <c r="C3" i="9"/>
  <c r="D87" i="9"/>
  <c r="F85" i="9"/>
  <c r="C84" i="9"/>
  <c r="E82" i="9"/>
  <c r="G78" i="9"/>
  <c r="E72" i="9"/>
  <c r="C66" i="9"/>
  <c r="E59" i="9"/>
  <c r="C53" i="9"/>
  <c r="E46" i="9"/>
  <c r="E46" i="8" s="1"/>
  <c r="D39" i="9"/>
  <c r="G32" i="9"/>
  <c r="G32" i="8" s="1"/>
  <c r="E26" i="9"/>
  <c r="E26" i="8" s="1"/>
  <c r="C20" i="9"/>
  <c r="F13" i="9"/>
  <c r="F13" i="8" s="1"/>
  <c r="D7" i="9"/>
  <c r="F77" i="9"/>
  <c r="D71" i="9"/>
  <c r="D58" i="9"/>
  <c r="D58" i="8" s="1"/>
  <c r="C45" i="9"/>
  <c r="C38" i="9"/>
  <c r="F31" i="9"/>
  <c r="D25" i="9"/>
  <c r="D25" i="8" s="1"/>
  <c r="G18" i="9"/>
  <c r="E12" i="9"/>
  <c r="E12" i="8" s="1"/>
  <c r="C6" i="9"/>
  <c r="D77" i="9"/>
  <c r="G70" i="9"/>
  <c r="E64" i="9"/>
  <c r="G57" i="9"/>
  <c r="E51" i="9"/>
  <c r="E44" i="9"/>
  <c r="E44" i="8" s="1"/>
  <c r="F37" i="9"/>
  <c r="D31" i="9"/>
  <c r="G24" i="9"/>
  <c r="E18" i="9"/>
  <c r="C12" i="9"/>
  <c r="F5" i="9"/>
  <c r="F5" i="8" s="1"/>
  <c r="C76" i="9"/>
  <c r="F69" i="9"/>
  <c r="D63" i="9"/>
  <c r="F56" i="9"/>
  <c r="D50" i="9"/>
  <c r="D50" i="8" s="1"/>
  <c r="D43" i="9"/>
  <c r="E36" i="9"/>
  <c r="E36" i="8" s="1"/>
  <c r="C30" i="9"/>
  <c r="F23" i="9"/>
  <c r="F23" i="8" s="1"/>
  <c r="D17" i="9"/>
  <c r="G10" i="9"/>
  <c r="G10" i="8" s="1"/>
  <c r="E4" i="9"/>
  <c r="E4" i="8" s="1"/>
  <c r="C82" i="9"/>
  <c r="F75" i="9"/>
  <c r="D69" i="9"/>
  <c r="F62" i="9"/>
  <c r="F62" i="8" s="1"/>
  <c r="D56" i="9"/>
  <c r="D56" i="8" s="1"/>
  <c r="G49" i="9"/>
  <c r="F42" i="9"/>
  <c r="F42" i="8" s="1"/>
  <c r="C36" i="9"/>
  <c r="F29" i="9"/>
  <c r="D23" i="9"/>
  <c r="E10" i="9"/>
  <c r="E10" i="8" s="1"/>
  <c r="C4" i="9"/>
  <c r="E74" i="9"/>
  <c r="C68" i="9"/>
  <c r="E61" i="9"/>
  <c r="C55" i="9"/>
  <c r="F48" i="9"/>
  <c r="F48" i="8" s="1"/>
  <c r="D41" i="9"/>
  <c r="G34" i="9"/>
  <c r="G34" i="8" s="1"/>
  <c r="E28" i="9"/>
  <c r="E28" i="8" s="1"/>
  <c r="C22" i="9"/>
  <c r="F15" i="9"/>
  <c r="D9" i="9"/>
  <c r="G2" i="9"/>
  <c r="F67" i="9"/>
  <c r="D15" i="9"/>
  <c r="D15" i="8" s="1"/>
  <c r="E66" i="9"/>
  <c r="F39" i="9"/>
  <c r="C14" i="9"/>
  <c r="C61" i="9"/>
  <c r="E34" i="9"/>
  <c r="E34" i="8" s="1"/>
  <c r="G8" i="9"/>
  <c r="G8" i="8" s="1"/>
  <c r="G59" i="9"/>
  <c r="D33" i="9"/>
  <c r="D33" i="8" s="1"/>
  <c r="F7" i="9"/>
  <c r="E80" i="9"/>
  <c r="F54" i="9"/>
  <c r="F54" i="8" s="1"/>
  <c r="C28" i="9"/>
  <c r="E2" i="9"/>
  <c r="C74" i="9"/>
  <c r="D48" i="9"/>
  <c r="F21" i="9"/>
  <c r="F21" i="8" s="1"/>
  <c r="E20" i="9"/>
  <c r="E20" i="8" s="1"/>
  <c r="E53" i="9"/>
  <c r="C47" i="9"/>
  <c r="D79" i="9"/>
  <c r="G72" i="9"/>
  <c r="A2" i="8"/>
  <c r="F4" i="6" a="1"/>
  <c r="F4" i="6" s="1"/>
  <c r="G4" i="9" s="1"/>
  <c r="G4" i="8" s="1"/>
  <c r="G6" i="6" a="1"/>
  <c r="G6" i="6" s="1"/>
  <c r="H8" i="6" a="1"/>
  <c r="H8" i="6" s="1"/>
  <c r="D18" i="8"/>
  <c r="G18" i="8"/>
  <c r="F18" i="8"/>
  <c r="E18" i="8"/>
  <c r="C18" i="8"/>
  <c r="F20" i="6" a="1"/>
  <c r="F20" i="6" s="1"/>
  <c r="G20" i="9" s="1"/>
  <c r="G20" i="8" s="1"/>
  <c r="G22" i="6" a="1"/>
  <c r="G22" i="6" s="1"/>
  <c r="H24" i="6" a="1"/>
  <c r="H24" i="6" s="1"/>
  <c r="G30" i="8"/>
  <c r="F30" i="8"/>
  <c r="E30" i="8"/>
  <c r="C30" i="8"/>
  <c r="F31" i="6" a="1"/>
  <c r="F31" i="6" s="1"/>
  <c r="G31" i="9" s="1"/>
  <c r="G32" i="6" a="1"/>
  <c r="G32" i="6" s="1"/>
  <c r="F36" i="6" a="1"/>
  <c r="F36" i="6" s="1"/>
  <c r="G36" i="9" s="1"/>
  <c r="G36" i="8" s="1"/>
  <c r="A39" i="8"/>
  <c r="H39" i="6" a="1"/>
  <c r="H39" i="6" s="1"/>
  <c r="F40" i="6" a="1"/>
  <c r="F40" i="6" s="1"/>
  <c r="G40" i="9" s="1"/>
  <c r="G40" i="8" s="1"/>
  <c r="C48" i="8"/>
  <c r="E48" i="8"/>
  <c r="D48" i="8"/>
  <c r="G48" i="8"/>
  <c r="A53" i="8"/>
  <c r="G53" i="6" a="1"/>
  <c r="G53" i="6" s="1"/>
  <c r="F54" i="6" a="1"/>
  <c r="F54" i="6" s="1"/>
  <c r="G54" i="9" s="1"/>
  <c r="G54" i="8" s="1"/>
  <c r="H56" i="6" a="1"/>
  <c r="H56" i="6" s="1"/>
  <c r="F85" i="6" a="1"/>
  <c r="F85" i="6" s="1"/>
  <c r="A90" i="8"/>
  <c r="F91" i="6" a="1"/>
  <c r="F91" i="6" s="1"/>
  <c r="F3" i="6" a="1"/>
  <c r="F3" i="6" s="1"/>
  <c r="G3" i="9" s="1"/>
  <c r="G3" i="8" s="1"/>
  <c r="G5" i="6" a="1"/>
  <c r="G5" i="6" s="1"/>
  <c r="H7" i="6" a="1"/>
  <c r="H7" i="6" s="1"/>
  <c r="C9" i="8"/>
  <c r="E9" i="8"/>
  <c r="D9" i="8"/>
  <c r="G9" i="8"/>
  <c r="F11" i="6" a="1"/>
  <c r="F11" i="6" s="1"/>
  <c r="G11" i="9" s="1"/>
  <c r="G11" i="8" s="1"/>
  <c r="G13" i="6" a="1"/>
  <c r="G13" i="6" s="1"/>
  <c r="H15" i="6" a="1"/>
  <c r="H15" i="6" s="1"/>
  <c r="F17" i="8"/>
  <c r="C17" i="8"/>
  <c r="D17" i="8"/>
  <c r="G17" i="8"/>
  <c r="F19" i="6" a="1"/>
  <c r="F19" i="6" s="1"/>
  <c r="G19" i="9" s="1"/>
  <c r="G19" i="8" s="1"/>
  <c r="G21" i="6" a="1"/>
  <c r="G21" i="6" s="1"/>
  <c r="H23" i="6" a="1"/>
  <c r="H23" i="6" s="1"/>
  <c r="G25" i="8"/>
  <c r="F25" i="8"/>
  <c r="E25" i="8"/>
  <c r="C25" i="8"/>
  <c r="F26" i="6" a="1"/>
  <c r="F26" i="6" s="1"/>
  <c r="G26" i="9" s="1"/>
  <c r="G26" i="8" s="1"/>
  <c r="G27" i="6" a="1"/>
  <c r="G27" i="6" s="1"/>
  <c r="H28" i="6" a="1"/>
  <c r="H28" i="6" s="1"/>
  <c r="G36" i="6" a="1"/>
  <c r="G36" i="6" s="1"/>
  <c r="H37" i="6" a="1"/>
  <c r="H37" i="6" s="1"/>
  <c r="H42" i="6" a="1"/>
  <c r="H42" i="6" s="1"/>
  <c r="H46" i="6" a="1"/>
  <c r="H46" i="6" s="1"/>
  <c r="G50" i="6" a="1"/>
  <c r="G50" i="6" s="1"/>
  <c r="F58" i="6" a="1"/>
  <c r="F58" i="6" s="1"/>
  <c r="G58" i="9" s="1"/>
  <c r="G58" i="8" s="1"/>
  <c r="G59" i="6" a="1"/>
  <c r="G59" i="6" s="1"/>
  <c r="H60" i="6" a="1"/>
  <c r="H60" i="6" s="1"/>
  <c r="G63" i="6" a="1"/>
  <c r="G63" i="6" s="1"/>
  <c r="A68" i="8"/>
  <c r="H68" i="6" a="1"/>
  <c r="H68" i="6" s="1"/>
  <c r="G79" i="6" a="1"/>
  <c r="G79" i="6" s="1"/>
  <c r="A84" i="8"/>
  <c r="H84" i="6" a="1"/>
  <c r="H84" i="6" s="1"/>
  <c r="G95" i="6" a="1"/>
  <c r="G95" i="6" s="1"/>
  <c r="A99" i="8"/>
  <c r="H100" i="6" a="1"/>
  <c r="H100" i="6" s="1"/>
  <c r="G111" i="6" a="1"/>
  <c r="G111" i="6" s="1"/>
  <c r="A114" i="8"/>
  <c r="H116" i="6" a="1"/>
  <c r="H116" i="6" s="1"/>
  <c r="G127" i="6" a="1"/>
  <c r="G127" i="6" s="1"/>
  <c r="A130" i="8"/>
  <c r="H132" i="6" a="1"/>
  <c r="H132" i="6" s="1"/>
  <c r="H133" i="6" a="1"/>
  <c r="H133" i="6" s="1"/>
  <c r="F139" i="6" a="1"/>
  <c r="F139" i="6" s="1"/>
  <c r="A142" i="8"/>
  <c r="H144" i="6" a="1"/>
  <c r="H144" i="6" s="1"/>
  <c r="G144" i="6" a="1"/>
  <c r="G144" i="6" s="1"/>
  <c r="F153" i="6" a="1"/>
  <c r="F153" i="6" s="1"/>
  <c r="G174" i="6" a="1"/>
  <c r="G174" i="6" s="1"/>
  <c r="F202" i="6" a="1"/>
  <c r="F202" i="6" s="1"/>
  <c r="F8" i="8"/>
  <c r="E8" i="8"/>
  <c r="D8" i="8"/>
  <c r="C8" i="8"/>
  <c r="A43" i="8"/>
  <c r="F43" i="6" a="1"/>
  <c r="F43" i="6" s="1"/>
  <c r="G43" i="9" s="1"/>
  <c r="F52" i="8"/>
  <c r="E52" i="8"/>
  <c r="D52" i="8"/>
  <c r="C52" i="8"/>
  <c r="G56" i="8"/>
  <c r="F56" i="8"/>
  <c r="C56" i="8"/>
  <c r="E56" i="8"/>
  <c r="A61" i="8"/>
  <c r="G61" i="6" a="1"/>
  <c r="G61" i="6" s="1"/>
  <c r="A92" i="8"/>
  <c r="G93" i="6" a="1"/>
  <c r="G93" i="6" s="1"/>
  <c r="A102" i="8"/>
  <c r="H103" i="6" a="1"/>
  <c r="H103" i="6" s="1"/>
  <c r="A117" i="8"/>
  <c r="H119" i="6" a="1"/>
  <c r="H119" i="6" s="1"/>
  <c r="A123" i="8"/>
  <c r="G125" i="6" a="1"/>
  <c r="G125" i="6" s="1"/>
  <c r="A156" i="8"/>
  <c r="G158" i="6" a="1"/>
  <c r="G158" i="6" s="1"/>
  <c r="H158" i="6" a="1"/>
  <c r="H158" i="6" s="1"/>
  <c r="A188" i="8"/>
  <c r="F190" i="6" a="1"/>
  <c r="F190" i="6" s="1"/>
  <c r="H190" i="6" a="1"/>
  <c r="H190" i="6" s="1"/>
  <c r="A269" i="8"/>
  <c r="F271" i="6" a="1"/>
  <c r="F271" i="6" s="1"/>
  <c r="G271" i="6" a="1"/>
  <c r="G271" i="6" s="1"/>
  <c r="H271" i="6" a="1"/>
  <c r="H271" i="6" s="1"/>
  <c r="C16" i="8"/>
  <c r="F16" i="8"/>
  <c r="E16" i="8"/>
  <c r="D16" i="8"/>
  <c r="C24" i="8"/>
  <c r="G24" i="8"/>
  <c r="F24" i="8"/>
  <c r="E24" i="8"/>
  <c r="D24" i="8"/>
  <c r="A47" i="8"/>
  <c r="H47" i="6" a="1"/>
  <c r="H47" i="6" s="1"/>
  <c r="A71" i="8"/>
  <c r="H71" i="6" a="1"/>
  <c r="H71" i="6" s="1"/>
  <c r="A77" i="8"/>
  <c r="G77" i="6" a="1"/>
  <c r="G77" i="6" s="1"/>
  <c r="G3" i="6" a="1"/>
  <c r="G3" i="6" s="1"/>
  <c r="F7" i="8"/>
  <c r="E7" i="8"/>
  <c r="D7" i="8"/>
  <c r="C7" i="8"/>
  <c r="G7" i="8"/>
  <c r="G11" i="6" a="1"/>
  <c r="G11" i="6" s="1"/>
  <c r="F15" i="8"/>
  <c r="C15" i="8"/>
  <c r="G15" i="8"/>
  <c r="E15" i="8"/>
  <c r="G19" i="6" a="1"/>
  <c r="G19" i="6" s="1"/>
  <c r="G23" i="8"/>
  <c r="E23" i="8"/>
  <c r="D23" i="8"/>
  <c r="C23" i="8"/>
  <c r="G26" i="6" a="1"/>
  <c r="G26" i="6" s="1"/>
  <c r="H27" i="6" a="1"/>
  <c r="H27" i="6" s="1"/>
  <c r="F34" i="6" a="1"/>
  <c r="F34" i="6" s="1"/>
  <c r="G35" i="6" a="1"/>
  <c r="G35" i="6" s="1"/>
  <c r="H36" i="6" a="1"/>
  <c r="H36" i="6" s="1"/>
  <c r="G44" i="6" a="1"/>
  <c r="G44" i="6" s="1"/>
  <c r="H45" i="6" a="1"/>
  <c r="H45" i="6" s="1"/>
  <c r="H50" i="6" a="1"/>
  <c r="H50" i="6" s="1"/>
  <c r="H54" i="6" a="1"/>
  <c r="H54" i="6" s="1"/>
  <c r="G58" i="6" a="1"/>
  <c r="G58" i="6" s="1"/>
  <c r="H59" i="6" a="1"/>
  <c r="H59" i="6" s="1"/>
  <c r="A64" i="8"/>
  <c r="F64" i="6" a="1"/>
  <c r="F64" i="6" s="1"/>
  <c r="G64" i="9" s="1"/>
  <c r="H66" i="6" a="1"/>
  <c r="H66" i="6" s="1"/>
  <c r="H69" i="6" a="1"/>
  <c r="H69" i="6" s="1"/>
  <c r="F71" i="6" a="1"/>
  <c r="F71" i="6" s="1"/>
  <c r="G71" i="9" s="1"/>
  <c r="A74" i="8"/>
  <c r="G74" i="6" a="1"/>
  <c r="G74" i="6" s="1"/>
  <c r="G75" i="6" a="1"/>
  <c r="G75" i="6" s="1"/>
  <c r="A80" i="8"/>
  <c r="F80" i="6" a="1"/>
  <c r="F80" i="6" s="1"/>
  <c r="G80" i="9" s="1"/>
  <c r="H82" i="6" a="1"/>
  <c r="H82" i="6" s="1"/>
  <c r="H85" i="6" a="1"/>
  <c r="H85" i="6" s="1"/>
  <c r="F87" i="6" a="1"/>
  <c r="F87" i="6" s="1"/>
  <c r="A89" i="8"/>
  <c r="G90" i="6" a="1"/>
  <c r="G90" i="6" s="1"/>
  <c r="G91" i="6" a="1"/>
  <c r="G91" i="6" s="1"/>
  <c r="A95" i="8"/>
  <c r="F96" i="6" a="1"/>
  <c r="F96" i="6" s="1"/>
  <c r="H98" i="6" a="1"/>
  <c r="H98" i="6" s="1"/>
  <c r="H101" i="6" a="1"/>
  <c r="H101" i="6" s="1"/>
  <c r="F103" i="6" a="1"/>
  <c r="F103" i="6" s="1"/>
  <c r="A105" i="8"/>
  <c r="G106" i="6" a="1"/>
  <c r="G106" i="6" s="1"/>
  <c r="G107" i="6" a="1"/>
  <c r="G107" i="6" s="1"/>
  <c r="A108" i="8"/>
  <c r="F112" i="6" a="1"/>
  <c r="F112" i="6" s="1"/>
  <c r="H114" i="6" a="1"/>
  <c r="H114" i="6" s="1"/>
  <c r="H117" i="6" a="1"/>
  <c r="H117" i="6" s="1"/>
  <c r="F119" i="6" a="1"/>
  <c r="F119" i="6" s="1"/>
  <c r="A120" i="8"/>
  <c r="G122" i="6" a="1"/>
  <c r="G122" i="6" s="1"/>
  <c r="G123" i="6" a="1"/>
  <c r="G123" i="6" s="1"/>
  <c r="A126" i="8"/>
  <c r="F128" i="6" a="1"/>
  <c r="F128" i="6" s="1"/>
  <c r="H130" i="6" a="1"/>
  <c r="H130" i="6" s="1"/>
  <c r="A138" i="8"/>
  <c r="F140" i="6" a="1"/>
  <c r="F140" i="6" s="1"/>
  <c r="A146" i="8"/>
  <c r="F148" i="6" a="1"/>
  <c r="F148" i="6" s="1"/>
  <c r="H148" i="6" a="1"/>
  <c r="H148" i="6" s="1"/>
  <c r="G148" i="6" a="1"/>
  <c r="G148" i="6" s="1"/>
  <c r="F158" i="6" a="1"/>
  <c r="F158" i="6" s="1"/>
  <c r="A159" i="8"/>
  <c r="G161" i="6" a="1"/>
  <c r="G161" i="6" s="1"/>
  <c r="F161" i="6" a="1"/>
  <c r="F161" i="6" s="1"/>
  <c r="A161" i="8"/>
  <c r="F163" i="6" a="1"/>
  <c r="F163" i="6" s="1"/>
  <c r="H163" i="6" a="1"/>
  <c r="H163" i="6" s="1"/>
  <c r="G190" i="6" a="1"/>
  <c r="G190" i="6" s="1"/>
  <c r="D14" i="8"/>
  <c r="F14" i="8"/>
  <c r="C14" i="8"/>
  <c r="G14" i="8"/>
  <c r="E14" i="8"/>
  <c r="F16" i="6" a="1"/>
  <c r="F16" i="6" s="1"/>
  <c r="G16" i="9" s="1"/>
  <c r="G16" i="8" s="1"/>
  <c r="A51" i="8"/>
  <c r="F51" i="6" a="1"/>
  <c r="F51" i="6" s="1"/>
  <c r="G51" i="9" s="1"/>
  <c r="F52" i="6" a="1"/>
  <c r="F52" i="6" s="1"/>
  <c r="G52" i="9" s="1"/>
  <c r="G52" i="8" s="1"/>
  <c r="A55" i="8"/>
  <c r="H55" i="6" a="1"/>
  <c r="H55" i="6" s="1"/>
  <c r="A83" i="8"/>
  <c r="F83" i="6" a="1"/>
  <c r="F83" i="6" s="1"/>
  <c r="G83" i="9" s="1"/>
  <c r="A111" i="8"/>
  <c r="F115" i="6" a="1"/>
  <c r="F115" i="6" s="1"/>
  <c r="F125" i="6" a="1"/>
  <c r="F125" i="6" s="1"/>
  <c r="F129" i="8"/>
  <c r="E129" i="8"/>
  <c r="C129" i="8"/>
  <c r="G129" i="8"/>
  <c r="D129" i="8"/>
  <c r="A164" i="8"/>
  <c r="G166" i="6" a="1"/>
  <c r="G166" i="6" s="1"/>
  <c r="H166" i="6" a="1"/>
  <c r="H166" i="6" s="1"/>
  <c r="F166" i="6" a="1"/>
  <c r="F166" i="6" s="1"/>
  <c r="A204" i="8"/>
  <c r="F206" i="6" a="1"/>
  <c r="F206" i="6" s="1"/>
  <c r="H206" i="6" a="1"/>
  <c r="H206" i="6" s="1"/>
  <c r="A183" i="8"/>
  <c r="H185" i="6" a="1"/>
  <c r="H185" i="6" s="1"/>
  <c r="A187" i="8"/>
  <c r="F189" i="6" a="1"/>
  <c r="F189" i="6" s="1"/>
  <c r="A199" i="8"/>
  <c r="H201" i="6" a="1"/>
  <c r="H201" i="6" s="1"/>
  <c r="A203" i="8"/>
  <c r="F205" i="6" a="1"/>
  <c r="F205" i="6" s="1"/>
  <c r="A215" i="8"/>
  <c r="H217" i="6" a="1"/>
  <c r="H217" i="6" s="1"/>
  <c r="A219" i="8"/>
  <c r="F221" i="6" a="1"/>
  <c r="F221" i="6" s="1"/>
  <c r="A231" i="8"/>
  <c r="H233" i="6" a="1"/>
  <c r="H233" i="6" s="1"/>
  <c r="A235" i="8"/>
  <c r="F237" i="6" a="1"/>
  <c r="F237" i="6" s="1"/>
  <c r="A247" i="8"/>
  <c r="H249" i="6" a="1"/>
  <c r="H249" i="6" s="1"/>
  <c r="A261" i="8"/>
  <c r="F263" i="6" a="1"/>
  <c r="F263" i="6" s="1"/>
  <c r="G263" i="6" a="1"/>
  <c r="G263" i="6" s="1"/>
  <c r="A263" i="8"/>
  <c r="G265" i="6" a="1"/>
  <c r="G265" i="6" s="1"/>
  <c r="H265" i="6" a="1"/>
  <c r="H265" i="6" s="1"/>
  <c r="A292" i="8"/>
  <c r="F294" i="6" a="1"/>
  <c r="F294" i="6" s="1"/>
  <c r="A294" i="8"/>
  <c r="G296" i="6" a="1"/>
  <c r="G296" i="6" s="1"/>
  <c r="F296" i="6" a="1"/>
  <c r="F296" i="6" s="1"/>
  <c r="A301" i="8"/>
  <c r="F303" i="6" a="1"/>
  <c r="F303" i="6" s="1"/>
  <c r="G303" i="6" a="1"/>
  <c r="G303" i="6" s="1"/>
  <c r="A357" i="8"/>
  <c r="G359" i="6" a="1"/>
  <c r="G359" i="6" s="1"/>
  <c r="F359" i="6" a="1"/>
  <c r="F359" i="6" s="1"/>
  <c r="H359" i="6" a="1"/>
  <c r="H359" i="6" s="1"/>
  <c r="A364" i="8"/>
  <c r="H366" i="6" a="1"/>
  <c r="H366" i="6" s="1"/>
  <c r="G366" i="6" a="1"/>
  <c r="G366" i="6" s="1"/>
  <c r="F366" i="6" a="1"/>
  <c r="F366" i="6" s="1"/>
  <c r="G135" i="8"/>
  <c r="F135" i="8"/>
  <c r="E135" i="8"/>
  <c r="C135" i="8"/>
  <c r="D135" i="8"/>
  <c r="A140" i="8"/>
  <c r="G142" i="6" a="1"/>
  <c r="G142" i="6" s="1"/>
  <c r="F145" i="8"/>
  <c r="E145" i="8"/>
  <c r="C145" i="8"/>
  <c r="G145" i="8"/>
  <c r="D145" i="8"/>
  <c r="E149" i="8"/>
  <c r="F149" i="8"/>
  <c r="D149" i="8"/>
  <c r="C149" i="8"/>
  <c r="G149" i="8"/>
  <c r="A154" i="8"/>
  <c r="F156" i="6" a="1"/>
  <c r="F156" i="6" s="1"/>
  <c r="A158" i="8"/>
  <c r="H160" i="6" a="1"/>
  <c r="H160" i="6" s="1"/>
  <c r="G163" i="8"/>
  <c r="F163" i="8"/>
  <c r="D163" i="8"/>
  <c r="C163" i="8"/>
  <c r="E163" i="8"/>
  <c r="A176" i="8"/>
  <c r="H178" i="6" a="1"/>
  <c r="H178" i="6" s="1"/>
  <c r="A180" i="8"/>
  <c r="F182" i="6" a="1"/>
  <c r="F182" i="6" s="1"/>
  <c r="A192" i="8"/>
  <c r="H194" i="6" a="1"/>
  <c r="H194" i="6" s="1"/>
  <c r="A196" i="8"/>
  <c r="F198" i="6" a="1"/>
  <c r="F198" i="6" s="1"/>
  <c r="A208" i="8"/>
  <c r="H210" i="6" a="1"/>
  <c r="H210" i="6" s="1"/>
  <c r="A212" i="8"/>
  <c r="F214" i="6" a="1"/>
  <c r="F214" i="6" s="1"/>
  <c r="A224" i="8"/>
  <c r="H226" i="6" a="1"/>
  <c r="H226" i="6" s="1"/>
  <c r="A228" i="8"/>
  <c r="F230" i="6" a="1"/>
  <c r="F230" i="6" s="1"/>
  <c r="A240" i="8"/>
  <c r="H242" i="6" a="1"/>
  <c r="H242" i="6" s="1"/>
  <c r="A244" i="8"/>
  <c r="F246" i="6" a="1"/>
  <c r="F246" i="6" s="1"/>
  <c r="A253" i="8"/>
  <c r="F255" i="6" a="1"/>
  <c r="F255" i="6" s="1"/>
  <c r="G255" i="6" a="1"/>
  <c r="G255" i="6" s="1"/>
  <c r="A255" i="8"/>
  <c r="G257" i="6" a="1"/>
  <c r="G257" i="6" s="1"/>
  <c r="H257" i="6" a="1"/>
  <c r="H257" i="6" s="1"/>
  <c r="A284" i="8"/>
  <c r="F286" i="6" a="1"/>
  <c r="F286" i="6" s="1"/>
  <c r="A286" i="8"/>
  <c r="G288" i="6" a="1"/>
  <c r="G288" i="6" s="1"/>
  <c r="A288" i="8"/>
  <c r="H290" i="6" a="1"/>
  <c r="H290" i="6" s="1"/>
  <c r="G294" i="6" a="1"/>
  <c r="G294" i="6" s="1"/>
  <c r="A304" i="8"/>
  <c r="H306" i="6" a="1"/>
  <c r="H306" i="6" s="1"/>
  <c r="G306" i="6" a="1"/>
  <c r="G306" i="6" s="1"/>
  <c r="A311" i="8"/>
  <c r="G313" i="6" a="1"/>
  <c r="G313" i="6" s="1"/>
  <c r="H313" i="6" a="1"/>
  <c r="H313" i="6" s="1"/>
  <c r="A325" i="8"/>
  <c r="G327" i="6" a="1"/>
  <c r="G327" i="6" s="1"/>
  <c r="F327" i="6" a="1"/>
  <c r="F327" i="6" s="1"/>
  <c r="H327" i="6" a="1"/>
  <c r="H327" i="6" s="1"/>
  <c r="A341" i="8"/>
  <c r="G343" i="6" a="1"/>
  <c r="G343" i="6" s="1"/>
  <c r="F343" i="6" a="1"/>
  <c r="F343" i="6" s="1"/>
  <c r="H343" i="6" a="1"/>
  <c r="H343" i="6" s="1"/>
  <c r="A173" i="8"/>
  <c r="G175" i="6" a="1"/>
  <c r="G175" i="6" s="1"/>
  <c r="F185" i="6" a="1"/>
  <c r="F185" i="6" s="1"/>
  <c r="G189" i="6" a="1"/>
  <c r="G189" i="6" s="1"/>
  <c r="A189" i="8"/>
  <c r="G191" i="6" a="1"/>
  <c r="G191" i="6" s="1"/>
  <c r="F201" i="6" a="1"/>
  <c r="F201" i="6" s="1"/>
  <c r="G205" i="6" a="1"/>
  <c r="G205" i="6" s="1"/>
  <c r="A205" i="8"/>
  <c r="G207" i="6" a="1"/>
  <c r="G207" i="6" s="1"/>
  <c r="F217" i="6" a="1"/>
  <c r="F217" i="6" s="1"/>
  <c r="G221" i="6" a="1"/>
  <c r="G221" i="6" s="1"/>
  <c r="A221" i="8"/>
  <c r="G223" i="6" a="1"/>
  <c r="G223" i="6" s="1"/>
  <c r="F233" i="6" a="1"/>
  <c r="F233" i="6" s="1"/>
  <c r="G237" i="6" a="1"/>
  <c r="G237" i="6" s="1"/>
  <c r="A237" i="8"/>
  <c r="G239" i="6" a="1"/>
  <c r="G239" i="6" s="1"/>
  <c r="F249" i="6" a="1"/>
  <c r="F249" i="6" s="1"/>
  <c r="F265" i="6" a="1"/>
  <c r="F265" i="6" s="1"/>
  <c r="A276" i="8"/>
  <c r="F278" i="6" a="1"/>
  <c r="F278" i="6" s="1"/>
  <c r="A278" i="8"/>
  <c r="G280" i="6" a="1"/>
  <c r="G280" i="6" s="1"/>
  <c r="A280" i="8"/>
  <c r="H282" i="6" a="1"/>
  <c r="H282" i="6" s="1"/>
  <c r="H296" i="6" a="1"/>
  <c r="H296" i="6" s="1"/>
  <c r="H303" i="6" a="1"/>
  <c r="H303" i="6" s="1"/>
  <c r="A332" i="8"/>
  <c r="H334" i="6" a="1"/>
  <c r="H334" i="6" s="1"/>
  <c r="G334" i="6" a="1"/>
  <c r="G334" i="6" s="1"/>
  <c r="F334" i="6" a="1"/>
  <c r="F334" i="6" s="1"/>
  <c r="A348" i="8"/>
  <c r="H350" i="6" a="1"/>
  <c r="H350" i="6" s="1"/>
  <c r="G350" i="6" a="1"/>
  <c r="G350" i="6" s="1"/>
  <c r="F350" i="6" a="1"/>
  <c r="F350" i="6" s="1"/>
  <c r="F33" i="8"/>
  <c r="E33" i="8"/>
  <c r="C33" i="8"/>
  <c r="G33" i="8"/>
  <c r="E41" i="8"/>
  <c r="D41" i="8"/>
  <c r="C41" i="8"/>
  <c r="G41" i="8"/>
  <c r="F41" i="8"/>
  <c r="F49" i="8"/>
  <c r="G49" i="8"/>
  <c r="E49" i="8"/>
  <c r="D49" i="8"/>
  <c r="C49" i="8"/>
  <c r="D57" i="8"/>
  <c r="C57" i="8"/>
  <c r="G57" i="8"/>
  <c r="F57" i="8"/>
  <c r="E57" i="8"/>
  <c r="G65" i="8"/>
  <c r="F65" i="8"/>
  <c r="E65" i="8"/>
  <c r="D65" i="8"/>
  <c r="C65" i="8"/>
  <c r="F73" i="8"/>
  <c r="C73" i="8"/>
  <c r="G73" i="8"/>
  <c r="E73" i="8"/>
  <c r="D73" i="8"/>
  <c r="F81" i="8"/>
  <c r="E81" i="8"/>
  <c r="G81" i="8"/>
  <c r="D81" i="8"/>
  <c r="C81" i="8"/>
  <c r="G88" i="8"/>
  <c r="F88" i="8"/>
  <c r="C88" i="8"/>
  <c r="E88" i="8"/>
  <c r="D88" i="8"/>
  <c r="G96" i="8"/>
  <c r="C96" i="8"/>
  <c r="F96" i="8"/>
  <c r="E96" i="8"/>
  <c r="D96" i="8"/>
  <c r="G104" i="8"/>
  <c r="F104" i="8"/>
  <c r="C104" i="8"/>
  <c r="E104" i="8"/>
  <c r="D104" i="8"/>
  <c r="F109" i="8"/>
  <c r="C109" i="8"/>
  <c r="E109" i="8"/>
  <c r="D109" i="8"/>
  <c r="G109" i="8"/>
  <c r="G119" i="8"/>
  <c r="F119" i="8"/>
  <c r="E119" i="8"/>
  <c r="D119" i="8"/>
  <c r="C119" i="8"/>
  <c r="G127" i="8"/>
  <c r="F127" i="8"/>
  <c r="E127" i="8"/>
  <c r="D127" i="8"/>
  <c r="C127" i="8"/>
  <c r="F131" i="6" a="1"/>
  <c r="F131" i="6" s="1"/>
  <c r="A134" i="8"/>
  <c r="H136" i="6" a="1"/>
  <c r="H136" i="6" s="1"/>
  <c r="F137" i="6" a="1"/>
  <c r="F137" i="6" s="1"/>
  <c r="G139" i="8"/>
  <c r="F139" i="8"/>
  <c r="E139" i="8"/>
  <c r="D139" i="8"/>
  <c r="C139" i="8"/>
  <c r="F142" i="6" a="1"/>
  <c r="F142" i="6" s="1"/>
  <c r="G143" i="8"/>
  <c r="F143" i="8"/>
  <c r="E143" i="8"/>
  <c r="C143" i="8"/>
  <c r="D143" i="8"/>
  <c r="A148" i="8"/>
  <c r="G150" i="6" a="1"/>
  <c r="G150" i="6" s="1"/>
  <c r="F151" i="6" a="1"/>
  <c r="F151" i="6" s="1"/>
  <c r="E153" i="8"/>
  <c r="C153" i="8"/>
  <c r="G153" i="8"/>
  <c r="F153" i="8"/>
  <c r="D153" i="8"/>
  <c r="E157" i="8"/>
  <c r="G157" i="8"/>
  <c r="F157" i="8"/>
  <c r="C157" i="8"/>
  <c r="D157" i="8"/>
  <c r="F160" i="6" a="1"/>
  <c r="F160" i="6" s="1"/>
  <c r="A162" i="8"/>
  <c r="F164" i="6" a="1"/>
  <c r="F164" i="6" s="1"/>
  <c r="F165" i="6" a="1"/>
  <c r="F165" i="6" s="1"/>
  <c r="F178" i="6" a="1"/>
  <c r="F178" i="6" s="1"/>
  <c r="G182" i="6" a="1"/>
  <c r="G182" i="6" s="1"/>
  <c r="A182" i="8"/>
  <c r="G184" i="6" a="1"/>
  <c r="G184" i="6" s="1"/>
  <c r="F194" i="6" a="1"/>
  <c r="F194" i="6" s="1"/>
  <c r="G198" i="6" a="1"/>
  <c r="G198" i="6" s="1"/>
  <c r="A198" i="8"/>
  <c r="G200" i="6" a="1"/>
  <c r="G200" i="6" s="1"/>
  <c r="F210" i="6" a="1"/>
  <c r="F210" i="6" s="1"/>
  <c r="G214" i="6" a="1"/>
  <c r="G214" i="6" s="1"/>
  <c r="A214" i="8"/>
  <c r="G216" i="6" a="1"/>
  <c r="G216" i="6" s="1"/>
  <c r="F226" i="6" a="1"/>
  <c r="F226" i="6" s="1"/>
  <c r="G230" i="6" a="1"/>
  <c r="G230" i="6" s="1"/>
  <c r="A230" i="8"/>
  <c r="G232" i="6" a="1"/>
  <c r="G232" i="6" s="1"/>
  <c r="F242" i="6" a="1"/>
  <c r="F242" i="6" s="1"/>
  <c r="G246" i="6" a="1"/>
  <c r="G246" i="6" s="1"/>
  <c r="A246" i="8"/>
  <c r="G248" i="6" a="1"/>
  <c r="G248" i="6" s="1"/>
  <c r="F257" i="6" a="1"/>
  <c r="F257" i="6" s="1"/>
  <c r="H263" i="6" a="1"/>
  <c r="H263" i="6" s="1"/>
  <c r="A268" i="8"/>
  <c r="F270" i="6" a="1"/>
  <c r="F270" i="6" s="1"/>
  <c r="A270" i="8"/>
  <c r="G272" i="6" a="1"/>
  <c r="G272" i="6" s="1"/>
  <c r="A272" i="8"/>
  <c r="H274" i="6" a="1"/>
  <c r="H274" i="6" s="1"/>
  <c r="G278" i="6" a="1"/>
  <c r="G278" i="6" s="1"/>
  <c r="F288" i="6" a="1"/>
  <c r="F288" i="6" s="1"/>
  <c r="F290" i="6" a="1"/>
  <c r="F290" i="6" s="1"/>
  <c r="H294" i="6" a="1"/>
  <c r="H294" i="6" s="1"/>
  <c r="A295" i="8"/>
  <c r="G297" i="6" a="1"/>
  <c r="G297" i="6" s="1"/>
  <c r="H297" i="6" a="1"/>
  <c r="H297" i="6" s="1"/>
  <c r="A302" i="8"/>
  <c r="G304" i="6" a="1"/>
  <c r="G304" i="6" s="1"/>
  <c r="F304" i="6" a="1"/>
  <c r="F304" i="6" s="1"/>
  <c r="F306" i="6" a="1"/>
  <c r="F306" i="6" s="1"/>
  <c r="A309" i="8"/>
  <c r="F311" i="6" a="1"/>
  <c r="F311" i="6" s="1"/>
  <c r="G311" i="6" a="1"/>
  <c r="G311" i="6" s="1"/>
  <c r="F313" i="6" a="1"/>
  <c r="F313" i="6" s="1"/>
  <c r="A323" i="8"/>
  <c r="F325" i="6" a="1"/>
  <c r="F325" i="6" s="1"/>
  <c r="H325" i="6" a="1"/>
  <c r="H325" i="6" s="1"/>
  <c r="G325" i="6" a="1"/>
  <c r="G325" i="6" s="1"/>
  <c r="A339" i="8"/>
  <c r="F341" i="6" a="1"/>
  <c r="F341" i="6" s="1"/>
  <c r="H341" i="6" a="1"/>
  <c r="H341" i="6" s="1"/>
  <c r="G341" i="6" a="1"/>
  <c r="G341" i="6" s="1"/>
  <c r="A367" i="8"/>
  <c r="H369" i="6" a="1"/>
  <c r="H369" i="6" s="1"/>
  <c r="G369" i="6" a="1"/>
  <c r="G369" i="6" s="1"/>
  <c r="F369" i="6" a="1"/>
  <c r="F369" i="6" s="1"/>
  <c r="G147" i="6" a="1"/>
  <c r="G147" i="6" s="1"/>
  <c r="G156" i="6" a="1"/>
  <c r="G156" i="6" s="1"/>
  <c r="G165" i="6" a="1"/>
  <c r="G165" i="6" s="1"/>
  <c r="F175" i="6" a="1"/>
  <c r="F175" i="6" s="1"/>
  <c r="A175" i="8"/>
  <c r="H177" i="6" a="1"/>
  <c r="H177" i="6" s="1"/>
  <c r="A179" i="8"/>
  <c r="F181" i="6" a="1"/>
  <c r="F181" i="6" s="1"/>
  <c r="G185" i="6" a="1"/>
  <c r="G185" i="6" s="1"/>
  <c r="H189" i="6" a="1"/>
  <c r="H189" i="6" s="1"/>
  <c r="F191" i="6" a="1"/>
  <c r="F191" i="6" s="1"/>
  <c r="A191" i="8"/>
  <c r="H193" i="6" a="1"/>
  <c r="H193" i="6" s="1"/>
  <c r="A195" i="8"/>
  <c r="F197" i="6" a="1"/>
  <c r="F197" i="6" s="1"/>
  <c r="G201" i="6" a="1"/>
  <c r="G201" i="6" s="1"/>
  <c r="H205" i="6" a="1"/>
  <c r="H205" i="6" s="1"/>
  <c r="F207" i="6" a="1"/>
  <c r="F207" i="6" s="1"/>
  <c r="A207" i="8"/>
  <c r="H209" i="6" a="1"/>
  <c r="H209" i="6" s="1"/>
  <c r="A211" i="8"/>
  <c r="F213" i="6" a="1"/>
  <c r="F213" i="6" s="1"/>
  <c r="G217" i="6" a="1"/>
  <c r="G217" i="6" s="1"/>
  <c r="H221" i="6" a="1"/>
  <c r="H221" i="6" s="1"/>
  <c r="F223" i="6" a="1"/>
  <c r="F223" i="6" s="1"/>
  <c r="A223" i="8"/>
  <c r="H225" i="6" a="1"/>
  <c r="H225" i="6" s="1"/>
  <c r="A227" i="8"/>
  <c r="F229" i="6" a="1"/>
  <c r="F229" i="6" s="1"/>
  <c r="G233" i="6" a="1"/>
  <c r="G233" i="6" s="1"/>
  <c r="H237" i="6" a="1"/>
  <c r="H237" i="6" s="1"/>
  <c r="F239" i="6" a="1"/>
  <c r="F239" i="6" s="1"/>
  <c r="A239" i="8"/>
  <c r="H241" i="6" a="1"/>
  <c r="H241" i="6" s="1"/>
  <c r="A243" i="8"/>
  <c r="F245" i="6" a="1"/>
  <c r="F245" i="6" s="1"/>
  <c r="G249" i="6" a="1"/>
  <c r="G249" i="6" s="1"/>
  <c r="A260" i="8"/>
  <c r="F262" i="6" a="1"/>
  <c r="F262" i="6" s="1"/>
  <c r="A262" i="8"/>
  <c r="G264" i="6" a="1"/>
  <c r="G264" i="6" s="1"/>
  <c r="A264" i="8"/>
  <c r="H266" i="6" a="1"/>
  <c r="H266" i="6" s="1"/>
  <c r="F280" i="6" a="1"/>
  <c r="F280" i="6" s="1"/>
  <c r="F282" i="6" a="1"/>
  <c r="F282" i="6" s="1"/>
  <c r="A293" i="8"/>
  <c r="F295" i="6" a="1"/>
  <c r="F295" i="6" s="1"/>
  <c r="G295" i="6" a="1"/>
  <c r="G295" i="6" s="1"/>
  <c r="A312" i="8"/>
  <c r="H314" i="6" a="1"/>
  <c r="H314" i="6" s="1"/>
  <c r="G314" i="6" a="1"/>
  <c r="G314" i="6" s="1"/>
  <c r="A384" i="8"/>
  <c r="F386" i="6" a="1"/>
  <c r="F386" i="6" s="1"/>
  <c r="H386" i="6" a="1"/>
  <c r="H386" i="6" s="1"/>
  <c r="G386" i="6" a="1"/>
  <c r="G386" i="6" s="1"/>
  <c r="A216" i="8"/>
  <c r="H218" i="6" a="1"/>
  <c r="H218" i="6" s="1"/>
  <c r="A220" i="8"/>
  <c r="F222" i="6" a="1"/>
  <c r="F222" i="6" s="1"/>
  <c r="A232" i="8"/>
  <c r="H234" i="6" a="1"/>
  <c r="H234" i="6" s="1"/>
  <c r="A236" i="8"/>
  <c r="F238" i="6" a="1"/>
  <c r="F238" i="6" s="1"/>
  <c r="A248" i="8"/>
  <c r="H250" i="6" a="1"/>
  <c r="H250" i="6" s="1"/>
  <c r="A252" i="8"/>
  <c r="F254" i="6" a="1"/>
  <c r="F254" i="6" s="1"/>
  <c r="A254" i="8"/>
  <c r="G256" i="6" a="1"/>
  <c r="G256" i="6" s="1"/>
  <c r="A256" i="8"/>
  <c r="H258" i="6" a="1"/>
  <c r="H258" i="6" s="1"/>
  <c r="H278" i="6" a="1"/>
  <c r="H278" i="6" s="1"/>
  <c r="H280" i="6" a="1"/>
  <c r="H280" i="6" s="1"/>
  <c r="A285" i="8"/>
  <c r="F287" i="6" a="1"/>
  <c r="F287" i="6" s="1"/>
  <c r="G287" i="6" a="1"/>
  <c r="G287" i="6" s="1"/>
  <c r="A287" i="8"/>
  <c r="G289" i="6" a="1"/>
  <c r="G289" i="6" s="1"/>
  <c r="H289" i="6" a="1"/>
  <c r="H289" i="6" s="1"/>
  <c r="A335" i="8"/>
  <c r="H337" i="6" a="1"/>
  <c r="H337" i="6" s="1"/>
  <c r="G337" i="6" a="1"/>
  <c r="G337" i="6" s="1"/>
  <c r="F337" i="6" a="1"/>
  <c r="F337" i="6" s="1"/>
  <c r="A351" i="8"/>
  <c r="H353" i="6" a="1"/>
  <c r="H353" i="6" s="1"/>
  <c r="G353" i="6" a="1"/>
  <c r="G353" i="6" s="1"/>
  <c r="F353" i="6" a="1"/>
  <c r="F353" i="6" s="1"/>
  <c r="D70" i="8"/>
  <c r="G70" i="8"/>
  <c r="F70" i="8"/>
  <c r="C70" i="8"/>
  <c r="E70" i="8"/>
  <c r="D78" i="8"/>
  <c r="F78" i="8"/>
  <c r="C78" i="8"/>
  <c r="G78" i="8"/>
  <c r="E78" i="8"/>
  <c r="D86" i="8"/>
  <c r="C86" i="8"/>
  <c r="G86" i="8"/>
  <c r="F86" i="8"/>
  <c r="E86" i="8"/>
  <c r="G93" i="8"/>
  <c r="F93" i="8"/>
  <c r="E93" i="8"/>
  <c r="D93" i="8"/>
  <c r="C93" i="8"/>
  <c r="E101" i="8"/>
  <c r="D101" i="8"/>
  <c r="F101" i="8"/>
  <c r="C101" i="8"/>
  <c r="G101" i="8"/>
  <c r="D106" i="8"/>
  <c r="C106" i="8"/>
  <c r="G106" i="8"/>
  <c r="F106" i="8"/>
  <c r="E106" i="8"/>
  <c r="D116" i="8"/>
  <c r="G116" i="8"/>
  <c r="F116" i="8"/>
  <c r="E116" i="8"/>
  <c r="C116" i="8"/>
  <c r="D124" i="8"/>
  <c r="G124" i="8"/>
  <c r="F124" i="8"/>
  <c r="E124" i="8"/>
  <c r="C124" i="8"/>
  <c r="D132" i="8"/>
  <c r="C132" i="8"/>
  <c r="G132" i="8"/>
  <c r="F132" i="8"/>
  <c r="E132" i="8"/>
  <c r="G141" i="6" a="1"/>
  <c r="G141" i="6" s="1"/>
  <c r="H142" i="6" a="1"/>
  <c r="H142" i="6" s="1"/>
  <c r="H147" i="6" a="1"/>
  <c r="H147" i="6" s="1"/>
  <c r="H151" i="6" a="1"/>
  <c r="H151" i="6" s="1"/>
  <c r="G155" i="6" a="1"/>
  <c r="G155" i="6" s="1"/>
  <c r="H156" i="6" a="1"/>
  <c r="H156" i="6" s="1"/>
  <c r="G164" i="6" a="1"/>
  <c r="G164" i="6" s="1"/>
  <c r="H165" i="6" a="1"/>
  <c r="H165" i="6" s="1"/>
  <c r="H175" i="6" a="1"/>
  <c r="H175" i="6" s="1"/>
  <c r="F177" i="6" a="1"/>
  <c r="F177" i="6" s="1"/>
  <c r="G181" i="6" a="1"/>
  <c r="G181" i="6" s="1"/>
  <c r="A181" i="8"/>
  <c r="G183" i="6" a="1"/>
  <c r="G183" i="6" s="1"/>
  <c r="H191" i="6" a="1"/>
  <c r="H191" i="6" s="1"/>
  <c r="F193" i="6" a="1"/>
  <c r="F193" i="6" s="1"/>
  <c r="G197" i="6" a="1"/>
  <c r="G197" i="6" s="1"/>
  <c r="A197" i="8"/>
  <c r="G199" i="6" a="1"/>
  <c r="G199" i="6" s="1"/>
  <c r="H207" i="6" a="1"/>
  <c r="H207" i="6" s="1"/>
  <c r="F209" i="6" a="1"/>
  <c r="F209" i="6" s="1"/>
  <c r="G213" i="6" a="1"/>
  <c r="G213" i="6" s="1"/>
  <c r="A213" i="8"/>
  <c r="G215" i="6" a="1"/>
  <c r="G215" i="6" s="1"/>
  <c r="H223" i="6" a="1"/>
  <c r="H223" i="6" s="1"/>
  <c r="F225" i="6" a="1"/>
  <c r="F225" i="6" s="1"/>
  <c r="G229" i="6" a="1"/>
  <c r="G229" i="6" s="1"/>
  <c r="A229" i="8"/>
  <c r="G231" i="6" a="1"/>
  <c r="G231" i="6" s="1"/>
  <c r="H239" i="6" a="1"/>
  <c r="H239" i="6" s="1"/>
  <c r="F241" i="6" a="1"/>
  <c r="F241" i="6" s="1"/>
  <c r="G245" i="6" a="1"/>
  <c r="G245" i="6" s="1"/>
  <c r="A245" i="8"/>
  <c r="G247" i="6" a="1"/>
  <c r="G247" i="6" s="1"/>
  <c r="G254" i="6" a="1"/>
  <c r="G254" i="6" s="1"/>
  <c r="F264" i="6" a="1"/>
  <c r="F264" i="6" s="1"/>
  <c r="F266" i="6" a="1"/>
  <c r="F266" i="6" s="1"/>
  <c r="A277" i="8"/>
  <c r="F279" i="6" a="1"/>
  <c r="F279" i="6" s="1"/>
  <c r="G279" i="6" a="1"/>
  <c r="G279" i="6" s="1"/>
  <c r="A279" i="8"/>
  <c r="G281" i="6" a="1"/>
  <c r="G281" i="6" s="1"/>
  <c r="H281" i="6" a="1"/>
  <c r="H281" i="6" s="1"/>
  <c r="G282" i="6" a="1"/>
  <c r="G282" i="6" s="1"/>
  <c r="A296" i="8"/>
  <c r="H298" i="6" a="1"/>
  <c r="H298" i="6" s="1"/>
  <c r="G298" i="6" a="1"/>
  <c r="G298" i="6" s="1"/>
  <c r="A303" i="8"/>
  <c r="G305" i="6" a="1"/>
  <c r="G305" i="6" s="1"/>
  <c r="H305" i="6" a="1"/>
  <c r="H305" i="6" s="1"/>
  <c r="A310" i="8"/>
  <c r="G312" i="6" a="1"/>
  <c r="G312" i="6" s="1"/>
  <c r="F312" i="6" a="1"/>
  <c r="F312" i="6" s="1"/>
  <c r="A319" i="8"/>
  <c r="H321" i="6" a="1"/>
  <c r="H321" i="6" s="1"/>
  <c r="G321" i="6" a="1"/>
  <c r="G321" i="6" s="1"/>
  <c r="E177" i="8"/>
  <c r="G177" i="8"/>
  <c r="F177" i="8"/>
  <c r="D177" i="8"/>
  <c r="C177" i="8"/>
  <c r="G185" i="8"/>
  <c r="F185" i="8"/>
  <c r="E185" i="8"/>
  <c r="D185" i="8"/>
  <c r="C185" i="8"/>
  <c r="G193" i="8"/>
  <c r="F193" i="8"/>
  <c r="E193" i="8"/>
  <c r="D193" i="8"/>
  <c r="C193" i="8"/>
  <c r="G201" i="8"/>
  <c r="F201" i="8"/>
  <c r="E201" i="8"/>
  <c r="D201" i="8"/>
  <c r="C201" i="8"/>
  <c r="E209" i="8"/>
  <c r="F209" i="8"/>
  <c r="G209" i="8"/>
  <c r="C209" i="8"/>
  <c r="D209" i="8"/>
  <c r="E217" i="8"/>
  <c r="D217" i="8"/>
  <c r="G217" i="8"/>
  <c r="F217" i="8"/>
  <c r="C217" i="8"/>
  <c r="E225" i="8"/>
  <c r="D225" i="8"/>
  <c r="G225" i="8"/>
  <c r="F225" i="8"/>
  <c r="C225" i="8"/>
  <c r="E233" i="8"/>
  <c r="D233" i="8"/>
  <c r="F233" i="8"/>
  <c r="C233" i="8"/>
  <c r="G233" i="8"/>
  <c r="E241" i="8"/>
  <c r="D241" i="8"/>
  <c r="F241" i="8"/>
  <c r="C241" i="8"/>
  <c r="G241" i="8"/>
  <c r="E249" i="8"/>
  <c r="D249" i="8"/>
  <c r="G249" i="8"/>
  <c r="F249" i="8"/>
  <c r="C249" i="8"/>
  <c r="F253" i="6" a="1"/>
  <c r="F253" i="6" s="1"/>
  <c r="E257" i="8"/>
  <c r="D257" i="8"/>
  <c r="F257" i="8"/>
  <c r="C257" i="8"/>
  <c r="G257" i="8"/>
  <c r="F261" i="6" a="1"/>
  <c r="F261" i="6" s="1"/>
  <c r="E265" i="8"/>
  <c r="D265" i="8"/>
  <c r="F265" i="8"/>
  <c r="C265" i="8"/>
  <c r="G265" i="8"/>
  <c r="F269" i="6" a="1"/>
  <c r="F269" i="6" s="1"/>
  <c r="E273" i="8"/>
  <c r="D273" i="8"/>
  <c r="F273" i="8"/>
  <c r="C273" i="8"/>
  <c r="G273" i="8"/>
  <c r="F277" i="6" a="1"/>
  <c r="F277" i="6" s="1"/>
  <c r="G281" i="8"/>
  <c r="F281" i="8"/>
  <c r="E281" i="8"/>
  <c r="C281" i="8"/>
  <c r="D281" i="8"/>
  <c r="F285" i="6" a="1"/>
  <c r="F285" i="6" s="1"/>
  <c r="G289" i="8"/>
  <c r="E289" i="8"/>
  <c r="D289" i="8"/>
  <c r="C289" i="8"/>
  <c r="F289" i="8"/>
  <c r="F293" i="6" a="1"/>
  <c r="F293" i="6" s="1"/>
  <c r="D297" i="8"/>
  <c r="G297" i="8"/>
  <c r="C297" i="8"/>
  <c r="F297" i="8"/>
  <c r="E297" i="8"/>
  <c r="F301" i="6" a="1"/>
  <c r="F301" i="6" s="1"/>
  <c r="D305" i="8"/>
  <c r="G305" i="8"/>
  <c r="E305" i="8"/>
  <c r="C305" i="8"/>
  <c r="F305" i="8"/>
  <c r="F309" i="6" a="1"/>
  <c r="F309" i="6" s="1"/>
  <c r="D313" i="8"/>
  <c r="G313" i="8"/>
  <c r="E313" i="8"/>
  <c r="F313" i="8"/>
  <c r="C313" i="8"/>
  <c r="F317" i="6" a="1"/>
  <c r="F317" i="6" s="1"/>
  <c r="G319" i="6" a="1"/>
  <c r="G319" i="6" s="1"/>
  <c r="A320" i="8"/>
  <c r="F322" i="6" a="1"/>
  <c r="F322" i="6" s="1"/>
  <c r="F323" i="6" a="1"/>
  <c r="F323" i="6" s="1"/>
  <c r="A330" i="8"/>
  <c r="G332" i="6" a="1"/>
  <c r="G332" i="6" s="1"/>
  <c r="A336" i="8"/>
  <c r="F338" i="6" a="1"/>
  <c r="F338" i="6" s="1"/>
  <c r="A346" i="8"/>
  <c r="G348" i="6" a="1"/>
  <c r="G348" i="6" s="1"/>
  <c r="A352" i="8"/>
  <c r="F354" i="6" a="1"/>
  <c r="F354" i="6" s="1"/>
  <c r="A362" i="8"/>
  <c r="G364" i="6" a="1"/>
  <c r="G364" i="6" s="1"/>
  <c r="A368" i="8"/>
  <c r="F370" i="6" a="1"/>
  <c r="F370" i="6" s="1"/>
  <c r="A371" i="8"/>
  <c r="G373" i="6" a="1"/>
  <c r="G373" i="6" s="1"/>
  <c r="F373" i="6" a="1"/>
  <c r="F373" i="6" s="1"/>
  <c r="A373" i="8"/>
  <c r="H375" i="6" a="1"/>
  <c r="H375" i="6" s="1"/>
  <c r="G375" i="6" a="1"/>
  <c r="G375" i="6" s="1"/>
  <c r="E376" i="8"/>
  <c r="G376" i="8"/>
  <c r="F376" i="8"/>
  <c r="D376" i="8"/>
  <c r="C376" i="8"/>
  <c r="A355" i="8"/>
  <c r="F357" i="6" a="1"/>
  <c r="F357" i="6" s="1"/>
  <c r="D317" i="8"/>
  <c r="G317" i="8"/>
  <c r="F317" i="8"/>
  <c r="C317" i="8"/>
  <c r="E317" i="8"/>
  <c r="A322" i="8"/>
  <c r="G324" i="6" a="1"/>
  <c r="G324" i="6" s="1"/>
  <c r="A328" i="8"/>
  <c r="F330" i="6" a="1"/>
  <c r="F330" i="6" s="1"/>
  <c r="A338" i="8"/>
  <c r="G340" i="6" a="1"/>
  <c r="G340" i="6" s="1"/>
  <c r="A344" i="8"/>
  <c r="F346" i="6" a="1"/>
  <c r="F346" i="6" s="1"/>
  <c r="A354" i="8"/>
  <c r="G356" i="6" a="1"/>
  <c r="G356" i="6" s="1"/>
  <c r="G357" i="6" a="1"/>
  <c r="G357" i="6" s="1"/>
  <c r="A360" i="8"/>
  <c r="F362" i="6" a="1"/>
  <c r="F362" i="6" s="1"/>
  <c r="A370" i="8"/>
  <c r="G372" i="6" a="1"/>
  <c r="G372" i="6" s="1"/>
  <c r="A372" i="8"/>
  <c r="H374" i="6" a="1"/>
  <c r="H374" i="6" s="1"/>
  <c r="A385" i="8"/>
  <c r="G387" i="6" a="1"/>
  <c r="G387" i="6" s="1"/>
  <c r="H387" i="6" a="1"/>
  <c r="H387" i="6" s="1"/>
  <c r="F300" i="8"/>
  <c r="E300" i="8"/>
  <c r="D300" i="8"/>
  <c r="G300" i="8"/>
  <c r="C300" i="8"/>
  <c r="G308" i="8"/>
  <c r="F308" i="8"/>
  <c r="E308" i="8"/>
  <c r="D308" i="8"/>
  <c r="C308" i="8"/>
  <c r="G316" i="8"/>
  <c r="F316" i="8"/>
  <c r="E316" i="8"/>
  <c r="C316" i="8"/>
  <c r="D316" i="8"/>
  <c r="F324" i="6" a="1"/>
  <c r="F324" i="6" s="1"/>
  <c r="A331" i="8"/>
  <c r="F333" i="6" a="1"/>
  <c r="F333" i="6" s="1"/>
  <c r="F340" i="6" a="1"/>
  <c r="F340" i="6" s="1"/>
  <c r="A347" i="8"/>
  <c r="F349" i="6" a="1"/>
  <c r="F349" i="6" s="1"/>
  <c r="F356" i="6" a="1"/>
  <c r="F356" i="6" s="1"/>
  <c r="H357" i="6" a="1"/>
  <c r="H357" i="6" s="1"/>
  <c r="A363" i="8"/>
  <c r="F365" i="6" a="1"/>
  <c r="F365" i="6" s="1"/>
  <c r="F372" i="6" a="1"/>
  <c r="F372" i="6" s="1"/>
  <c r="A379" i="8"/>
  <c r="H381" i="6" a="1"/>
  <c r="H381" i="6" s="1"/>
  <c r="G381" i="6" a="1"/>
  <c r="G381" i="6" s="1"/>
  <c r="F381" i="6" a="1"/>
  <c r="F381" i="6" s="1"/>
  <c r="D251" i="8"/>
  <c r="G251" i="8"/>
  <c r="F251" i="8"/>
  <c r="E251" i="8"/>
  <c r="C251" i="8"/>
  <c r="F259" i="8"/>
  <c r="D259" i="8"/>
  <c r="G259" i="8"/>
  <c r="E259" i="8"/>
  <c r="C259" i="8"/>
  <c r="F267" i="8"/>
  <c r="D267" i="8"/>
  <c r="G267" i="8"/>
  <c r="E267" i="8"/>
  <c r="C267" i="8"/>
  <c r="F275" i="8"/>
  <c r="D275" i="8"/>
  <c r="G275" i="8"/>
  <c r="E275" i="8"/>
  <c r="C275" i="8"/>
  <c r="D283" i="8"/>
  <c r="C283" i="8"/>
  <c r="G283" i="8"/>
  <c r="F283" i="8"/>
  <c r="E283" i="8"/>
  <c r="F291" i="8"/>
  <c r="D291" i="8"/>
  <c r="C291" i="8"/>
  <c r="G291" i="8"/>
  <c r="E291" i="8"/>
  <c r="F299" i="8"/>
  <c r="D299" i="8"/>
  <c r="C299" i="8"/>
  <c r="G299" i="8"/>
  <c r="E299" i="8"/>
  <c r="F307" i="8"/>
  <c r="E307" i="8"/>
  <c r="D307" i="8"/>
  <c r="C307" i="8"/>
  <c r="G307" i="8"/>
  <c r="F315" i="8"/>
  <c r="E315" i="8"/>
  <c r="D315" i="8"/>
  <c r="C315" i="8"/>
  <c r="G315" i="8"/>
  <c r="F319" i="6" a="1"/>
  <c r="F319" i="6" s="1"/>
  <c r="D321" i="8"/>
  <c r="G321" i="8"/>
  <c r="F321" i="8"/>
  <c r="E321" i="8"/>
  <c r="C321" i="8"/>
  <c r="A324" i="8"/>
  <c r="H326" i="6" a="1"/>
  <c r="H326" i="6" s="1"/>
  <c r="A340" i="8"/>
  <c r="H342" i="6" a="1"/>
  <c r="H342" i="6" s="1"/>
  <c r="A356" i="8"/>
  <c r="H358" i="6" a="1"/>
  <c r="H358" i="6" s="1"/>
  <c r="F374" i="6" a="1"/>
  <c r="F374" i="6" s="1"/>
  <c r="D136" i="8"/>
  <c r="C136" i="8"/>
  <c r="G136" i="8"/>
  <c r="F136" i="8"/>
  <c r="E136" i="8"/>
  <c r="D144" i="8"/>
  <c r="C144" i="8"/>
  <c r="G144" i="8"/>
  <c r="F144" i="8"/>
  <c r="E144" i="8"/>
  <c r="C152" i="8"/>
  <c r="F152" i="8"/>
  <c r="E152" i="8"/>
  <c r="D152" i="8"/>
  <c r="G152" i="8"/>
  <c r="C160" i="8"/>
  <c r="G160" i="8"/>
  <c r="F160" i="8"/>
  <c r="D160" i="8"/>
  <c r="E160" i="8"/>
  <c r="G178" i="8"/>
  <c r="D178" i="8"/>
  <c r="F178" i="8"/>
  <c r="E178" i="8"/>
  <c r="C178" i="8"/>
  <c r="G186" i="8"/>
  <c r="D186" i="8"/>
  <c r="F186" i="8"/>
  <c r="E186" i="8"/>
  <c r="C186" i="8"/>
  <c r="G194" i="8"/>
  <c r="D194" i="8"/>
  <c r="F194" i="8"/>
  <c r="E194" i="8"/>
  <c r="C194" i="8"/>
  <c r="G202" i="8"/>
  <c r="D202" i="8"/>
  <c r="F202" i="8"/>
  <c r="E202" i="8"/>
  <c r="C202" i="8"/>
  <c r="G210" i="8"/>
  <c r="E210" i="8"/>
  <c r="D210" i="8"/>
  <c r="C210" i="8"/>
  <c r="F210" i="8"/>
  <c r="G218" i="8"/>
  <c r="F218" i="8"/>
  <c r="E218" i="8"/>
  <c r="D218" i="8"/>
  <c r="C218" i="8"/>
  <c r="G226" i="8"/>
  <c r="F226" i="8"/>
  <c r="D226" i="8"/>
  <c r="C226" i="8"/>
  <c r="E226" i="8"/>
  <c r="G234" i="8"/>
  <c r="F234" i="8"/>
  <c r="E234" i="8"/>
  <c r="D234" i="8"/>
  <c r="C234" i="8"/>
  <c r="G242" i="8"/>
  <c r="F242" i="8"/>
  <c r="C242" i="8"/>
  <c r="E242" i="8"/>
  <c r="D242" i="8"/>
  <c r="G250" i="8"/>
  <c r="F250" i="8"/>
  <c r="C250" i="8"/>
  <c r="E250" i="8"/>
  <c r="D250" i="8"/>
  <c r="G258" i="8"/>
  <c r="F258" i="8"/>
  <c r="D258" i="8"/>
  <c r="C258" i="8"/>
  <c r="E258" i="8"/>
  <c r="G266" i="8"/>
  <c r="F266" i="8"/>
  <c r="D266" i="8"/>
  <c r="C266" i="8"/>
  <c r="E266" i="8"/>
  <c r="G274" i="8"/>
  <c r="F274" i="8"/>
  <c r="D274" i="8"/>
  <c r="C274" i="8"/>
  <c r="E274" i="8"/>
  <c r="E282" i="8"/>
  <c r="D282" i="8"/>
  <c r="C282" i="8"/>
  <c r="G282" i="8"/>
  <c r="F282" i="8"/>
  <c r="D290" i="8"/>
  <c r="G290" i="8"/>
  <c r="F290" i="8"/>
  <c r="C290" i="8"/>
  <c r="E290" i="8"/>
  <c r="F298" i="8"/>
  <c r="D298" i="8"/>
  <c r="G298" i="8"/>
  <c r="E298" i="8"/>
  <c r="C298" i="8"/>
  <c r="F302" i="6" a="1"/>
  <c r="F302" i="6" s="1"/>
  <c r="F306" i="8"/>
  <c r="D306" i="8"/>
  <c r="C306" i="8"/>
  <c r="E306" i="8"/>
  <c r="G306" i="8"/>
  <c r="F310" i="6" a="1"/>
  <c r="F310" i="6" s="1"/>
  <c r="F314" i="8"/>
  <c r="D314" i="8"/>
  <c r="C314" i="8"/>
  <c r="G314" i="8"/>
  <c r="E314" i="8"/>
  <c r="F318" i="6" a="1"/>
  <c r="F318" i="6" s="1"/>
  <c r="A327" i="8"/>
  <c r="H329" i="6" a="1"/>
  <c r="H329" i="6" s="1"/>
  <c r="G330" i="6" a="1"/>
  <c r="G330" i="6" s="1"/>
  <c r="A333" i="8"/>
  <c r="G335" i="6" a="1"/>
  <c r="G335" i="6" s="1"/>
  <c r="A343" i="8"/>
  <c r="H345" i="6" a="1"/>
  <c r="H345" i="6" s="1"/>
  <c r="G346" i="6" a="1"/>
  <c r="G346" i="6" s="1"/>
  <c r="A349" i="8"/>
  <c r="G351" i="6" a="1"/>
  <c r="G351" i="6" s="1"/>
  <c r="A359" i="8"/>
  <c r="H361" i="6" a="1"/>
  <c r="H361" i="6" s="1"/>
  <c r="G362" i="6" a="1"/>
  <c r="G362" i="6" s="1"/>
  <c r="A365" i="8"/>
  <c r="G367" i="6" a="1"/>
  <c r="G367" i="6" s="1"/>
  <c r="H372" i="6" a="1"/>
  <c r="H372" i="6" s="1"/>
  <c r="G374" i="6" a="1"/>
  <c r="G374" i="6" s="1"/>
  <c r="A380" i="8"/>
  <c r="H382" i="6" a="1"/>
  <c r="H382" i="6" s="1"/>
  <c r="G382" i="6" a="1"/>
  <c r="G382" i="6" s="1"/>
  <c r="D329" i="8"/>
  <c r="C329" i="8"/>
  <c r="G329" i="8"/>
  <c r="F329" i="8"/>
  <c r="E329" i="8"/>
  <c r="D337" i="8"/>
  <c r="C337" i="8"/>
  <c r="G337" i="8"/>
  <c r="F337" i="8"/>
  <c r="E337" i="8"/>
  <c r="D345" i="8"/>
  <c r="C345" i="8"/>
  <c r="G345" i="8"/>
  <c r="F345" i="8"/>
  <c r="E345" i="8"/>
  <c r="G353" i="8"/>
  <c r="D353" i="8"/>
  <c r="C353" i="8"/>
  <c r="F353" i="8"/>
  <c r="E353" i="8"/>
  <c r="G361" i="8"/>
  <c r="C361" i="8"/>
  <c r="F361" i="8"/>
  <c r="E361" i="8"/>
  <c r="D361" i="8"/>
  <c r="G369" i="8"/>
  <c r="C369" i="8"/>
  <c r="F369" i="8"/>
  <c r="E369" i="8"/>
  <c r="D369" i="8"/>
  <c r="H377" i="6" a="1"/>
  <c r="H377" i="6" s="1"/>
  <c r="G377" i="8"/>
  <c r="C377" i="8"/>
  <c r="F377" i="8"/>
  <c r="E377" i="8"/>
  <c r="D377" i="8"/>
  <c r="H383" i="6" a="1"/>
  <c r="H383" i="6" s="1"/>
  <c r="C383" i="8"/>
  <c r="G383" i="8"/>
  <c r="F383" i="8"/>
  <c r="E383" i="8"/>
  <c r="D383" i="8"/>
  <c r="A387" i="8"/>
  <c r="G389" i="6" a="1"/>
  <c r="G389" i="6" s="1"/>
  <c r="C375" i="8"/>
  <c r="G375" i="8"/>
  <c r="E375" i="8"/>
  <c r="F375" i="8"/>
  <c r="D375" i="8"/>
  <c r="G381" i="8"/>
  <c r="E381" i="8"/>
  <c r="D381" i="8"/>
  <c r="C381" i="8"/>
  <c r="F381" i="8"/>
  <c r="A386" i="8"/>
  <c r="G388" i="6" a="1"/>
  <c r="G388" i="6" s="1"/>
  <c r="A389" i="8"/>
  <c r="H391" i="6" a="1"/>
  <c r="H391" i="6" s="1"/>
  <c r="A393" i="8"/>
  <c r="F395" i="6" a="1"/>
  <c r="F395" i="6" s="1"/>
  <c r="A395" i="8"/>
  <c r="G397" i="6" a="1"/>
  <c r="G397" i="6" s="1"/>
  <c r="F318" i="8"/>
  <c r="D318" i="8"/>
  <c r="C318" i="8"/>
  <c r="G318" i="8"/>
  <c r="E318" i="8"/>
  <c r="F326" i="8"/>
  <c r="E326" i="8"/>
  <c r="D326" i="8"/>
  <c r="C326" i="8"/>
  <c r="G326" i="8"/>
  <c r="F334" i="8"/>
  <c r="E334" i="8"/>
  <c r="D334" i="8"/>
  <c r="C334" i="8"/>
  <c r="G334" i="8"/>
  <c r="F342" i="8"/>
  <c r="E342" i="8"/>
  <c r="D342" i="8"/>
  <c r="C342" i="8"/>
  <c r="G342" i="8"/>
  <c r="F350" i="8"/>
  <c r="E350" i="8"/>
  <c r="D350" i="8"/>
  <c r="C350" i="8"/>
  <c r="G350" i="8"/>
  <c r="E358" i="8"/>
  <c r="C358" i="8"/>
  <c r="G358" i="8"/>
  <c r="F358" i="8"/>
  <c r="D358" i="8"/>
  <c r="E366" i="8"/>
  <c r="C366" i="8"/>
  <c r="G366" i="8"/>
  <c r="F366" i="8"/>
  <c r="D366" i="8"/>
  <c r="E374" i="8"/>
  <c r="C374" i="8"/>
  <c r="F374" i="8"/>
  <c r="D374" i="8"/>
  <c r="F378" i="6" a="1"/>
  <c r="F378" i="6" s="1"/>
  <c r="G385" i="6" a="1"/>
  <c r="G385" i="6" s="1"/>
  <c r="G374" i="8"/>
  <c r="A388" i="8"/>
  <c r="H390" i="6" a="1"/>
  <c r="H390" i="6" s="1"/>
  <c r="E392" i="8"/>
  <c r="C392" i="8"/>
  <c r="G392" i="8"/>
  <c r="F392" i="8"/>
  <c r="D392" i="8"/>
  <c r="A394" i="8"/>
  <c r="G396" i="6" a="1"/>
  <c r="G396" i="6" s="1"/>
  <c r="F396" i="6" a="1"/>
  <c r="F396" i="6" s="1"/>
  <c r="H388" i="6" a="1"/>
  <c r="H388" i="6" s="1"/>
  <c r="F390" i="6" a="1"/>
  <c r="F390" i="6" s="1"/>
  <c r="D112" i="8"/>
  <c r="G112" i="8"/>
  <c r="F112" i="8"/>
  <c r="C112" i="8"/>
  <c r="C391" i="8"/>
  <c r="G391" i="8"/>
  <c r="F391" i="8"/>
  <c r="E391" i="8"/>
  <c r="D391" i="8"/>
  <c r="G382" i="8"/>
  <c r="F382" i="8"/>
  <c r="E382" i="8"/>
  <c r="D382" i="8"/>
  <c r="C382" i="8"/>
  <c r="G390" i="8"/>
  <c r="F390" i="8"/>
  <c r="E390" i="8"/>
  <c r="D390" i="8"/>
  <c r="C390" i="8"/>
  <c r="F394" i="6" a="1"/>
  <c r="F394" i="6" s="1"/>
  <c r="E167" i="8"/>
  <c r="E170" i="8"/>
  <c r="C166" i="8"/>
  <c r="F167" i="8"/>
  <c r="C169" i="8"/>
  <c r="F170" i="8"/>
  <c r="C171" i="8"/>
  <c r="D168" i="8"/>
  <c r="D171" i="8"/>
  <c r="E168" i="8"/>
  <c r="C148" i="8" l="1"/>
  <c r="F148" i="8"/>
  <c r="E148" i="8"/>
  <c r="G148" i="8"/>
  <c r="D148" i="8"/>
  <c r="D301" i="8"/>
  <c r="G301" i="8"/>
  <c r="F301" i="8"/>
  <c r="E301" i="8"/>
  <c r="C301" i="8"/>
  <c r="E380" i="8"/>
  <c r="C380" i="8"/>
  <c r="G380" i="8"/>
  <c r="F380" i="8"/>
  <c r="D380" i="8"/>
  <c r="D349" i="8"/>
  <c r="C349" i="8"/>
  <c r="G349" i="8"/>
  <c r="F349" i="8"/>
  <c r="E349" i="8"/>
  <c r="G327" i="8"/>
  <c r="F327" i="8"/>
  <c r="E327" i="8"/>
  <c r="D327" i="8"/>
  <c r="C327" i="8"/>
  <c r="G393" i="8"/>
  <c r="E393" i="8"/>
  <c r="D393" i="8"/>
  <c r="C393" i="8"/>
  <c r="F393" i="8"/>
  <c r="C387" i="8"/>
  <c r="G387" i="8"/>
  <c r="F387" i="8"/>
  <c r="E387" i="8"/>
  <c r="D387" i="8"/>
  <c r="C363" i="8"/>
  <c r="G363" i="8"/>
  <c r="E363" i="8"/>
  <c r="F363" i="8"/>
  <c r="D363" i="8"/>
  <c r="E360" i="8"/>
  <c r="G360" i="8"/>
  <c r="F360" i="8"/>
  <c r="D360" i="8"/>
  <c r="C360" i="8"/>
  <c r="D279" i="8"/>
  <c r="F279" i="8"/>
  <c r="C279" i="8"/>
  <c r="G279" i="8"/>
  <c r="E279" i="8"/>
  <c r="E245" i="8"/>
  <c r="D245" i="8"/>
  <c r="G245" i="8"/>
  <c r="F245" i="8"/>
  <c r="C245" i="8"/>
  <c r="G351" i="8"/>
  <c r="F351" i="8"/>
  <c r="E351" i="8"/>
  <c r="D351" i="8"/>
  <c r="C351" i="8"/>
  <c r="G254" i="8"/>
  <c r="F254" i="8"/>
  <c r="D254" i="8"/>
  <c r="E254" i="8"/>
  <c r="C254" i="8"/>
  <c r="C232" i="8"/>
  <c r="F232" i="8"/>
  <c r="G232" i="8"/>
  <c r="E232" i="8"/>
  <c r="D232" i="8"/>
  <c r="E384" i="8"/>
  <c r="C384" i="8"/>
  <c r="G384" i="8"/>
  <c r="D384" i="8"/>
  <c r="F384" i="8"/>
  <c r="D227" i="8"/>
  <c r="G227" i="8"/>
  <c r="C227" i="8"/>
  <c r="F227" i="8"/>
  <c r="E227" i="8"/>
  <c r="C191" i="8"/>
  <c r="F191" i="8"/>
  <c r="G191" i="8"/>
  <c r="E191" i="8"/>
  <c r="D191" i="8"/>
  <c r="C272" i="8"/>
  <c r="F272" i="8"/>
  <c r="G272" i="8"/>
  <c r="E272" i="8"/>
  <c r="D272" i="8"/>
  <c r="G246" i="8"/>
  <c r="F246" i="8"/>
  <c r="D246" i="8"/>
  <c r="C246" i="8"/>
  <c r="E246" i="8"/>
  <c r="G214" i="8"/>
  <c r="F214" i="8"/>
  <c r="D214" i="8"/>
  <c r="E214" i="8"/>
  <c r="C214" i="8"/>
  <c r="G182" i="8"/>
  <c r="D182" i="8"/>
  <c r="F182" i="8"/>
  <c r="E182" i="8"/>
  <c r="C182" i="8"/>
  <c r="F288" i="8"/>
  <c r="E288" i="8"/>
  <c r="G288" i="8"/>
  <c r="C288" i="8"/>
  <c r="D288" i="8"/>
  <c r="C228" i="8"/>
  <c r="F228" i="8"/>
  <c r="E228" i="8"/>
  <c r="D228" i="8"/>
  <c r="G228" i="8"/>
  <c r="E196" i="8"/>
  <c r="D196" i="8"/>
  <c r="C196" i="8"/>
  <c r="G196" i="8"/>
  <c r="F196" i="8"/>
  <c r="G357" i="8"/>
  <c r="C357" i="8"/>
  <c r="E357" i="8"/>
  <c r="D357" i="8"/>
  <c r="F357" i="8"/>
  <c r="F292" i="8"/>
  <c r="E292" i="8"/>
  <c r="D292" i="8"/>
  <c r="G292" i="8"/>
  <c r="C292" i="8"/>
  <c r="D247" i="8"/>
  <c r="G247" i="8"/>
  <c r="F247" i="8"/>
  <c r="E247" i="8"/>
  <c r="C247" i="8"/>
  <c r="D215" i="8"/>
  <c r="F215" i="8"/>
  <c r="E215" i="8"/>
  <c r="C215" i="8"/>
  <c r="G215" i="8"/>
  <c r="C183" i="8"/>
  <c r="F183" i="8"/>
  <c r="G183" i="8"/>
  <c r="E183" i="8"/>
  <c r="D183" i="8"/>
  <c r="E161" i="8"/>
  <c r="G161" i="8"/>
  <c r="F161" i="8"/>
  <c r="D161" i="8"/>
  <c r="C161" i="8"/>
  <c r="G146" i="8"/>
  <c r="E146" i="8"/>
  <c r="D146" i="8"/>
  <c r="C146" i="8"/>
  <c r="F146" i="8"/>
  <c r="D120" i="8"/>
  <c r="G120" i="8"/>
  <c r="C120" i="8"/>
  <c r="E120" i="8"/>
  <c r="F120" i="8"/>
  <c r="C105" i="8"/>
  <c r="G105" i="8"/>
  <c r="F105" i="8"/>
  <c r="E105" i="8"/>
  <c r="D105" i="8"/>
  <c r="D89" i="8"/>
  <c r="C89" i="8"/>
  <c r="G89" i="8"/>
  <c r="F89" i="8"/>
  <c r="E89" i="8"/>
  <c r="D74" i="8"/>
  <c r="F74" i="8"/>
  <c r="E74" i="8"/>
  <c r="C74" i="8"/>
  <c r="G74" i="8"/>
  <c r="F47" i="8"/>
  <c r="E47" i="8"/>
  <c r="D47" i="8"/>
  <c r="C47" i="8"/>
  <c r="G47" i="8"/>
  <c r="F117" i="8"/>
  <c r="C117" i="8"/>
  <c r="E117" i="8"/>
  <c r="D117" i="8"/>
  <c r="G117" i="8"/>
  <c r="F53" i="8"/>
  <c r="E53" i="8"/>
  <c r="D53" i="8"/>
  <c r="C53" i="8"/>
  <c r="G53" i="8"/>
  <c r="F39" i="8"/>
  <c r="G39" i="8"/>
  <c r="E39" i="8"/>
  <c r="D39" i="8"/>
  <c r="C39" i="8"/>
  <c r="E200" i="8"/>
  <c r="D200" i="8"/>
  <c r="C200" i="8"/>
  <c r="G200" i="8"/>
  <c r="F200" i="8"/>
  <c r="F121" i="8"/>
  <c r="C121" i="8"/>
  <c r="G121" i="8"/>
  <c r="D121" i="8"/>
  <c r="E121" i="8"/>
  <c r="F271" i="8"/>
  <c r="D271" i="8"/>
  <c r="E271" i="8"/>
  <c r="C271" i="8"/>
  <c r="G271" i="8"/>
  <c r="F107" i="8"/>
  <c r="E107" i="8"/>
  <c r="G107" i="8"/>
  <c r="D107" i="8"/>
  <c r="C107" i="8"/>
  <c r="F79" i="8"/>
  <c r="G79" i="8"/>
  <c r="E79" i="8"/>
  <c r="D79" i="8"/>
  <c r="C79" i="8"/>
  <c r="G131" i="8"/>
  <c r="F131" i="8"/>
  <c r="E131" i="8"/>
  <c r="D131" i="8"/>
  <c r="C131" i="8"/>
  <c r="G332" i="8"/>
  <c r="F332" i="8"/>
  <c r="E332" i="8"/>
  <c r="D332" i="8"/>
  <c r="C332" i="8"/>
  <c r="E221" i="8"/>
  <c r="D221" i="8"/>
  <c r="G221" i="8"/>
  <c r="F221" i="8"/>
  <c r="C221" i="8"/>
  <c r="D341" i="8"/>
  <c r="C341" i="8"/>
  <c r="G341" i="8"/>
  <c r="F341" i="8"/>
  <c r="E341" i="8"/>
  <c r="G365" i="8"/>
  <c r="C365" i="8"/>
  <c r="F365" i="8"/>
  <c r="E365" i="8"/>
  <c r="D365" i="8"/>
  <c r="G328" i="8"/>
  <c r="F328" i="8"/>
  <c r="E328" i="8"/>
  <c r="D328" i="8"/>
  <c r="C328" i="8"/>
  <c r="E362" i="8"/>
  <c r="C362" i="8"/>
  <c r="G362" i="8"/>
  <c r="F362" i="8"/>
  <c r="D362" i="8"/>
  <c r="F330" i="8"/>
  <c r="E330" i="8"/>
  <c r="D330" i="8"/>
  <c r="C330" i="8"/>
  <c r="G330" i="8"/>
  <c r="F303" i="8"/>
  <c r="D303" i="8"/>
  <c r="C303" i="8"/>
  <c r="G303" i="8"/>
  <c r="E303" i="8"/>
  <c r="D243" i="8"/>
  <c r="F243" i="8"/>
  <c r="E243" i="8"/>
  <c r="C243" i="8"/>
  <c r="G243" i="8"/>
  <c r="E207" i="8"/>
  <c r="D207" i="8"/>
  <c r="C207" i="8"/>
  <c r="G207" i="8"/>
  <c r="F207" i="8"/>
  <c r="G134" i="8"/>
  <c r="E134" i="8"/>
  <c r="D134" i="8"/>
  <c r="C134" i="8"/>
  <c r="F134" i="8"/>
  <c r="G278" i="8"/>
  <c r="E278" i="8"/>
  <c r="C278" i="8"/>
  <c r="F278" i="8"/>
  <c r="D278" i="8"/>
  <c r="F83" i="8"/>
  <c r="C83" i="8"/>
  <c r="G83" i="8"/>
  <c r="E83" i="8"/>
  <c r="D83" i="8"/>
  <c r="E188" i="8"/>
  <c r="D188" i="8"/>
  <c r="C188" i="8"/>
  <c r="G188" i="8"/>
  <c r="F188" i="8"/>
  <c r="G130" i="8"/>
  <c r="E130" i="8"/>
  <c r="D130" i="8"/>
  <c r="C130" i="8"/>
  <c r="F130" i="8"/>
  <c r="G378" i="8"/>
  <c r="E378" i="8"/>
  <c r="C378" i="8"/>
  <c r="F378" i="8"/>
  <c r="D378" i="8"/>
  <c r="F133" i="8"/>
  <c r="E133" i="8"/>
  <c r="C133" i="8"/>
  <c r="G133" i="8"/>
  <c r="D133" i="8"/>
  <c r="G97" i="8"/>
  <c r="F97" i="8"/>
  <c r="C97" i="8"/>
  <c r="E97" i="8"/>
  <c r="D97" i="8"/>
  <c r="E354" i="8"/>
  <c r="C354" i="8"/>
  <c r="G354" i="8"/>
  <c r="F354" i="8"/>
  <c r="D354" i="8"/>
  <c r="G312" i="8"/>
  <c r="F312" i="8"/>
  <c r="E312" i="8"/>
  <c r="D312" i="8"/>
  <c r="C312" i="8"/>
  <c r="D239" i="8"/>
  <c r="E239" i="8"/>
  <c r="C239" i="8"/>
  <c r="G239" i="8"/>
  <c r="F239" i="8"/>
  <c r="G189" i="8"/>
  <c r="F189" i="8"/>
  <c r="E189" i="8"/>
  <c r="D189" i="8"/>
  <c r="C189" i="8"/>
  <c r="G343" i="8"/>
  <c r="F343" i="8"/>
  <c r="E343" i="8"/>
  <c r="D343" i="8"/>
  <c r="C343" i="8"/>
  <c r="E388" i="8"/>
  <c r="C388" i="8"/>
  <c r="G388" i="8"/>
  <c r="F388" i="8"/>
  <c r="D388" i="8"/>
  <c r="G389" i="8"/>
  <c r="E389" i="8"/>
  <c r="D389" i="8"/>
  <c r="C389" i="8"/>
  <c r="F389" i="8"/>
  <c r="E356" i="8"/>
  <c r="G356" i="8"/>
  <c r="F356" i="8"/>
  <c r="D356" i="8"/>
  <c r="C356" i="8"/>
  <c r="G385" i="8"/>
  <c r="E385" i="8"/>
  <c r="D385" i="8"/>
  <c r="C385" i="8"/>
  <c r="F385" i="8"/>
  <c r="C355" i="8"/>
  <c r="G355" i="8"/>
  <c r="E355" i="8"/>
  <c r="D355" i="8"/>
  <c r="F355" i="8"/>
  <c r="G373" i="8"/>
  <c r="C373" i="8"/>
  <c r="F373" i="8"/>
  <c r="E373" i="8"/>
  <c r="D373" i="8"/>
  <c r="E213" i="8"/>
  <c r="F213" i="8"/>
  <c r="D213" i="8"/>
  <c r="C213" i="8"/>
  <c r="G213" i="8"/>
  <c r="G285" i="8"/>
  <c r="F285" i="8"/>
  <c r="E285" i="8"/>
  <c r="D285" i="8"/>
  <c r="C285" i="8"/>
  <c r="C252" i="8"/>
  <c r="F252" i="8"/>
  <c r="D252" i="8"/>
  <c r="G252" i="8"/>
  <c r="E252" i="8"/>
  <c r="C220" i="8"/>
  <c r="F220" i="8"/>
  <c r="G220" i="8"/>
  <c r="E220" i="8"/>
  <c r="D220" i="8"/>
  <c r="C264" i="8"/>
  <c r="F264" i="8"/>
  <c r="G264" i="8"/>
  <c r="E264" i="8"/>
  <c r="D264" i="8"/>
  <c r="D223" i="8"/>
  <c r="G223" i="8"/>
  <c r="F223" i="8"/>
  <c r="E223" i="8"/>
  <c r="C223" i="8"/>
  <c r="F295" i="8"/>
  <c r="D295" i="8"/>
  <c r="C295" i="8"/>
  <c r="G295" i="8"/>
  <c r="E295" i="8"/>
  <c r="G270" i="8"/>
  <c r="F270" i="8"/>
  <c r="D270" i="8"/>
  <c r="E270" i="8"/>
  <c r="C270" i="8"/>
  <c r="F311" i="8"/>
  <c r="E311" i="8"/>
  <c r="D311" i="8"/>
  <c r="C311" i="8"/>
  <c r="G311" i="8"/>
  <c r="C286" i="8"/>
  <c r="G286" i="8"/>
  <c r="E286" i="8"/>
  <c r="F286" i="8"/>
  <c r="D286" i="8"/>
  <c r="E253" i="8"/>
  <c r="D253" i="8"/>
  <c r="G253" i="8"/>
  <c r="C253" i="8"/>
  <c r="F253" i="8"/>
  <c r="C224" i="8"/>
  <c r="F224" i="8"/>
  <c r="D224" i="8"/>
  <c r="G224" i="8"/>
  <c r="E224" i="8"/>
  <c r="E192" i="8"/>
  <c r="D192" i="8"/>
  <c r="C192" i="8"/>
  <c r="G192" i="8"/>
  <c r="F192" i="8"/>
  <c r="D235" i="8"/>
  <c r="C235" i="8"/>
  <c r="F235" i="8"/>
  <c r="E235" i="8"/>
  <c r="G235" i="8"/>
  <c r="C203" i="8"/>
  <c r="F203" i="8"/>
  <c r="G203" i="8"/>
  <c r="E203" i="8"/>
  <c r="D203" i="8"/>
  <c r="G138" i="8"/>
  <c r="E138" i="8"/>
  <c r="D138" i="8"/>
  <c r="C138" i="8"/>
  <c r="F138" i="8"/>
  <c r="D102" i="8"/>
  <c r="C102" i="8"/>
  <c r="G102" i="8"/>
  <c r="F102" i="8"/>
  <c r="E102" i="8"/>
  <c r="F43" i="8"/>
  <c r="E43" i="8"/>
  <c r="C43" i="8"/>
  <c r="G43" i="8"/>
  <c r="D43" i="8"/>
  <c r="F84" i="8"/>
  <c r="E84" i="8"/>
  <c r="G84" i="8"/>
  <c r="D84" i="8"/>
  <c r="C84" i="8"/>
  <c r="F151" i="8"/>
  <c r="E151" i="8"/>
  <c r="C151" i="8"/>
  <c r="G151" i="8"/>
  <c r="D151" i="8"/>
  <c r="F35" i="8"/>
  <c r="G35" i="8"/>
  <c r="E35" i="8"/>
  <c r="D35" i="8"/>
  <c r="C35" i="8"/>
  <c r="D110" i="8"/>
  <c r="C110" i="8"/>
  <c r="G110" i="8"/>
  <c r="F110" i="8"/>
  <c r="E110" i="8"/>
  <c r="E72" i="8"/>
  <c r="G72" i="8"/>
  <c r="F72" i="8"/>
  <c r="D72" i="8"/>
  <c r="C72" i="8"/>
  <c r="E165" i="8"/>
  <c r="D165" i="8"/>
  <c r="C165" i="8"/>
  <c r="G165" i="8"/>
  <c r="F165" i="8"/>
  <c r="F141" i="8"/>
  <c r="E141" i="8"/>
  <c r="C141" i="8"/>
  <c r="G141" i="8"/>
  <c r="D141" i="8"/>
  <c r="G100" i="8"/>
  <c r="F100" i="8"/>
  <c r="E100" i="8"/>
  <c r="D100" i="8"/>
  <c r="C100" i="8"/>
  <c r="E69" i="8"/>
  <c r="D69" i="8"/>
  <c r="C69" i="8"/>
  <c r="F69" i="8"/>
  <c r="G69" i="8"/>
  <c r="E122" i="8"/>
  <c r="D122" i="8"/>
  <c r="C122" i="8"/>
  <c r="G122" i="8"/>
  <c r="F122" i="8"/>
  <c r="C172" i="8"/>
  <c r="G172" i="8"/>
  <c r="F172" i="8"/>
  <c r="E172" i="8"/>
  <c r="D172" i="8"/>
  <c r="D128" i="8"/>
  <c r="G128" i="8"/>
  <c r="C128" i="8"/>
  <c r="F128" i="8"/>
  <c r="E128" i="8"/>
  <c r="G29" i="8"/>
  <c r="D29" i="8"/>
  <c r="C29" i="8"/>
  <c r="F29" i="8"/>
  <c r="E29" i="8"/>
  <c r="G174" i="8"/>
  <c r="E174" i="8"/>
  <c r="D174" i="8"/>
  <c r="C174" i="8"/>
  <c r="F174" i="8"/>
  <c r="G352" i="8"/>
  <c r="F352" i="8"/>
  <c r="E352" i="8"/>
  <c r="D352" i="8"/>
  <c r="C352" i="8"/>
  <c r="F319" i="8"/>
  <c r="E319" i="8"/>
  <c r="D319" i="8"/>
  <c r="C319" i="8"/>
  <c r="G319" i="8"/>
  <c r="E277" i="8"/>
  <c r="D277" i="8"/>
  <c r="G277" i="8"/>
  <c r="F277" i="8"/>
  <c r="C277" i="8"/>
  <c r="G339" i="8"/>
  <c r="F339" i="8"/>
  <c r="E339" i="8"/>
  <c r="D339" i="8"/>
  <c r="C339" i="8"/>
  <c r="D309" i="8"/>
  <c r="G309" i="8"/>
  <c r="C309" i="8"/>
  <c r="F309" i="8"/>
  <c r="E309" i="8"/>
  <c r="C276" i="8"/>
  <c r="F276" i="8"/>
  <c r="D276" i="8"/>
  <c r="G276" i="8"/>
  <c r="E276" i="8"/>
  <c r="G386" i="8"/>
  <c r="F386" i="8"/>
  <c r="E386" i="8"/>
  <c r="D386" i="8"/>
  <c r="C386" i="8"/>
  <c r="C359" i="8"/>
  <c r="G359" i="8"/>
  <c r="E359" i="8"/>
  <c r="F359" i="8"/>
  <c r="D359" i="8"/>
  <c r="G340" i="8"/>
  <c r="F340" i="8"/>
  <c r="E340" i="8"/>
  <c r="D340" i="8"/>
  <c r="C340" i="8"/>
  <c r="G347" i="8"/>
  <c r="F347" i="8"/>
  <c r="E347" i="8"/>
  <c r="D347" i="8"/>
  <c r="C347" i="8"/>
  <c r="E372" i="8"/>
  <c r="G372" i="8"/>
  <c r="D372" i="8"/>
  <c r="C372" i="8"/>
  <c r="F372" i="8"/>
  <c r="G320" i="8"/>
  <c r="F320" i="8"/>
  <c r="E320" i="8"/>
  <c r="D320" i="8"/>
  <c r="C320" i="8"/>
  <c r="F296" i="8"/>
  <c r="E296" i="8"/>
  <c r="G296" i="8"/>
  <c r="D296" i="8"/>
  <c r="C296" i="8"/>
  <c r="G181" i="8"/>
  <c r="E181" i="8"/>
  <c r="F181" i="8"/>
  <c r="D181" i="8"/>
  <c r="C181" i="8"/>
  <c r="G335" i="8"/>
  <c r="F335" i="8"/>
  <c r="E335" i="8"/>
  <c r="D335" i="8"/>
  <c r="C335" i="8"/>
  <c r="C248" i="8"/>
  <c r="F248" i="8"/>
  <c r="E248" i="8"/>
  <c r="D248" i="8"/>
  <c r="G248" i="8"/>
  <c r="C216" i="8"/>
  <c r="F216" i="8"/>
  <c r="E216" i="8"/>
  <c r="G216" i="8"/>
  <c r="D216" i="8"/>
  <c r="G262" i="8"/>
  <c r="F262" i="8"/>
  <c r="D262" i="8"/>
  <c r="E262" i="8"/>
  <c r="C262" i="8"/>
  <c r="C268" i="8"/>
  <c r="F268" i="8"/>
  <c r="D268" i="8"/>
  <c r="G268" i="8"/>
  <c r="E268" i="8"/>
  <c r="G230" i="8"/>
  <c r="F230" i="8"/>
  <c r="E230" i="8"/>
  <c r="D230" i="8"/>
  <c r="C230" i="8"/>
  <c r="G198" i="8"/>
  <c r="D198" i="8"/>
  <c r="F198" i="8"/>
  <c r="E198" i="8"/>
  <c r="C198" i="8"/>
  <c r="F284" i="8"/>
  <c r="E284" i="8"/>
  <c r="C284" i="8"/>
  <c r="G284" i="8"/>
  <c r="D284" i="8"/>
  <c r="C244" i="8"/>
  <c r="F244" i="8"/>
  <c r="D244" i="8"/>
  <c r="G244" i="8"/>
  <c r="E244" i="8"/>
  <c r="C212" i="8"/>
  <c r="F212" i="8"/>
  <c r="G212" i="8"/>
  <c r="E212" i="8"/>
  <c r="D212" i="8"/>
  <c r="C180" i="8"/>
  <c r="G180" i="8"/>
  <c r="F180" i="8"/>
  <c r="E180" i="8"/>
  <c r="D180" i="8"/>
  <c r="E364" i="8"/>
  <c r="G364" i="8"/>
  <c r="F364" i="8"/>
  <c r="D364" i="8"/>
  <c r="C364" i="8"/>
  <c r="D231" i="8"/>
  <c r="E231" i="8"/>
  <c r="C231" i="8"/>
  <c r="G231" i="8"/>
  <c r="F231" i="8"/>
  <c r="C199" i="8"/>
  <c r="F199" i="8"/>
  <c r="G199" i="8"/>
  <c r="E199" i="8"/>
  <c r="D199" i="8"/>
  <c r="C77" i="8"/>
  <c r="G77" i="8"/>
  <c r="F77" i="8"/>
  <c r="D77" i="8"/>
  <c r="E77" i="8"/>
  <c r="C156" i="8"/>
  <c r="D156" i="8"/>
  <c r="G156" i="8"/>
  <c r="F156" i="8"/>
  <c r="E156" i="8"/>
  <c r="G92" i="8"/>
  <c r="E92" i="8"/>
  <c r="D92" i="8"/>
  <c r="C92" i="8"/>
  <c r="F92" i="8"/>
  <c r="D114" i="8"/>
  <c r="C114" i="8"/>
  <c r="F114" i="8"/>
  <c r="E114" i="8"/>
  <c r="G114" i="8"/>
  <c r="G2" i="8"/>
  <c r="F2" i="8"/>
  <c r="C2" i="8"/>
  <c r="E2" i="8"/>
  <c r="D2" i="8"/>
  <c r="F137" i="8"/>
  <c r="E137" i="8"/>
  <c r="C137" i="8"/>
  <c r="G137" i="8"/>
  <c r="D137" i="8"/>
  <c r="F87" i="8"/>
  <c r="G87" i="8"/>
  <c r="E87" i="8"/>
  <c r="D87" i="8"/>
  <c r="C87" i="8"/>
  <c r="G190" i="8"/>
  <c r="D190" i="8"/>
  <c r="F190" i="8"/>
  <c r="E190" i="8"/>
  <c r="C190" i="8"/>
  <c r="F125" i="8"/>
  <c r="C125" i="8"/>
  <c r="E125" i="8"/>
  <c r="G125" i="8"/>
  <c r="D125" i="8"/>
  <c r="D94" i="8"/>
  <c r="C94" i="8"/>
  <c r="E94" i="8"/>
  <c r="F94" i="8"/>
  <c r="G94" i="8"/>
  <c r="F63" i="8"/>
  <c r="D63" i="8"/>
  <c r="G63" i="8"/>
  <c r="E63" i="8"/>
  <c r="C63" i="8"/>
  <c r="F91" i="8"/>
  <c r="E91" i="8"/>
  <c r="G91" i="8"/>
  <c r="D91" i="8"/>
  <c r="C91" i="8"/>
  <c r="C379" i="8"/>
  <c r="G379" i="8"/>
  <c r="F379" i="8"/>
  <c r="E379" i="8"/>
  <c r="D379" i="8"/>
  <c r="G344" i="8"/>
  <c r="F344" i="8"/>
  <c r="E344" i="8"/>
  <c r="D344" i="8"/>
  <c r="C344" i="8"/>
  <c r="C371" i="8"/>
  <c r="G371" i="8"/>
  <c r="E371" i="8"/>
  <c r="F371" i="8"/>
  <c r="D371" i="8"/>
  <c r="F346" i="8"/>
  <c r="E346" i="8"/>
  <c r="D346" i="8"/>
  <c r="C346" i="8"/>
  <c r="G346" i="8"/>
  <c r="E229" i="8"/>
  <c r="D229" i="8"/>
  <c r="C229" i="8"/>
  <c r="G229" i="8"/>
  <c r="F229" i="8"/>
  <c r="F179" i="8"/>
  <c r="G179" i="8"/>
  <c r="E179" i="8"/>
  <c r="D179" i="8"/>
  <c r="C179" i="8"/>
  <c r="G162" i="8"/>
  <c r="D162" i="8"/>
  <c r="C162" i="8"/>
  <c r="F162" i="8"/>
  <c r="E162" i="8"/>
  <c r="G304" i="8"/>
  <c r="F304" i="8"/>
  <c r="E304" i="8"/>
  <c r="D304" i="8"/>
  <c r="C304" i="8"/>
  <c r="G158" i="8"/>
  <c r="F158" i="8"/>
  <c r="E158" i="8"/>
  <c r="D158" i="8"/>
  <c r="C158" i="8"/>
  <c r="E126" i="8"/>
  <c r="D126" i="8"/>
  <c r="C126" i="8"/>
  <c r="G126" i="8"/>
  <c r="F126" i="8"/>
  <c r="D108" i="8"/>
  <c r="G108" i="8"/>
  <c r="F108" i="8"/>
  <c r="E108" i="8"/>
  <c r="C108" i="8"/>
  <c r="F95" i="8"/>
  <c r="E95" i="8"/>
  <c r="G95" i="8"/>
  <c r="D95" i="8"/>
  <c r="C95" i="8"/>
  <c r="C80" i="8"/>
  <c r="F80" i="8"/>
  <c r="G80" i="8"/>
  <c r="E80" i="8"/>
  <c r="D80" i="8"/>
  <c r="G64" i="8"/>
  <c r="C64" i="8"/>
  <c r="D64" i="8"/>
  <c r="F64" i="8"/>
  <c r="E64" i="8"/>
  <c r="G142" i="8"/>
  <c r="E142" i="8"/>
  <c r="D142" i="8"/>
  <c r="C142" i="8"/>
  <c r="F142" i="8"/>
  <c r="G68" i="8"/>
  <c r="E68" i="8"/>
  <c r="F68" i="8"/>
  <c r="D68" i="8"/>
  <c r="C68" i="8"/>
  <c r="G206" i="8"/>
  <c r="E206" i="8"/>
  <c r="F206" i="8"/>
  <c r="D206" i="8"/>
  <c r="C206" i="8"/>
  <c r="F75" i="8"/>
  <c r="E75" i="8"/>
  <c r="D75" i="8"/>
  <c r="G75" i="8"/>
  <c r="C75" i="8"/>
  <c r="G222" i="8"/>
  <c r="F222" i="8"/>
  <c r="C222" i="8"/>
  <c r="E222" i="8"/>
  <c r="D222" i="8"/>
  <c r="D66" i="8"/>
  <c r="E66" i="8"/>
  <c r="G66" i="8"/>
  <c r="F66" i="8"/>
  <c r="C66" i="8"/>
  <c r="C147" i="8"/>
  <c r="G147" i="8"/>
  <c r="F147" i="8"/>
  <c r="E147" i="8"/>
  <c r="D147" i="8"/>
  <c r="D140" i="8"/>
  <c r="C140" i="8"/>
  <c r="G140" i="8"/>
  <c r="F140" i="8"/>
  <c r="E140" i="8"/>
  <c r="F263" i="8"/>
  <c r="D263" i="8"/>
  <c r="E263" i="8"/>
  <c r="C263" i="8"/>
  <c r="G263" i="8"/>
  <c r="G324" i="8"/>
  <c r="F324" i="8"/>
  <c r="E324" i="8"/>
  <c r="D324" i="8"/>
  <c r="C324" i="8"/>
  <c r="E370" i="8"/>
  <c r="C370" i="8"/>
  <c r="D370" i="8"/>
  <c r="G370" i="8"/>
  <c r="F370" i="8"/>
  <c r="F310" i="8"/>
  <c r="D310" i="8"/>
  <c r="C310" i="8"/>
  <c r="G310" i="8"/>
  <c r="E310" i="8"/>
  <c r="C256" i="8"/>
  <c r="F256" i="8"/>
  <c r="G256" i="8"/>
  <c r="E256" i="8"/>
  <c r="D256" i="8"/>
  <c r="C236" i="8"/>
  <c r="F236" i="8"/>
  <c r="G236" i="8"/>
  <c r="E236" i="8"/>
  <c r="D236" i="8"/>
  <c r="D293" i="8"/>
  <c r="G293" i="8"/>
  <c r="F293" i="8"/>
  <c r="E293" i="8"/>
  <c r="C293" i="8"/>
  <c r="C260" i="8"/>
  <c r="F260" i="8"/>
  <c r="D260" i="8"/>
  <c r="G260" i="8"/>
  <c r="E260" i="8"/>
  <c r="C195" i="8"/>
  <c r="F195" i="8"/>
  <c r="G195" i="8"/>
  <c r="E195" i="8"/>
  <c r="D195" i="8"/>
  <c r="C240" i="8"/>
  <c r="F240" i="8"/>
  <c r="G240" i="8"/>
  <c r="E240" i="8"/>
  <c r="D240" i="8"/>
  <c r="C208" i="8"/>
  <c r="G208" i="8"/>
  <c r="F208" i="8"/>
  <c r="E208" i="8"/>
  <c r="D208" i="8"/>
  <c r="C176" i="8"/>
  <c r="D176" i="8"/>
  <c r="G176" i="8"/>
  <c r="F176" i="8"/>
  <c r="E176" i="8"/>
  <c r="F294" i="8"/>
  <c r="D294" i="8"/>
  <c r="E294" i="8"/>
  <c r="C294" i="8"/>
  <c r="G294" i="8"/>
  <c r="E261" i="8"/>
  <c r="D261" i="8"/>
  <c r="G261" i="8"/>
  <c r="F261" i="8"/>
  <c r="C261" i="8"/>
  <c r="D219" i="8"/>
  <c r="G219" i="8"/>
  <c r="F219" i="8"/>
  <c r="E219" i="8"/>
  <c r="C219" i="8"/>
  <c r="C187" i="8"/>
  <c r="F187" i="8"/>
  <c r="G187" i="8"/>
  <c r="E187" i="8"/>
  <c r="D187" i="8"/>
  <c r="F51" i="8"/>
  <c r="C51" i="8"/>
  <c r="G51" i="8"/>
  <c r="E51" i="8"/>
  <c r="D51" i="8"/>
  <c r="F71" i="8"/>
  <c r="C71" i="8"/>
  <c r="D71" i="8"/>
  <c r="G71" i="8"/>
  <c r="E71" i="8"/>
  <c r="E269" i="8"/>
  <c r="D269" i="8"/>
  <c r="G269" i="8"/>
  <c r="F269" i="8"/>
  <c r="C269" i="8"/>
  <c r="G123" i="8"/>
  <c r="F123" i="8"/>
  <c r="E123" i="8"/>
  <c r="D123" i="8"/>
  <c r="C123" i="8"/>
  <c r="G61" i="8"/>
  <c r="F61" i="8"/>
  <c r="E61" i="8"/>
  <c r="D61" i="8"/>
  <c r="C61" i="8"/>
  <c r="F103" i="8"/>
  <c r="E103" i="8"/>
  <c r="C103" i="8"/>
  <c r="G103" i="8"/>
  <c r="D103" i="8"/>
  <c r="G150" i="8"/>
  <c r="C150" i="8"/>
  <c r="F150" i="8"/>
  <c r="E150" i="8"/>
  <c r="D150" i="8"/>
  <c r="F115" i="8"/>
  <c r="E115" i="8"/>
  <c r="G115" i="8"/>
  <c r="D115" i="8"/>
  <c r="C115" i="8"/>
  <c r="F85" i="8"/>
  <c r="E85" i="8"/>
  <c r="D85" i="8"/>
  <c r="C85" i="8"/>
  <c r="G85" i="8"/>
  <c r="E37" i="8"/>
  <c r="G37" i="8"/>
  <c r="F37" i="8"/>
  <c r="D37" i="8"/>
  <c r="C37" i="8"/>
  <c r="D98" i="8"/>
  <c r="C98" i="8"/>
  <c r="G98" i="8"/>
  <c r="F98" i="8"/>
  <c r="E98" i="8"/>
  <c r="G394" i="8"/>
  <c r="F394" i="8"/>
  <c r="E394" i="8"/>
  <c r="D394" i="8"/>
  <c r="C394" i="8"/>
  <c r="D333" i="8"/>
  <c r="C333" i="8"/>
  <c r="G333" i="8"/>
  <c r="F333" i="8"/>
  <c r="E333" i="8"/>
  <c r="F322" i="8"/>
  <c r="D322" i="8"/>
  <c r="C322" i="8"/>
  <c r="G322" i="8"/>
  <c r="E322" i="8"/>
  <c r="E204" i="8"/>
  <c r="D204" i="8"/>
  <c r="C204" i="8"/>
  <c r="G204" i="8"/>
  <c r="F204" i="8"/>
  <c r="F55" i="8"/>
  <c r="G55" i="8"/>
  <c r="D55" i="8"/>
  <c r="C55" i="8"/>
  <c r="E55" i="8"/>
  <c r="D159" i="8"/>
  <c r="C159" i="8"/>
  <c r="G159" i="8"/>
  <c r="F159" i="8"/>
  <c r="E159" i="8"/>
  <c r="D90" i="8"/>
  <c r="G90" i="8"/>
  <c r="F90" i="8"/>
  <c r="E90" i="8"/>
  <c r="C90" i="8"/>
  <c r="C395" i="8"/>
  <c r="G395" i="8"/>
  <c r="F395" i="8"/>
  <c r="E395" i="8"/>
  <c r="D395" i="8"/>
  <c r="G331" i="8"/>
  <c r="F331" i="8"/>
  <c r="E331" i="8"/>
  <c r="D331" i="8"/>
  <c r="C331" i="8"/>
  <c r="F338" i="8"/>
  <c r="E338" i="8"/>
  <c r="D338" i="8"/>
  <c r="C338" i="8"/>
  <c r="G338" i="8"/>
  <c r="E368" i="8"/>
  <c r="G368" i="8"/>
  <c r="C368" i="8"/>
  <c r="F368" i="8"/>
  <c r="D368" i="8"/>
  <c r="G336" i="8"/>
  <c r="F336" i="8"/>
  <c r="E336" i="8"/>
  <c r="D336" i="8"/>
  <c r="C336" i="8"/>
  <c r="G197" i="8"/>
  <c r="F197" i="8"/>
  <c r="E197" i="8"/>
  <c r="D197" i="8"/>
  <c r="C197" i="8"/>
  <c r="D287" i="8"/>
  <c r="C287" i="8"/>
  <c r="G287" i="8"/>
  <c r="F287" i="8"/>
  <c r="E287" i="8"/>
  <c r="G211" i="8"/>
  <c r="F211" i="8"/>
  <c r="C211" i="8"/>
  <c r="E211" i="8"/>
  <c r="D211" i="8"/>
  <c r="F175" i="8"/>
  <c r="G175" i="8"/>
  <c r="E175" i="8"/>
  <c r="D175" i="8"/>
  <c r="C175" i="8"/>
  <c r="C367" i="8"/>
  <c r="G367" i="8"/>
  <c r="E367" i="8"/>
  <c r="F367" i="8"/>
  <c r="D367" i="8"/>
  <c r="G323" i="8"/>
  <c r="F323" i="8"/>
  <c r="E323" i="8"/>
  <c r="D323" i="8"/>
  <c r="C323" i="8"/>
  <c r="F302" i="8"/>
  <c r="D302" i="8"/>
  <c r="E302" i="8"/>
  <c r="C302" i="8"/>
  <c r="G302" i="8"/>
  <c r="G348" i="8"/>
  <c r="F348" i="8"/>
  <c r="E348" i="8"/>
  <c r="D348" i="8"/>
  <c r="C348" i="8"/>
  <c r="F280" i="8"/>
  <c r="G280" i="8"/>
  <c r="E280" i="8"/>
  <c r="D280" i="8"/>
  <c r="C280" i="8"/>
  <c r="E237" i="8"/>
  <c r="D237" i="8"/>
  <c r="C237" i="8"/>
  <c r="G237" i="8"/>
  <c r="F237" i="8"/>
  <c r="E205" i="8"/>
  <c r="G205" i="8"/>
  <c r="F205" i="8"/>
  <c r="D205" i="8"/>
  <c r="C205" i="8"/>
  <c r="E173" i="8"/>
  <c r="G173" i="8"/>
  <c r="F173" i="8"/>
  <c r="D173" i="8"/>
  <c r="C173" i="8"/>
  <c r="D325" i="8"/>
  <c r="C325" i="8"/>
  <c r="G325" i="8"/>
  <c r="F325" i="8"/>
  <c r="E325" i="8"/>
  <c r="F255" i="8"/>
  <c r="D255" i="8"/>
  <c r="E255" i="8"/>
  <c r="C255" i="8"/>
  <c r="G255" i="8"/>
  <c r="G154" i="8"/>
  <c r="F154" i="8"/>
  <c r="E154" i="8"/>
  <c r="C154" i="8"/>
  <c r="D154" i="8"/>
  <c r="C164" i="8"/>
  <c r="G164" i="8"/>
  <c r="F164" i="8"/>
  <c r="E164" i="8"/>
  <c r="D164" i="8"/>
  <c r="F111" i="8"/>
  <c r="E111" i="8"/>
  <c r="G111" i="8"/>
  <c r="D111" i="8"/>
  <c r="C111" i="8"/>
  <c r="F99" i="8"/>
  <c r="E99" i="8"/>
  <c r="G99" i="8"/>
  <c r="D99" i="8"/>
  <c r="C99" i="8"/>
  <c r="F155" i="8"/>
  <c r="E155" i="8"/>
  <c r="D155" i="8"/>
  <c r="G155" i="8"/>
  <c r="C155" i="8"/>
  <c r="F31" i="8"/>
  <c r="D31" i="8"/>
  <c r="C31" i="8"/>
  <c r="G31" i="8"/>
  <c r="E31" i="8"/>
  <c r="E118" i="8"/>
  <c r="D118" i="8"/>
  <c r="C118" i="8"/>
  <c r="G118" i="8"/>
  <c r="F118" i="8"/>
  <c r="D82" i="8"/>
  <c r="G82" i="8"/>
  <c r="F82" i="8"/>
  <c r="E82" i="8"/>
  <c r="C82" i="8"/>
  <c r="F67" i="8"/>
  <c r="E67" i="8"/>
  <c r="D67" i="8"/>
  <c r="C67" i="8"/>
  <c r="G67" i="8"/>
  <c r="E184" i="8"/>
  <c r="D184" i="8"/>
  <c r="C184" i="8"/>
  <c r="G184" i="8"/>
  <c r="F184" i="8"/>
  <c r="F59" i="8"/>
  <c r="C59" i="8"/>
  <c r="G59" i="8"/>
  <c r="E59" i="8"/>
  <c r="D59" i="8"/>
  <c r="C45" i="8"/>
  <c r="D45" i="8"/>
  <c r="G45" i="8"/>
  <c r="F45" i="8"/>
  <c r="E45" i="8"/>
  <c r="F27" i="8"/>
  <c r="E27" i="8"/>
  <c r="D27" i="8"/>
  <c r="C27" i="8"/>
  <c r="G27" i="8"/>
  <c r="G238" i="8"/>
  <c r="F238" i="8"/>
  <c r="E238" i="8"/>
  <c r="D238" i="8"/>
  <c r="C238" i="8"/>
  <c r="D76" i="8"/>
  <c r="C76" i="8"/>
  <c r="E76" i="8"/>
  <c r="G76" i="8"/>
  <c r="F76" i="8"/>
</calcChain>
</file>

<file path=xl/comments1.xml><?xml version="1.0" encoding="utf-8"?>
<comments xmlns="http://schemas.openxmlformats.org/spreadsheetml/2006/main">
  <authors>
    <author/>
  </authors>
  <commentList>
    <comment ref="E1" authorId="0" shapeId="0">
      <text>
        <r>
          <rPr>
            <sz val="10"/>
            <color rgb="FF000000"/>
            <rFont val="Arial"/>
            <scheme val="minor"/>
          </rPr>
          <t>Разница в суммах во вкладке задачи и этапах на 01.06 составляет 87500
	-Ангелина Красильникова</t>
        </r>
      </text>
    </comment>
    <comment ref="E2" authorId="0" shapeId="0">
      <text>
        <r>
          <rPr>
            <sz val="10"/>
            <color rgb="FF000000"/>
            <rFont val="Arial"/>
            <scheme val="minor"/>
          </rPr>
          <t>В задаче было указано 3000
	-Ангелина Красильникова
Увеличила стоимость задачи на 1000, чтобы сошлось
	-Ангелина Красильникова</t>
        </r>
      </text>
    </comment>
    <comment ref="C27" authorId="0" shapeId="0">
      <text>
        <r>
          <rPr>
            <sz val="10"/>
            <color rgb="FF000000"/>
            <rFont val="Arial"/>
            <scheme val="minor"/>
          </rPr>
          <t>Версии:
1-текущая системя
2-новая система</t>
        </r>
      </text>
    </comment>
    <comment ref="E27" authorId="0" shapeId="0">
      <text>
        <r>
          <rPr>
            <sz val="10"/>
            <color rgb="FF000000"/>
            <rFont val="Arial"/>
            <scheme val="minor"/>
          </rPr>
          <t>По сумме задач выходило 12000
	-Ангелина Красильникова
Увеличила стоимость Вынести управление данными справочников в Админку системы на 1000, чтобы сошлось
	-Ангелина Красильникова</t>
        </r>
      </text>
    </comment>
    <comment ref="E30" authorId="0" shapeId="0">
      <text>
        <r>
          <rPr>
            <sz val="10"/>
            <color rgb="FF000000"/>
            <rFont val="Arial"/>
            <scheme val="minor"/>
          </rPr>
          <t>По указанным в задачах суммам выходило 4500, задача Управление данными Клиентов в новой версии без суммы, она 8000?
	-Ангелина Красильникова</t>
        </r>
      </text>
    </comment>
    <comment ref="E34" authorId="0" shapeId="0">
      <text>
        <r>
          <rPr>
            <sz val="10"/>
            <color rgb="FF000000"/>
            <rFont val="Arial"/>
            <scheme val="minor"/>
          </rPr>
          <t>По задачам выходило 7000, получается Модуль Товары в новой версии стоил 8000
	-Ангелина Красильникова</t>
        </r>
      </text>
    </comment>
    <comment ref="E40" authorId="0" shapeId="0">
      <text>
        <r>
          <rPr>
            <sz val="10"/>
            <color rgb="FF000000"/>
            <rFont val="Arial"/>
            <scheme val="minor"/>
          </rPr>
          <t>По задачам выходило 7500, получается Переработка скрипта парсинга почты под новую версию системы вышел нам в 7000?
	-Ангелина Красильникова</t>
        </r>
      </text>
    </comment>
    <comment ref="E44" authorId="0" shapeId="0">
      <text>
        <r>
          <rPr>
            <sz val="10"/>
            <color rgb="FF000000"/>
            <rFont val="Arial"/>
            <scheme val="minor"/>
          </rPr>
          <t>По задачам выходило 19000, получается Добавить поле "Неправильная эксплуатация" стоило 4500?
	-Ангелина Красильникова</t>
        </r>
      </text>
    </comment>
    <comment ref="E48" authorId="0" shapeId="0">
      <text>
        <r>
          <rPr>
            <sz val="10"/>
            <color rgb="FF000000"/>
            <rFont val="Arial"/>
            <scheme val="minor"/>
          </rPr>
          <t>По задачам выходило 3000, получается за Модуль заявок (список, фильтры) для новой системы и 
Синхронизация пользователей со старой версией мы заплатили по 7000?
	-Ангелина Красильникова</t>
        </r>
      </text>
    </comment>
    <comment ref="E53" authorId="0" shapeId="0">
      <text>
        <r>
          <rPr>
            <sz val="10"/>
            <color rgb="FF000000"/>
            <rFont val="Arial"/>
            <scheme val="minor"/>
          </rPr>
          <t>По задачам выходило 7000, значит  Редактор списков (модуль Справочники) ,
Модуль Заявок - Карточка заявки , 
Модуль товаров - загрузка из МС вышло всего на 19000, пусть будут по 6000 и Редактор списков (модуль Справочники) 7000?
	-Ангелина Красильникова</t>
        </r>
      </text>
    </comment>
    <comment ref="E58" authorId="0" shapeId="0">
      <text>
        <r>
          <rPr>
            <sz val="10"/>
            <color rgb="FF000000"/>
            <rFont val="Arial"/>
            <scheme val="minor"/>
          </rPr>
          <t>По задачам выходило 3000, значит задачи Создать справочник "Нормативы работ" , 
Модуль Отчёты и 
Модуль документы вышли нам в 23000. Пусть будет Модуль Отчёты и Модуль документы по 9000 и Создать справочник "Нормативы работ" 5000?
	-Ангелина Красильникова</t>
        </r>
      </text>
    </comment>
    <comment ref="E63" authorId="0" shapeId="0">
      <text>
        <r>
          <rPr>
            <sz val="10"/>
            <color rgb="FF000000"/>
            <rFont val="Arial"/>
            <scheme val="minor"/>
          </rPr>
          <t>По задачам было 6300, поменяла Поиск заявки (выбор области) на 1500, чтобы сошлось
	-Ангелина Красильникова</t>
        </r>
      </text>
    </comment>
    <comment ref="B99" authorId="0" shapeId="0">
      <text>
        <r>
          <rPr>
            <sz val="10"/>
            <color rgb="FF000000"/>
            <rFont val="Arial"/>
            <scheme val="minor"/>
          </rPr>
          <t>Прошу удалить данный пункт
	-Tigran Avet</t>
        </r>
      </text>
    </comment>
  </commentList>
</comments>
</file>

<file path=xl/comments2.xml><?xml version="1.0" encoding="utf-8"?>
<comments xmlns="http://schemas.openxmlformats.org/spreadsheetml/2006/main">
  <authors>
    <author/>
  </authors>
  <commentList>
    <comment ref="C1" authorId="0" shapeId="0">
      <text>
        <r>
          <rPr>
            <sz val="10"/>
            <color rgb="FF000000"/>
            <rFont val="Arial"/>
            <scheme val="minor"/>
          </rPr>
          <t>Краткий заголовок задачи, желательно со словами из столбца Описание</t>
        </r>
      </text>
    </comment>
    <comment ref="F1" authorId="0" shapeId="0">
      <text>
        <r>
          <rPr>
            <sz val="10"/>
            <color rgb="FF000000"/>
            <rFont val="Arial"/>
            <scheme val="minor"/>
          </rPr>
          <t xml:space="preserve">После взятия в работу программистом, просьба поставить значение = Включено в этап, После окончания работ поставить значение = Сделано -На контроль , постановщик работы проверяет и либо принимает, ставя значение=Задача закрыта, либо На доработку, оставив комментарий в столбце Комментарий , Вопросы
</t>
        </r>
      </text>
    </comment>
    <comment ref="G1" authorId="0" shapeId="0">
      <text>
        <r>
          <rPr>
            <sz val="10"/>
            <color rgb="FF000000"/>
            <rFont val="Arial"/>
            <scheme val="minor"/>
          </rPr>
          <t xml:space="preserve">Основное поле текста задания. Здесь по возможности кратко надо сформулировать задание, не забывайте про результаты (что ожидается, особенно когда это явным образом не следует из задачи)
</t>
        </r>
      </text>
    </comment>
    <comment ref="H1" authorId="0" shapeId="0">
      <text>
        <r>
          <rPr>
            <sz val="10"/>
            <color rgb="FF000000"/>
            <rFont val="Arial"/>
            <scheme val="minor"/>
          </rPr>
          <t>Зеленый, Красный - Дмитрий, Синий - Тигран, Сиреневый - Ангелина, Оранжевый - Роман
Дополнительная информация к столбцу Описание, можно дописывать позднее - примечания и вопросы, процесс тестирования</t>
        </r>
      </text>
    </comment>
    <comment ref="C44" authorId="0" shapeId="0">
      <text>
        <r>
          <rPr>
            <sz val="10"/>
            <color rgb="FF000000"/>
            <rFont val="Arial"/>
            <scheme val="minor"/>
          </rPr>
          <t xml:space="preserve">Не было, перенесла из этапов
</t>
        </r>
      </text>
    </comment>
    <comment ref="C62" authorId="0" shapeId="0">
      <text>
        <r>
          <rPr>
            <sz val="10"/>
            <color rgb="FF000000"/>
            <rFont val="Arial"/>
            <scheme val="minor"/>
          </rPr>
          <t xml:space="preserve">Перенесла из этапов, не поняла
</t>
        </r>
      </text>
    </comment>
    <comment ref="C188" authorId="0" shapeId="0">
      <text>
        <r>
          <rPr>
            <sz val="10"/>
            <color rgb="FF000000"/>
            <rFont val="Arial"/>
            <scheme val="minor"/>
          </rPr>
          <t>и убрать валидацию!
	-Boris Safaryan</t>
        </r>
      </text>
    </comment>
  </commentList>
</comments>
</file>

<file path=xl/comments3.xml><?xml version="1.0" encoding="utf-8"?>
<comments xmlns="http://schemas.openxmlformats.org/spreadsheetml/2006/main">
  <authors>
    <author/>
  </authors>
  <commentList>
    <comment ref="C1" authorId="0" shapeId="0">
      <text>
        <r>
          <rPr>
            <sz val="10"/>
            <color rgb="FF000000"/>
            <rFont val="Arial"/>
            <scheme val="minor"/>
          </rPr>
          <t>Краткий заголовок задачи, желательно со словами из столбца Описание</t>
        </r>
      </text>
    </comment>
    <comment ref="F1" authorId="0" shapeId="0">
      <text>
        <r>
          <rPr>
            <sz val="10"/>
            <color rgb="FF000000"/>
            <rFont val="Arial"/>
            <scheme val="minor"/>
          </rPr>
          <t xml:space="preserve">После взятия в работу программистом, просьба поставить значение = Включено в этап, После окончания работ поставить значение = Сделано -На контроль , постановщик работы проверяет и либо принимает, ставя значение=Задача закрыта, либо На доработку, оставив комментарий в столбце Комментарий , Вопросы
</t>
        </r>
      </text>
    </comment>
    <comment ref="G1" authorId="0" shapeId="0">
      <text>
        <r>
          <rPr>
            <sz val="10"/>
            <color rgb="FF000000"/>
            <rFont val="Arial"/>
            <scheme val="minor"/>
          </rPr>
          <t xml:space="preserve">Основное поле текста задания. Здесь по возможности кратко надо сформулировать задание, не забывайте про результаты (что ожидается, особенно когда это явным образом не следует из задачи)
</t>
        </r>
      </text>
    </comment>
    <comment ref="H1" authorId="0" shapeId="0">
      <text>
        <r>
          <rPr>
            <sz val="10"/>
            <color rgb="FF000000"/>
            <rFont val="Arial"/>
            <scheme val="minor"/>
          </rPr>
          <t>Зеленый, Красный - Дмитрий, Синий - Тигран, Сиреневый - Ангелина, Оранжевый - Роман
Дополнительная информация к столбцу Описание, можно дописывать позднее - примечания и вопросы, процесс тестирования</t>
        </r>
      </text>
    </comment>
  </commentList>
</comments>
</file>

<file path=xl/comments4.xml><?xml version="1.0" encoding="utf-8"?>
<comments xmlns="http://schemas.openxmlformats.org/spreadsheetml/2006/main">
  <authors>
    <author/>
  </authors>
  <commentList>
    <comment ref="E1" authorId="0" shapeId="0">
      <text>
        <r>
          <rPr>
            <sz val="10"/>
            <color rgb="FF000000"/>
            <rFont val="Arial"/>
            <scheme val="minor"/>
          </rPr>
          <t>5 - самый низкий, 1 - самый высокий</t>
        </r>
      </text>
    </comment>
    <comment ref="A4" authorId="0" shapeId="0">
      <text>
        <r>
          <rPr>
            <sz val="10"/>
            <color rgb="FF000000"/>
            <rFont val="Arial"/>
            <scheme val="minor"/>
          </rPr>
          <t>Дубль 0204</t>
        </r>
      </text>
    </comment>
    <comment ref="A22" authorId="0" shapeId="0">
      <text>
        <r>
          <rPr>
            <sz val="10"/>
            <color rgb="FF000000"/>
            <rFont val="Arial"/>
            <scheme val="minor"/>
          </rPr>
          <t>Дубль 0079</t>
        </r>
      </text>
    </comment>
    <comment ref="A23" authorId="0" shapeId="0">
      <text>
        <r>
          <rPr>
            <sz val="10"/>
            <color rgb="FF000000"/>
            <rFont val="Arial"/>
            <scheme val="minor"/>
          </rPr>
          <t>Дубль 0219</t>
        </r>
      </text>
    </comment>
  </commentList>
</comments>
</file>

<file path=xl/comments5.xml><?xml version="1.0" encoding="utf-8"?>
<comments xmlns="http://schemas.openxmlformats.org/spreadsheetml/2006/main">
  <authors>
    <author/>
  </authors>
  <commentList>
    <comment ref="G1" authorId="0" shapeId="0">
      <text>
        <r>
          <rPr>
            <sz val="10"/>
            <color rgb="FF000000"/>
            <rFont val="Arial"/>
            <scheme val="minor"/>
          </rPr>
          <t>5 - самый низкий, 1 - самый высокий</t>
        </r>
      </text>
    </comment>
  </commentList>
</comments>
</file>

<file path=xl/comments6.xml><?xml version="1.0" encoding="utf-8"?>
<comments xmlns="http://schemas.openxmlformats.org/spreadsheetml/2006/main">
  <authors>
    <author/>
  </authors>
  <commentList>
    <comment ref="G1" authorId="0" shapeId="0">
      <text>
        <r>
          <rPr>
            <sz val="10"/>
            <color rgb="FF000000"/>
            <rFont val="Arial"/>
            <scheme val="minor"/>
          </rPr>
          <t>5 - самый низкий, 1 - самый высокий</t>
        </r>
      </text>
    </comment>
  </commentList>
</comments>
</file>

<file path=xl/comments7.xml><?xml version="1.0" encoding="utf-8"?>
<comments xmlns="http://schemas.openxmlformats.org/spreadsheetml/2006/main">
  <authors>
    <author/>
  </authors>
  <commentList>
    <comment ref="A1" authorId="0" shapeId="0">
      <text>
        <r>
          <rPr>
            <sz val="10"/>
            <color rgb="FF000000"/>
            <rFont val="Arial"/>
            <scheme val="minor"/>
          </rPr>
          <t>?
	-Ангелина Красильникова</t>
        </r>
      </text>
    </comment>
    <comment ref="F1" authorId="0" shapeId="0">
      <text>
        <r>
          <rPr>
            <sz val="10"/>
            <color rgb="FF000000"/>
            <rFont val="Arial"/>
            <scheme val="minor"/>
          </rPr>
          <t xml:space="preserve">После взятия в работу программистом, просьба поставить значение = Включено в этап, После окончания работ поставить значение = Сделано -На контроль , постановщик работы проверяет и либо принимает, ставя значение=Задача закрыта, либо На доработку, оставив комментарий в столбце Комментарий , Вопросы
</t>
        </r>
      </text>
    </comment>
    <comment ref="H1" authorId="0" shapeId="0">
      <text>
        <r>
          <rPr>
            <sz val="10"/>
            <color rgb="FF000000"/>
            <rFont val="Arial"/>
            <scheme val="minor"/>
          </rPr>
          <t>Красный - Дмитрий, Синий - Тигран, Сиреневый - Ангелина, Оранжевый - Роман</t>
        </r>
      </text>
    </comment>
    <comment ref="H13" authorId="0" shapeId="0">
      <text>
        <r>
          <rPr>
            <sz val="10"/>
            <color rgb="FF000000"/>
            <rFont val="Arial"/>
            <scheme val="minor"/>
          </rPr>
          <t>!
	-Ангелина Красильникова</t>
        </r>
      </text>
    </comment>
    <comment ref="H24" authorId="0" shapeId="0">
      <text>
        <r>
          <rPr>
            <sz val="10"/>
            <color rgb="FF000000"/>
            <rFont val="Arial"/>
            <scheme val="minor"/>
          </rPr>
          <t>!
	-Ангелина Красильникова</t>
        </r>
      </text>
    </comment>
    <comment ref="C44" authorId="0" shapeId="0">
      <text>
        <r>
          <rPr>
            <sz val="10"/>
            <color rgb="FF000000"/>
            <rFont val="Arial"/>
            <scheme val="minor"/>
          </rPr>
          <t xml:space="preserve">Не было, перенесла из этапов
</t>
        </r>
      </text>
    </comment>
    <comment ref="H45" authorId="0" shapeId="0">
      <text>
        <r>
          <rPr>
            <sz val="10"/>
            <color rgb="FF000000"/>
            <rFont val="Arial"/>
            <scheme val="minor"/>
          </rPr>
          <t>!
	-Ангелина Красильникова</t>
        </r>
      </text>
    </comment>
    <comment ref="H53" authorId="0" shapeId="0">
      <text>
        <r>
          <rPr>
            <sz val="10"/>
            <color rgb="FF000000"/>
            <rFont val="Arial"/>
            <scheme val="minor"/>
          </rPr>
          <t>?
	-Ангелина Красильникова</t>
        </r>
      </text>
    </comment>
    <comment ref="C62" authorId="0" shapeId="0">
      <text>
        <r>
          <rPr>
            <sz val="10"/>
            <color rgb="FF000000"/>
            <rFont val="Arial"/>
            <scheme val="minor"/>
          </rPr>
          <t xml:space="preserve">Перенесла из этапов, не поняла
</t>
        </r>
      </text>
    </comment>
    <comment ref="H69" authorId="0" shapeId="0">
      <text>
        <r>
          <rPr>
            <sz val="10"/>
            <color rgb="FF000000"/>
            <rFont val="Arial"/>
            <scheme val="minor"/>
          </rPr>
          <t>!
	-Ангелина Красильникова</t>
        </r>
      </text>
    </comment>
    <comment ref="H74" authorId="0" shapeId="0">
      <text>
        <r>
          <rPr>
            <sz val="10"/>
            <color rgb="FF000000"/>
            <rFont val="Arial"/>
            <scheme val="minor"/>
          </rPr>
          <t>!
	-Ангелина Красильникова</t>
        </r>
      </text>
    </comment>
    <comment ref="H77" authorId="0" shapeId="0">
      <text>
        <r>
          <rPr>
            <sz val="10"/>
            <color rgb="FF000000"/>
            <rFont val="Arial"/>
            <scheme val="minor"/>
          </rPr>
          <t>!
	-Ангелина Красильникова</t>
        </r>
      </text>
    </comment>
    <comment ref="H80" authorId="0" shapeId="0">
      <text>
        <r>
          <rPr>
            <sz val="10"/>
            <color rgb="FF000000"/>
            <rFont val="Arial"/>
            <scheme val="minor"/>
          </rPr>
          <t>?
	-Ангелина Красильникова</t>
        </r>
      </text>
    </comment>
    <comment ref="H96" authorId="0" shapeId="0">
      <text>
        <r>
          <rPr>
            <sz val="10"/>
            <color rgb="FF000000"/>
            <rFont val="Arial"/>
            <scheme val="minor"/>
          </rPr>
          <t>!
	-Ангелина Красильникова</t>
        </r>
      </text>
    </comment>
    <comment ref="H99" authorId="0" shapeId="0">
      <text>
        <r>
          <rPr>
            <sz val="10"/>
            <color rgb="FF000000"/>
            <rFont val="Arial"/>
            <scheme val="minor"/>
          </rPr>
          <t>!
	-Ангелина Красильникова</t>
        </r>
      </text>
    </comment>
  </commentList>
</comments>
</file>

<file path=xl/comments8.xml><?xml version="1.0" encoding="utf-8"?>
<comments xmlns="http://schemas.openxmlformats.org/spreadsheetml/2006/main">
  <authors>
    <author/>
  </authors>
  <commentList>
    <comment ref="A1" authorId="0" shapeId="0">
      <text>
        <r>
          <rPr>
            <sz val="10"/>
            <color rgb="FF000000"/>
            <rFont val="Arial"/>
            <scheme val="minor"/>
          </rPr>
          <t>Серый фон это - задача сдан, этап закрыт, cерый цвет текста это - Задача выполнена, Этап не закрыт</t>
        </r>
      </text>
    </comment>
    <comment ref="E48" authorId="0" shapeId="0">
      <text>
        <r>
          <rPr>
            <sz val="10"/>
            <color rgb="FF000000"/>
            <rFont val="Arial"/>
            <scheme val="minor"/>
          </rPr>
          <t>Отображаются не все статусы.
Отсутствуют:
1. Решение с товаром
2. Клиент при типе клиента дилер
3. Ссылки на заказ в мс\замену в мс\оплату в МС
4. Данные о № накладной на забор и отправку
5. Поломка №1,2..., №n , Устранение поломки, признакнеправильной эксплуатации, инженер, комментарий инженера
6. ФИО клиента, тел, почта, номер и дата заказа
7. SN
8. Официальное заключение
9. Вложенные документы
	-Ангелина Красильникова</t>
        </r>
      </text>
    </comment>
    <comment ref="E63" authorId="0" shapeId="0">
      <text>
        <r>
          <rPr>
            <sz val="10"/>
            <color rgb="FF000000"/>
            <rFont val="Arial"/>
            <scheme val="minor"/>
          </rPr>
          <t>Не работает. Поставить повтор в  том же месте, справа сверху и в выпадающем списке номера повторяющихся заявок
	-Ангелина Красильникова</t>
        </r>
      </text>
    </comment>
    <comment ref="E65" authorId="0" shapeId="0">
      <text>
        <r>
          <rPr>
            <sz val="10"/>
            <color rgb="FF000000"/>
            <rFont val="Arial"/>
            <scheme val="minor"/>
          </rPr>
          <t>В ССЦ не реализован поиск по номеру заказа
	-Ангелина Красильникова</t>
        </r>
      </text>
    </comment>
    <comment ref="G78" authorId="0" shapeId="0">
      <text>
        <r>
          <rPr>
            <sz val="10"/>
            <color rgb="FF000000"/>
            <rFont val="Arial"/>
            <scheme val="minor"/>
          </rPr>
          <t>!
	-Ангелина Красильникова</t>
        </r>
      </text>
    </comment>
  </commentList>
</comments>
</file>

<file path=xl/sharedStrings.xml><?xml version="1.0" encoding="utf-8"?>
<sst xmlns="http://schemas.openxmlformats.org/spreadsheetml/2006/main" count="2858" uniqueCount="1329">
  <si>
    <t>№ задачи</t>
  </si>
  <si>
    <t>Наименование задачи</t>
  </si>
  <si>
    <t>Версия</t>
  </si>
  <si>
    <t>Дата постановки</t>
  </si>
  <si>
    <t>Сумма</t>
  </si>
  <si>
    <t>Дата сдачи</t>
  </si>
  <si>
    <t>Дата оплаты</t>
  </si>
  <si>
    <t xml:space="preserve">№ Этапа </t>
  </si>
  <si>
    <t>0001</t>
  </si>
  <si>
    <t>Разобраться и поправить механизм загрузки файлов (фото видео) через QR код в заявке</t>
  </si>
  <si>
    <t>0002</t>
  </si>
  <si>
    <t xml:space="preserve">1. Поиск по телефону в поиске поля “Поиск по номеру заявки”
</t>
  </si>
  <si>
    <t>0003</t>
  </si>
  <si>
    <t>2. Возможность поиска в поле “Поиск по номеру заявки” не отдельно по полям Ф , И, О. А вместе по ФИ или ИО. К примеру, “Алексеевна” он найдет много, а “Ирина Алексеевна” ни одной.</t>
  </si>
  <si>
    <t>0004</t>
  </si>
  <si>
    <t>3. Фильтр на наличие ссылки в МС на заказ или замену, пустое поле или заполнено</t>
  </si>
  <si>
    <t>0005</t>
  </si>
  <si>
    <t xml:space="preserve">4. Заменить поле “Статус СЦ:” и все входящие в него статусы заменить СЦ на ИМ. Будет “Статус ИМ:” , а в нем “Не поступал в ИМ”, “Поступил в ИМ”, “Ожидаем комплектующих в ИМ”. А статус “Отправлен в другой СЦ” не трогаем. </t>
  </si>
  <si>
    <t>0006</t>
  </si>
  <si>
    <t>5. Добавить еще один "статус события" - "Заказ не доставили - ВДС"</t>
  </si>
  <si>
    <t>0007</t>
  </si>
  <si>
    <t>6. Сайт. Поле "Наименование товара", изменить название на "Наименование товара (сперва выберете Бренд)</t>
  </si>
  <si>
    <t>0008</t>
  </si>
  <si>
    <t>7. Поправить ошибки на главной (не нажимаются кнопки на моб. версии)</t>
  </si>
  <si>
    <t>0009</t>
  </si>
  <si>
    <t>Статус события: добавить статус "ТЕСТОВАЯ ЗАЯВКА" и "Продажа комплектующей"</t>
  </si>
  <si>
    <t>0010</t>
  </si>
  <si>
    <t xml:space="preserve">Сделать функцию активации кнопки отработать сообщение , как на сообщение клиента так и на собственное сообщение. </t>
  </si>
  <si>
    <t>0011</t>
  </si>
  <si>
    <t>На сайте при создании заявки. Добавить метку - обязательные поля при создании заявки на сайте (звездочка красная). Чтобы клиент понимал какие поля обязательны заранее.</t>
  </si>
  <si>
    <t>0012</t>
  </si>
  <si>
    <t>Ссылка на карту ПВЗ СДЭК не работает (https://www.cdek.ru/ru/offices/map), обновить. Верная ссылка https://www.cdek.ru/ru/offices</t>
  </si>
  <si>
    <t>0013</t>
  </si>
  <si>
    <t xml:space="preserve">Статус ИМ = отличный от завершен
Дата изменения статуса движения товара на "поступил в СЦ" прошло более 7 дней.
То поставить метку на заявку "Просрочена" и вывести фильтр по данной метке. 
Если Статус заявки переведен в завершен то метку снимать.
</t>
  </si>
  <si>
    <t>0014</t>
  </si>
  <si>
    <t>Делаем статус на сообщение.
Два значения 1. не отработано 2. отработано
В первый раз по умолчанию выставляется 
У сообщения клиента - не отработано
У сообщения сотрудника - отработано
Возможность вручную менять статус
В фильтре на главной странице фильтр “Новые сообщения” меняем на “Неотработанные сообщения”. Соответственно фильтруемся по статусу сообщения - Не отработанные.
Столбец “С” показываем сколько Неотработанных сообщений в заявке.</t>
  </si>
  <si>
    <t>0015</t>
  </si>
  <si>
    <r>
      <rPr>
        <sz val="11"/>
        <color rgb="FF434343"/>
        <rFont val="Roboto Condensed"/>
      </rPr>
      <t xml:space="preserve">
1 В заявку добавляем поле "дней в сц". </t>
    </r>
    <r>
      <rPr>
        <b/>
        <u/>
        <sz val="11"/>
        <color rgb="FF1155CC"/>
        <rFont val="Roboto Condensed"/>
      </rPr>
      <t xml:space="preserve">Здесь фото куда </t>
    </r>
    <r>
      <rPr>
        <sz val="11"/>
        <color rgb="FF434343"/>
        <rFont val="Roboto Condensed"/>
      </rPr>
      <t xml:space="preserve">
2 "дней в сц" = Сегодня (или дата статус заявки = завершено) - дата смены статуса "движение товара" на значение "поступил в сц"
3 Добавить столбец "дней в сц" в табличную часть списка заявок в админке.
4 Ставить на заявку метку “просроченная заявка” если у заявки "дней в сц"&gt;7 и Статус заявки не равно Завершено. Соответственно заявка у которой стоит метка и ее статус меняют Статус Заявки = Завершено, то метку надо снять. (уже сделано)
5 Вывести фильтр по данной метке на главную страницу. (</t>
    </r>
    <r>
      <rPr>
        <sz val="11"/>
        <color rgb="FFFF0000"/>
        <rFont val="Roboto Condensed"/>
      </rPr>
      <t>уже сделано</t>
    </r>
    <r>
      <rPr>
        <sz val="11"/>
        <color rgb="FF434343"/>
        <rFont val="Roboto Condensed"/>
      </rPr>
      <t>)</t>
    </r>
  </si>
  <si>
    <t>0016</t>
  </si>
  <si>
    <t>Создать внутренний чат. Чат с клиентом отдельно. А нужен внутренний чат. Чтобы сотрудники могли оставить свои мысли в заявке. Показывать дату сообщения и имя пользователя. Сделать наподобие вкладки Чата с Клиентом.</t>
  </si>
  <si>
    <t>0017</t>
  </si>
  <si>
    <t xml:space="preserve">В табличной списка заявок убрать столбец "Дата приема" </t>
  </si>
  <si>
    <t>0018</t>
  </si>
  <si>
    <t>Добавить статус "Статус ИМ" = "Контроль качества ИМ"
Вывести данный статус в списке статусов перед статусом Завершен.</t>
  </si>
  <si>
    <t>0019</t>
  </si>
  <si>
    <t>Восстановление работоспособности системы после взлома</t>
  </si>
  <si>
    <t>0025</t>
  </si>
  <si>
    <t>"Дополнение справочника ""клиент""
Добавить OZON/ Beru / МВМ
Изменить Wild Berries на WB</t>
  </si>
  <si>
    <t>0020</t>
  </si>
  <si>
    <r>
      <rPr>
        <sz val="11"/>
        <color rgb="FF434343"/>
        <rFont val="Roboto Condensed"/>
      </rPr>
      <t xml:space="preserve">Проблема с </t>
    </r>
    <r>
      <rPr>
        <sz val="11"/>
        <color rgb="FFCC0000"/>
        <rFont val="Roboto Condensed"/>
      </rPr>
      <t>ранжированием</t>
    </r>
    <r>
      <rPr>
        <sz val="11"/>
        <color rgb="FF434343"/>
        <rFont val="Roboto Condensed"/>
      </rPr>
      <t xml:space="preserve"> повсюду. Исправить везде. в справочниках. К примеру, 
“Бренд товара” и 
“Магазин покупки” 
Причина поломки
Устраенение поломки
</t>
    </r>
    <r>
      <rPr>
        <b/>
        <sz val="11"/>
        <color rgb="FF434343"/>
        <rFont val="Roboto Condensed"/>
      </rPr>
      <t>см. комментариии в листе задачи</t>
    </r>
  </si>
  <si>
    <t>0021</t>
  </si>
  <si>
    <r>
      <rPr>
        <sz val="11"/>
        <color rgb="FF434343"/>
        <rFont val="Roboto Condensed"/>
      </rPr>
      <t>Выводить в экран админки кол-во заявок по различным комбинациям аналитик (статусов):
1. " Закрытых заявок" - число закрытых заявок. Статус заявки равно завершено
2. "Открытых заявок" - число не завершенных заявок. Статус заявки не равно завершено 
3. "Не отработанные" - число заявок с неотработанными сообщениями
4. "Просрочена" - число заявок с меткой Просрочена (см предыдущую строку ТЗ)
5.  "Ожидание ВДС" - число заявок Статус заявки равно "Ожидание ВДС"
6. " В работе ИМ" - число заявок в инженерной мастерской. Статус заявки равно в работе СЦ (ИМ)
7 "ИМ Завершено" - число заявок которые отработала (завершила) ИМ но администрация еще не отработал и не перевела статус заявки в другое значение. ФИЛЬТРЫ: Статус ИМ = Завершено Статус заявки = в работе СЦ
8 "Товар в СЦ" - количество заявок у котороых статус "Движение товара" = "Поступил в СЦ"
При нажатии на название показателя выдается выборка по данной комбинации фильтра</t>
    </r>
    <r>
      <rPr>
        <sz val="11"/>
        <color rgb="FF434343"/>
        <rFont val="Roboto Condensed"/>
      </rPr>
      <t xml:space="preserve">
</t>
    </r>
    <r>
      <rPr>
        <sz val="11"/>
        <color rgb="FF000000"/>
        <rFont val="Roboto Condensed"/>
      </rPr>
      <t xml:space="preserve">
</t>
    </r>
    <r>
      <rPr>
        <u/>
        <sz val="11"/>
        <color rgb="FF1155CC"/>
        <rFont val="Roboto Condensed"/>
      </rPr>
      <t xml:space="preserve">ссылка на фото
</t>
    </r>
    <r>
      <rPr>
        <b/>
        <sz val="11"/>
        <color rgb="FF434343"/>
        <rFont val="Roboto Condensed"/>
      </rPr>
      <t>см. комментариии в листе задачи</t>
    </r>
  </si>
  <si>
    <t>0022</t>
  </si>
  <si>
    <t xml:space="preserve">Убрать с сайта фон двигающейся многранной геометрической фигуры. Из - за него тормозит сайт </t>
  </si>
  <si>
    <t>0023</t>
  </si>
  <si>
    <t>Отправитель электронного письма поменять на  "Сервисный центр BrandASC"</t>
  </si>
  <si>
    <t>0024</t>
  </si>
  <si>
    <t>Сделать так чтобы на сайте на карте яндекса метка с нашим адресом была активна по фукнционалу перехода в приложение яндекс карты. Чтобы клиент могу клацнуть и в приложении построить маршрут до нас</t>
  </si>
  <si>
    <t>0027</t>
  </si>
  <si>
    <t>Нам необходимо чтобы Инженер Мастерской работал по приоритеам заявок</t>
  </si>
  <si>
    <t>0026</t>
  </si>
  <si>
    <t>Подготовка рабочей среды</t>
  </si>
  <si>
    <t>0028</t>
  </si>
  <si>
    <t>Вынести управление данными справочников в Админку системы</t>
  </si>
  <si>
    <t>0030</t>
  </si>
  <si>
    <t>Ранее реализовывали метку про просроченные заявки и "Дней в СЦ" (см 15 строка). Надо изменить логику снятия метки и остановки счетчика "дней в СЦ". А именно с момента когда "Статус завяки" переведен в статусы 1. Согласование результатов с клиентом 2. Ожидает выдачи клиенту 3. Завершен.</t>
  </si>
  <si>
    <t>0031</t>
  </si>
  <si>
    <t>Обязательное поле официальное заключение
Если статус ИМ менялся на "Поступил в ИМ" , то поле "Официальное заключение" становится обязательным к заполнению. Нельзя поставить статус ИМ "Завершен" без указания "Официального заключения"</t>
  </si>
  <si>
    <t>0032</t>
  </si>
  <si>
    <t>Обязательное поле поломка
Если статус ИМ менялся на "Поступил в ИМ" , то поле поломки становится обязательным к заполнению. Нельзя поставить статус "Контроль качества ИМ" без указания поломки</t>
  </si>
  <si>
    <t>0029</t>
  </si>
  <si>
    <t>Управление данными Клиентов в новой версии</t>
  </si>
  <si>
    <t>0035</t>
  </si>
  <si>
    <t>Изменить письмо, отправляемое клиенту при создании заявки</t>
  </si>
  <si>
    <t>0033</t>
  </si>
  <si>
    <t>Проверить функциональность чата! Парсинг почты может работать не корректно - проверить!</t>
  </si>
  <si>
    <t>0036</t>
  </si>
  <si>
    <t>Оповещение при создании заявки</t>
  </si>
  <si>
    <t>0037</t>
  </si>
  <si>
    <t>Новое поле для ссылки в заявке  с названием "Оплата в МС</t>
  </si>
  <si>
    <t>0034</t>
  </si>
  <si>
    <t>Убрать автоматическое заполнение при создании заявки полей "Магазин покупки" и "Наименование товара" после выбора "Бренда"</t>
  </si>
  <si>
    <t>0038</t>
  </si>
  <si>
    <t>Модуль Товары в новой версии</t>
  </si>
  <si>
    <t>0039</t>
  </si>
  <si>
    <t>Возможность фильтровать заявки по поломке</t>
  </si>
  <si>
    <t>0041</t>
  </si>
  <si>
    <t>Отображение автора
В чате с клиентом и в чате сотрудников</t>
  </si>
  <si>
    <t>0040</t>
  </si>
  <si>
    <t>Удалить в заявке поле "внутренний комментарий"</t>
  </si>
  <si>
    <t>0042</t>
  </si>
  <si>
    <t>Переработка скрипта парсинга почты под новую версию системы</t>
  </si>
  <si>
    <t>0043</t>
  </si>
  <si>
    <t>Добавить поле "Неправильная эксплуатация"</t>
  </si>
  <si>
    <t>0046</t>
  </si>
  <si>
    <t>Добавить Фильтр и назвать "решение с товаром"</t>
  </si>
  <si>
    <t>0044</t>
  </si>
  <si>
    <t>Обработка, для автоматической установки статуса "Завершен"</t>
  </si>
  <si>
    <t>0045</t>
  </si>
  <si>
    <t>Функция выгрузки Заявок в Excel</t>
  </si>
  <si>
    <t>0047</t>
  </si>
  <si>
    <t>Поиск по номеру заявки</t>
  </si>
  <si>
    <t>0048</t>
  </si>
  <si>
    <t>"сервис инжинер" заменить на "Менеджер Сервисного центра"</t>
  </si>
  <si>
    <t>0051</t>
  </si>
  <si>
    <t>Изменение алгоритма подсчета "В работе ИМ"</t>
  </si>
  <si>
    <t>0049</t>
  </si>
  <si>
    <t>Модуль заявок (список, фильтры) для новой системы</t>
  </si>
  <si>
    <t>0050</t>
  </si>
  <si>
    <t>Синхронизация пользователей со старой версией</t>
  </si>
  <si>
    <t>0052</t>
  </si>
  <si>
    <t>Вывести на главную страницу два числовых показателя качества работы АСЦ</t>
  </si>
  <si>
    <t>1+2</t>
  </si>
  <si>
    <t>0053</t>
  </si>
  <si>
    <t>Создать справочник "Инженерная мастерская"</t>
  </si>
  <si>
    <t>2+1</t>
  </si>
  <si>
    <t>0054</t>
  </si>
  <si>
    <t>Редактор списков (модуль Справочники)</t>
  </si>
  <si>
    <t>0055</t>
  </si>
  <si>
    <t>Модуль Заявок - Карточка заявки</t>
  </si>
  <si>
    <t>0056</t>
  </si>
  <si>
    <t>Модуль товаров - загрузка из МС</t>
  </si>
  <si>
    <t>0061</t>
  </si>
  <si>
    <t>Модуль документы</t>
  </si>
  <si>
    <t>0058</t>
  </si>
  <si>
    <t>Модуль Отчёты</t>
  </si>
  <si>
    <t>0057</t>
  </si>
  <si>
    <t>Создать справочник "Нормативы работ"</t>
  </si>
  <si>
    <t>0059</t>
  </si>
  <si>
    <t>Восстановление справочников</t>
  </si>
  <si>
    <t>0060</t>
  </si>
  <si>
    <t>Изменения названий Причин поломок и Устранений по таблице</t>
  </si>
  <si>
    <t>0062</t>
  </si>
  <si>
    <t>Изменить текст письма клиенту при создании заявки</t>
  </si>
  <si>
    <t>0063</t>
  </si>
  <si>
    <t>Изменить форму Акта приёмки</t>
  </si>
  <si>
    <t>0064</t>
  </si>
  <si>
    <t>Тег повторная заявка</t>
  </si>
  <si>
    <t>0065</t>
  </si>
  <si>
    <t>Добавить объявление на сайт (нерабочие дни)</t>
  </si>
  <si>
    <t>0066</t>
  </si>
  <si>
    <t>Поиск заявки (выбор области)</t>
  </si>
  <si>
    <t>0067</t>
  </si>
  <si>
    <t>Тип заявки и выбор дилера</t>
  </si>
  <si>
    <t>0068</t>
  </si>
  <si>
    <t>Возможность прикладывать доп файлы при отправке сообщений</t>
  </si>
  <si>
    <t>0069</t>
  </si>
  <si>
    <t>Возможность выхода из заявки без сохранения / Активация ссылок</t>
  </si>
  <si>
    <t>0077</t>
  </si>
  <si>
    <t>Исправление ошибок/недоработок</t>
  </si>
  <si>
    <t>0070</t>
  </si>
  <si>
    <t>Возможность разового множественного выбора статусов</t>
  </si>
  <si>
    <t>0071</t>
  </si>
  <si>
    <t>Добавить кнопку снять фильтры</t>
  </si>
  <si>
    <t>0072</t>
  </si>
  <si>
    <t>Поиск заявки (доработка)</t>
  </si>
  <si>
    <t>0073</t>
  </si>
  <si>
    <t>Закрытие неактуальных заявок</t>
  </si>
  <si>
    <t>0074</t>
  </si>
  <si>
    <t>Отметка на сообщение "Не отработано" в чате сотрудников + Добавить фильтр по чату сотрудников</t>
  </si>
  <si>
    <t>0075</t>
  </si>
  <si>
    <t xml:space="preserve">Фильтр на наличие\отсуствие поломки </t>
  </si>
  <si>
    <t>0076</t>
  </si>
  <si>
    <r>
      <rPr>
        <sz val="11"/>
        <color theme="1"/>
        <rFont val="Roboto Condensed"/>
      </rPr>
      <t xml:space="preserve">Фильтр "Документы в МС" , на наличие \ </t>
    </r>
    <r>
      <rPr>
        <b/>
        <sz val="11"/>
        <color theme="1"/>
        <rFont val="Roboto Condensed"/>
      </rPr>
      <t>отсуствие</t>
    </r>
    <r>
      <rPr>
        <sz val="11"/>
        <color theme="1"/>
        <rFont val="Roboto Condensed"/>
      </rPr>
      <t xml:space="preserve"> ссылки на МС</t>
    </r>
  </si>
  <si>
    <t>0078</t>
  </si>
  <si>
    <t>Добавить Возвраты в МС</t>
  </si>
  <si>
    <t>0079</t>
  </si>
  <si>
    <t>Добавить в историю заявки изменения Официального заключения</t>
  </si>
  <si>
    <t>0080</t>
  </si>
  <si>
    <t>При переходе клиента в личный кабинет сверху должен быть номер заявки</t>
  </si>
  <si>
    <t>0086</t>
  </si>
  <si>
    <t>Заявка не должна сохраняться если не выбран реальный товар (кроме пункта Прочее)</t>
  </si>
  <si>
    <t>0082</t>
  </si>
  <si>
    <t xml:space="preserve">Добавить возможность делать фильтрацию по полю Наименование товара. </t>
  </si>
  <si>
    <t>0081</t>
  </si>
  <si>
    <t>Пункт другое для поиска заявок с не заполненным Брендом</t>
  </si>
  <si>
    <t>0083</t>
  </si>
  <si>
    <t>Кнопка не отработано/отработано (изменение логики)</t>
  </si>
  <si>
    <t>0084</t>
  </si>
  <si>
    <t>Добавить поле "Менеджер" + фильтр в списке заявок</t>
  </si>
  <si>
    <t>0085</t>
  </si>
  <si>
    <t>Экспорт в EXEL результатов фильтрации (изменение логики)</t>
  </si>
  <si>
    <t>0087</t>
  </si>
  <si>
    <t>Работы по сайту. Главная страница</t>
  </si>
  <si>
    <t>-</t>
  </si>
  <si>
    <t>0088</t>
  </si>
  <si>
    <t>Работы по сайту. Личный кабинет</t>
  </si>
  <si>
    <t>0089</t>
  </si>
  <si>
    <t>Работы по сайту. Форма заявки</t>
  </si>
  <si>
    <t>0090</t>
  </si>
  <si>
    <t>API</t>
  </si>
  <si>
    <t>0092</t>
  </si>
  <si>
    <t>Модернизация автомата закрытия брошенных заявкой клиентом+правка по обработаным заявкам</t>
  </si>
  <si>
    <t>0093</t>
  </si>
  <si>
    <t>Закрыть доступ всем ролям на заведение вручную товаров</t>
  </si>
  <si>
    <t>0091</t>
  </si>
  <si>
    <t>Подгрузка фото</t>
  </si>
  <si>
    <t>0094</t>
  </si>
  <si>
    <t>Привязка товаров к элементам списков</t>
  </si>
  <si>
    <t>0095</t>
  </si>
  <si>
    <t>Контроль завершения заявки + Правила</t>
  </si>
  <si>
    <t>0096</t>
  </si>
  <si>
    <t>В поломку необходимо добавить строку Инженер</t>
  </si>
  <si>
    <t>0097</t>
  </si>
  <si>
    <t>Поиск во вкладке "Документы" по номеру заявки</t>
  </si>
  <si>
    <t>0098</t>
  </si>
  <si>
    <t>Категория вложенного файла</t>
  </si>
  <si>
    <t>0099</t>
  </si>
  <si>
    <t>У новых заявок ошибка, если не выбрана категория хотя бы у одного документа</t>
  </si>
  <si>
    <t>0100</t>
  </si>
  <si>
    <t>Дополнить поле с накладной + доп. поля + кнопки и списки</t>
  </si>
  <si>
    <t>0101</t>
  </si>
  <si>
    <t>Пункт по умолчанию в фильтре Менеджер</t>
  </si>
  <si>
    <t>0102</t>
  </si>
  <si>
    <t>Синхронизировать изменение статуса ИМ со статусом движения товара и статусом заявки</t>
  </si>
  <si>
    <t>0103</t>
  </si>
  <si>
    <t>Автоматическое формирование документов в МС из заявки в АСЦ</t>
  </si>
  <si>
    <t>0104</t>
  </si>
  <si>
    <t>Контроль прохождения заявки через ИМ</t>
  </si>
  <si>
    <t>0105</t>
  </si>
  <si>
    <t>Доработки автоматического формирования документов МС</t>
  </si>
  <si>
    <t>0106</t>
  </si>
  <si>
    <t xml:space="preserve">Доработка работы кнопки "В работе ИМ" </t>
  </si>
  <si>
    <t>0107</t>
  </si>
  <si>
    <t>Изменить адрес на сайте  и при создании заявки</t>
  </si>
  <si>
    <t>0108</t>
  </si>
  <si>
    <t>Вывести дату завершения в имеющийся фильтр</t>
  </si>
  <si>
    <t>Первичное требование</t>
  </si>
  <si>
    <t>Изменить формат даты</t>
  </si>
  <si>
    <t>Вывести комплектность</t>
  </si>
  <si>
    <t>Добавить возможность поиска  клиента по полю email (Клиенты и Заявки)</t>
  </si>
  <si>
    <t>Изменить фильтр "Дилер" на "Тип заявки"</t>
  </si>
  <si>
    <t>Изменить автоматическое изменение статусов при создание Акта стороннего СЦ</t>
  </si>
  <si>
    <t>Добавить поля в справочнике сторонних СЦ</t>
  </si>
  <si>
    <t>Массовое редактирование заявок</t>
  </si>
  <si>
    <t>Деление поля поломки на диагностику и ремонт. Поле Диагностика.</t>
  </si>
  <si>
    <t>Создание нескольких заявок одновременно</t>
  </si>
  <si>
    <t>Корректировка справочника Нормативы работ</t>
  </si>
  <si>
    <t>Поле Ремонт</t>
  </si>
  <si>
    <t>Премещение поля ИМ и дополнение полями стоимости</t>
  </si>
  <si>
    <t>ТЗ по выгрузке в эксель добавление столбцов</t>
  </si>
  <si>
    <t>ТЗ по конфигурации столбцов как в МС</t>
  </si>
  <si>
    <t>Счетчик дней включать, начиная с поступления в ПЛК</t>
  </si>
  <si>
    <t>Дополнить массовое редактирование</t>
  </si>
  <si>
    <t>Дополнить заявку полем Число дней с момента покупки и критерий гарантийности</t>
  </si>
  <si>
    <t>Запрет на отсуствие категории файла для сохранения изменений</t>
  </si>
  <si>
    <t>Дополнить поля в справочнике дилеров</t>
  </si>
  <si>
    <t>ТЗ по выгрузке в эксель со всеми столбцами</t>
  </si>
  <si>
    <t>Доработка справочника Товары</t>
  </si>
  <si>
    <t>Дополнить справочник клиентов</t>
  </si>
  <si>
    <t>Запрет на отсуствие заполнения поля заказа в МС для сохранения изменений</t>
  </si>
  <si>
    <t>Справочник малоценки</t>
  </si>
  <si>
    <t>В товаре добавить поле COST и Нецелесообразные затраты на логистику</t>
  </si>
  <si>
    <t>Добавить справочник по связи товарного БЮ в МС</t>
  </si>
  <si>
    <t>Счетчик заявок на странице</t>
  </si>
  <si>
    <t>Дата и время последнего действия в заявке</t>
  </si>
  <si>
    <t>Добавить в историю изменений отобржаение действий</t>
  </si>
  <si>
    <t>Правка нормативов работ</t>
  </si>
  <si>
    <t>Добавить поле Состояние товара</t>
  </si>
  <si>
    <t>Переделать счетчик заявок на разницу дат</t>
  </si>
  <si>
    <t>Запрет на сумму 0 в диагностике и ремонте</t>
  </si>
  <si>
    <t>Запрет на создание заявок РП внутри ССЦ</t>
  </si>
  <si>
    <t xml:space="preserve">Не показывать неактивных менеджеров </t>
  </si>
  <si>
    <t>Обзятельно должен быть указан менеджер в заявке</t>
  </si>
  <si>
    <t>Добавить справочник Официальне заключение</t>
  </si>
  <si>
    <t>Предупреждение о новогоднем режиме</t>
  </si>
  <si>
    <t>Справочник Шаблоны ответов клиентам</t>
  </si>
  <si>
    <t>Дубли клиентов (проверка по е-mail и телефону)</t>
  </si>
  <si>
    <t>Фильр тип клиента в списке клиентов и выборе клиентов в заявке</t>
  </si>
  <si>
    <t>Отображение пользователя, который выгрузил файл</t>
  </si>
  <si>
    <t>В столбце С через \ К\В значение кол-ва неотработанных сообщений разных категорий</t>
  </si>
  <si>
    <t>Добавить группы пользователей</t>
  </si>
  <si>
    <t>Статус ИМ --- заменить на значение Не поступал в ИМ</t>
  </si>
  <si>
    <t>Добавить фильтр по требованию клиента</t>
  </si>
  <si>
    <t>Фильтр по товарам в нормативе работ</t>
  </si>
  <si>
    <t>Добавить в нормативы столбец согласования</t>
  </si>
  <si>
    <t>Срок просрочки по ИМ</t>
  </si>
  <si>
    <t>Фильтр на просроченные заявки</t>
  </si>
  <si>
    <t>Исправить расчет цены в нормативах работ</t>
  </si>
  <si>
    <t>Запрет на тестовую заявку</t>
  </si>
  <si>
    <t>Дополнить информацию в клиентах и карточке клиента</t>
  </si>
  <si>
    <t>Добавить фильтр на ИМ</t>
  </si>
  <si>
    <t xml:space="preserve">Интеграция с Телфин </t>
  </si>
  <si>
    <t>Дополнение полей с ссылками</t>
  </si>
  <si>
    <t>Дополнение поля отправки и забора</t>
  </si>
  <si>
    <t>Дополнить интерграцию с Телфин</t>
  </si>
  <si>
    <t>Добавить новый тип заявки</t>
  </si>
  <si>
    <t xml:space="preserve">Классификатор адресов </t>
  </si>
  <si>
    <t>Удалить создание Отгрузки в МС</t>
  </si>
  <si>
    <t>Изменить логику полей РРЦ и COST</t>
  </si>
  <si>
    <t>Интеграция с WhatsApp / edna</t>
  </si>
  <si>
    <t>Дополнение/Изменение карточки клиента</t>
  </si>
  <si>
    <t>Изменение поля Серийный номер (проверки, макс. количество, изм. логики в заявке)</t>
  </si>
  <si>
    <t>Изменение Типов клиентов и Дилеров</t>
  </si>
  <si>
    <t>Убрать запрет на сообщение клиента без ответа.</t>
  </si>
  <si>
    <t>Добавить ошибки при работе с WhatsApp</t>
  </si>
  <si>
    <t>Возможность скрывать статусы в справочнике</t>
  </si>
  <si>
    <t>Убрать лишние товары из товарного справочника</t>
  </si>
  <si>
    <t>Переход на новый сервер и API МойСклад</t>
  </si>
  <si>
    <t>Закрытие дублированных заявок</t>
  </si>
  <si>
    <t>Работа с файлами whatsapp</t>
  </si>
  <si>
    <t>044-1</t>
  </si>
  <si>
    <t>264-1</t>
  </si>
  <si>
    <t>№ Этапа</t>
  </si>
  <si>
    <t xml:space="preserve">№ Задачи </t>
  </si>
  <si>
    <t>Стоимость работы</t>
  </si>
  <si>
    <t>Сделано?</t>
  </si>
  <si>
    <t>Описание</t>
  </si>
  <si>
    <t>Комментарий, вопросы</t>
  </si>
  <si>
    <t xml:space="preserve"> </t>
  </si>
  <si>
    <t>Задача закрыта</t>
  </si>
  <si>
    <t>Не сделано, но сейчас уже и не имеет смысла.</t>
  </si>
  <si>
    <r>
      <rPr>
        <sz val="10"/>
        <color rgb="FF000000"/>
        <rFont val="Roboto Condensed"/>
      </rPr>
      <t>{Дмитрий} сейчас в чате есть кнопка Отработано, требуется уточнить как должно работать</t>
    </r>
    <r>
      <rPr>
        <sz val="10"/>
        <color rgb="FF000000"/>
        <rFont val="Roboto Condensed"/>
      </rPr>
      <t xml:space="preserve">
{Тигран} 
</t>
    </r>
    <r>
      <rPr>
        <u/>
        <sz val="10"/>
        <color rgb="FF000000"/>
        <rFont val="Roboto Condensed"/>
      </rPr>
      <t>Ссылка с пояснениями</t>
    </r>
  </si>
  <si>
    <t>На доработку</t>
  </si>
  <si>
    <t xml:space="preserve">Не сделано, до сих пор открывает старую ссылку и выходит ошибка 404. </t>
  </si>
  <si>
    <t xml:space="preserve">"Нам необходимо ежедневно проверять все не завершенные заявки на предмет просрочки. Просрочки именно с даты не создания а поступления в наш СЦ. Поэтому необходимо создать поле числовое где будет отображаться количество дней с момента поступления товара в нащ СЦ по сегодня. 
Отслеживание просроченных заявок. С момента поступления в СЦ. Сделать фильтр в виде галочки с названием ""просроченные заявки"" и по нажатию фильтровать все заявки у которых ""дней в сц"" более 7." Статус ИМ = отличный от завершен Дата изменения статуса движения товара на "поступил в СЦ" прошло более 7 дней. То поставить метку на заявку "Просрочена" и вывести фильтр по данной метке.    Если Статус заявки переведен в завершен то метку снимать. </t>
  </si>
  <si>
    <t xml:space="preserve">1.добавить возможность снятия статуса
2.сообщения сотрудника по-умолчанию статус Отработано </t>
  </si>
  <si>
    <r>
      <rPr>
        <sz val="10"/>
        <color rgb="FF000000"/>
        <rFont val="Roboto Condensed"/>
      </rPr>
      <t xml:space="preserve">
1 В заявку добавляем поле "дней в сц". </t>
    </r>
    <r>
      <rPr>
        <u/>
        <sz val="10"/>
        <color rgb="FF000000"/>
        <rFont val="Roboto Condensed"/>
      </rPr>
      <t xml:space="preserve">Здесь фото куда </t>
    </r>
    <r>
      <rPr>
        <sz val="10"/>
        <color rgb="FF000000"/>
        <rFont val="Roboto Condensed"/>
      </rPr>
      <t xml:space="preserve">
2 "дней в сц" = Сегодня (или дата статус заявки = завершено) - дата смены статуса "движение товара" на значение "поступил в сц"
3 Добавить столбец "дней в сц" в табличную часть списка заявок в админке.
4 Ставить на заявку метку “просроченная заявка” если у заявки "дней в сц"&gt;7 и Статус заявки не равно Завершено. Соответственно заявка у которой стоит метка и ее статус меняют Статус Заявки = Завершено, то метку надо снять. (уже сделано)
5 Вывести фильтр по данной метке на главную страницу. (</t>
    </r>
    <r>
      <rPr>
        <sz val="10"/>
        <color rgb="FF000000"/>
        <rFont val="Roboto Condensed"/>
      </rPr>
      <t>уже сделано</t>
    </r>
    <r>
      <rPr>
        <sz val="10"/>
        <color rgb="FF000000"/>
        <rFont val="Roboto Condensed"/>
      </rPr>
      <t>)</t>
    </r>
  </si>
  <si>
    <t>статус внутри Заявки меняется онлайн
"дней в сц" = Сегодня (или дата статус заявки = завершено) - дата смены статуса "движение товара" на значение "поступил в сц"</t>
  </si>
  <si>
    <t>Проблема с ранжированием повсюду. Исправить везде. в справочниках. К примеру, 
“Бренд товара” и 
“Магазин покупки” 
Причина поломки
Устраенение поломки
см. комментариии в листе задачи</t>
  </si>
  <si>
    <t xml:space="preserve">1. Что такое ранжирование в данном контексте?
Ответ: Ранжирование по алфавиту от а-я и a-z сперва англ потом рус
по числам по возрастанию (если будут таковые)
2. Меня смущает слово "везде" 
Ответ: везде я написал исходя из того что может есть общая настройка на все списки. Тогда надо уточнять по каждому списку. можем начать с списков указанных в задаче. </t>
  </si>
  <si>
    <t>response_templates
goods</t>
  </si>
  <si>
    <r>
      <rPr>
        <sz val="10"/>
        <color rgb="FF000000"/>
        <rFont val="Roboto Condensed"/>
      </rPr>
      <t>Выводить в экран админки кол-во заявок по различным комбинациям аналитик (статусов):
1. " Закрытых заявок" - число закрытых заявок. Статус заявки равно завершено
2. "Открытых заявок" - число не завершенных заявок. Статус заявки не равно завершено 
3. "Не отработанные" - число заявок с неотработанными сообщениями
4. "Просрочена" - число заявок с меткой Просрочена (см предыдущую строку ТЗ)
5.  "Ожидание ВДС" - число заявок Статус заявки равно "Ожидание ВДС"
6. " В работе ИМ" - число заявок в инженерной мастерской. Статус заявки равно в работе СЦ (ИМ)
7 "ИМ Завершено" - число заявок которые отработала (завершила) ИМ но администрация еще не отработал и не перевела статус заявки в другое значение. ФИЛЬТРЫ: Статус ИМ = Завершено Статус заявки = в работе СЦ
8 "Товар в СЦ" - количество заявок у котороых статус "Движение товара" = "Поступил в СЦ"
При нажатии на название показателя выдается выборка по данной комбинации фильтра</t>
    </r>
    <r>
      <rPr>
        <sz val="10"/>
        <color rgb="FF000000"/>
        <rFont val="Roboto Condensed"/>
      </rPr>
      <t xml:space="preserve">
</t>
    </r>
    <r>
      <rPr>
        <u/>
        <sz val="10"/>
        <color rgb="FF000000"/>
        <rFont val="Roboto Condensed"/>
      </rPr>
      <t>ссылка на фо</t>
    </r>
    <r>
      <rPr>
        <u/>
        <sz val="10"/>
        <color rgb="FF000000"/>
        <rFont val="Roboto Condensed"/>
      </rPr>
      <t xml:space="preserve">то
</t>
    </r>
    <r>
      <rPr>
        <sz val="10"/>
        <color rgb="FF000000"/>
        <rFont val="Roboto Condensed"/>
      </rPr>
      <t>см. комментариии в листе задачи</t>
    </r>
  </si>
  <si>
    <r>
      <rPr>
        <sz val="10"/>
        <color rgb="FF000000"/>
        <rFont val="Roboto Condensed"/>
      </rPr>
      <t xml:space="preserve">не очень понятно, это про существующие фильтры или будут какие-то новые элементы управления/поля в общем что конкретно подразумевается?
Ответ: ровно как указано в задаче. Никаких новых сущностей. Это как монитор текущей ситации - информационное табло - и в него вывести значения по опеределенным выборкам. Другими словами Нужен просто монитор сколько каких заявок находится при различном наборе комбинаций фильтров уже существущих в заявке полей. И дополнительно если нажимать на них чтобы таблица снизу выдавала данную выборку.  
Получилось пояснить ?
</t>
    </r>
    <r>
      <rPr>
        <sz val="10"/>
        <color rgb="FF000000"/>
        <rFont val="Roboto Condensed"/>
      </rPr>
      <t xml:space="preserve">а по поводу выборки (последнее предложение)
</t>
    </r>
    <r>
      <rPr>
        <sz val="10"/>
        <color rgb="FF000000"/>
        <rFont val="Roboto Condensed"/>
      </rPr>
      <t>Имеется ввиду что когда нажимаешь на ту или иную цифру то срабатывает автоматом набор фильтров заложенных в отображенни этой цифры и соотвтественно внизу выдаются заявки именно с такими фильтрами. К примеру, При нажатии на "ожидание ВДС" выдастся выборка с фильтром "статус заявки" = "Ожидание ВДС"</t>
    </r>
  </si>
  <si>
    <t>Отправителем с почты отображается Сервис - центр , а должен быть Сервисный центр BrandASC</t>
  </si>
  <si>
    <t xml:space="preserve">добавляем функцию построить маршрут или ещё что-то нужно?
Ответ: пока ничего более не нужно! </t>
  </si>
  <si>
    <t>Сделано - На контроль</t>
  </si>
  <si>
    <t xml:space="preserve">1. нужен список пользователей которые должны назначать приоритеты
2. как инженер сможет увидеть другие заявки?
3. статуса Пусто у фильтра нет
Ответ на вопрос 1:
Ввести следующие роли
1. Директор АСЦ
2. Администратор АСЦ
2. Менеджеров процессов
3. Инженер Мастерской
4. Мастер ПЛК
5. Мастер БэкОфис
6. Дилер
7. Контрактный АСЦ
Мы в дальнейшем будем эти роли развивать по своим правам доступа и интерфейсу.
Предоставить право доступа назначать приоритеты следующим ролям:
1. Директор АСЦ
2. Администратор АСЦ
2. Менеджеров процессов
"Нам необходимо чтобы Инженер Мастерской работал по приоритеам заявок. Чтобы делал в первую очередь те заявки которые, в приоритете и ничего другого. Поэтому мысль такая ввести прирориетность заявок от 1 до 5 где 1 самый низкий приоритет и устанавливается по умолчанию на все новые заявки. приоритеты 2. 3 4 5 устанавливает администратор сц и руководитель ( Может надо нам ввести роли и права доступа по ролям). Далее Инженер Мастерской имеет свой интерфейс где отображается только заявки с высшим приоритетом. К примеру 4 заявки с приоритетом 5 и 10 с приоритетом 4. Значит сперва у него на экране будет только отображаться только 4 заявки с приоритеом 5. Когда они завершены то отображаются заявки со следующим приоритетом. В нашем примере это 10 заявок с приоритетом 4. 
Надо пояснить какие заявки помимо приоритета отображаются Инженеру. Это заявки со статусом 
""Статус ИМ"" НЕ равно ""Пусто"" ""Не поступал в ИМ"", ""Контроль качества ИМ"" ""Завершен ИМ""
"
Ответ на вопрос 2:
У Инженера таблица с заказами согласно отбору описанному слева. В шапке убрать у него все разделы и фильтры. Минимум ему. 
Ответ на вопрос 3. статуса Пусто у фильтра нет
Я имею ввиду про статус когда заявка только создана и статус пока не выбран. Может быть это Nothing Selected
</t>
  </si>
  <si>
    <t>Дополнение справочника "клиент"
Также вынести управление данным справочником в Админку системы. Чтобы мы самостоятельно могли в дальнейшем добавлять элементы и менять их названия.
- на вкладку Справочники?
- то что сейчас там удаляем?</t>
  </si>
  <si>
    <t>"Ранее реализовывали метку про просроченные заявки и ""Дней в СЦ"" (см 15 строка). Надо изменить логику снятия метки и остановки счетчика ""дней в СЦ"". А именно с момента когда ""Статус завяки"" переведен в статусы :
1. Согласование результатов с клиентом 
2. Ожидает выдачи клиенту 
3. Завершен.
необходимо останавливать счетчик, фиксировать скольк ""дней в СЦ"" и снимать метку
Таким образом мы считаем сколько дней заявки находился у инженера в ИМ! т.е. измерять кол-во дней с момента как товар поступил до момента когда он ушел от инженера. 
""Дней в СЦ"" = Дата (изменения статуса движения товара на ""поступил в СЦ"") - Дата ( изменения ""Статуса заявки"" по вышеописанным п1 п2 п3)"</t>
  </si>
  <si>
    <t xml:space="preserve">Проверить функциональность чата! Парсинг почты может работать не корректно - проверить! 
нужен какой-то пример, без этого не проверить Ответ: Я бы переформулировал - провести аудит кода и логики его - как если бы работу принимали у другого программиста из команды. Для чего это нужно?! : 1. Для того чтобы Вы заранее знали этот участок и при неожиданной поломке могли бы более оперативно поправить и не потребовалось бы время на изучении а что сделано. 2. Возможно при аудите Вы обнаружите слабые места и недостатки, которые следует исправить Получилось пояснить ? нужны: -доступы к планировщику -описание логики работы с почтой -сама почта
Логика: Клиент создал заявку с сайта. В системе создалась заявка. Далее клиенту на почту которую он указал приходит уведомление, что заявка принята и ссылка на личный кабинет, где пока что функциональность ограничена написать сообщение и приложить фото (в дальнейшем ЛК клиента тоже будем развивать). Таким образом в этом ЛК клиент может нам написать сообщение и это сообщение попадает к нам в "чат"  со статусом не отработано. НО ИНОГДА клиенты вместо того чтобы нам писать черзе ЛК они в письме нажимают "ответить". ТАк вот именно эти письма надо парсить и засовывать в чат. Письма которые отправлены без "ответа" на наше письмо из системы должны просто попадать в ящик "входящие" и не обрабатываться системой.  Письма которые спарсены надо перемащать в папку "РП". </t>
  </si>
  <si>
    <r>
      <rPr>
        <sz val="10"/>
        <color rgb="FF000000"/>
        <rFont val="Roboto Condensed"/>
      </rPr>
      <t xml:space="preserve">"Убрать автоматическое заполнение при создании заявки клиентом на сайте!
Убрать автоматическое заполнение при создании заявки полей ""Магазин покупки"" и ""Наименование товара"" после выбора ""Бренда"". Куча непарвильно заполненных завок и сбивается аналитика, потому что пылесосов 734005 и покупок в noerden явно больше, чем реальное число. При этом магазимн покупки и бренд остаются обязательными полями, а наименование товара нет, бэкофис сам проверит из чека и заполнит номеклатуру,  попросив нас создать позицию в справочнике при необходимости, лучше пусто, чем неправильно хоть что-то."
</t>
    </r>
    <r>
      <rPr>
        <sz val="10"/>
        <color rgb="FF000000"/>
        <rFont val="Roboto Condensed"/>
      </rPr>
      <t>тут требуется сделать текстовые поля?
Тигран: Нет. 
Когда на сайте клиент создает заявку то 
1. При открытии заявки для заполнения сразу встает "Магазин покупки". А должно быть выбрано ничего "Nothing Selected" или лучше чтобы отображалась надпись "выбрать", как в случае с полем брендом.
2. Изначально бренд не выбран. Отображается надпись "выбрать", когда выбираешь, то автоматом ниже поле "Наименование товара (сперва выберете Бренд)" устанавливается какая-то номенклатура, а не должно ничего выбираться, а должно отобразиться "выбрать"</t>
    </r>
  </si>
  <si>
    <t>"
Изменить письмо, отправляемое клиенту при создании заявки
""Здравствуйте, дорогой клиент, мы Вас еще не знаем, но уже готовы сделать все, что в наших силах и больше, для решения Вашего вопроса, а сейчас Ваша заявка принята и в скором времени будет отработана. Изменения статуса Вашей заявки можно отследить в созданном для Вас личном кабинете, в который можно перейти нажав здесь. Там же мы ответим на все возникающие у Вас вопросы. Спасибо,что выбрали нас и наших партнеров.  
С уважением сервисный центр BrandASC
Данное сообщение сформировано автоматически и не требует ответа. Если Вы получили письмо ошибочно, то просто проигнорируйте его. 
""
"</t>
  </si>
  <si>
    <t>"""Оповещение при создании заявки
После создании заявки пишет:
 """"Заявка успешно создана ! Назад"""". 
Изменить на:
«Спасибо за Вашу заявку №…..(номер созданной заявки), письмо было направлено на почтовый ящик ... (указанный клиентом электронный почтовый ящик)». 
Ниже блеклым цветом и меньшим шрифтом 
«Если Вы ошиблись в указанном электронной почте или не получили письмо, то обратитесь на service@brandasc.ru с номером заявки в теме письма»."""</t>
  </si>
  <si>
    <t>Новое поле для ссылки в заявке  с названием "Оплата в МС"
Расположить ниже поля "Замена в МС"
Тип поля ссылка</t>
  </si>
  <si>
    <t>Удалить в заявке поле "внутренний комментарий". НО ВАЖНО НЕ ПОТЕРЯТЬ ИНФОРМАЦИЮ КОТОРАЯ УЖЕ ЗАПИСАНА В СУЩЕСТВУЮЩИХ ЗАЯВКАХ, перенести этот текст в чат сотрудников". ИМЕННО ЧАТ СОТРУДНИКОВ, чтобы клиенту не было это доступно</t>
  </si>
  <si>
    <t>"Отображение автора
В чате с клиентом и в чате сотрудников не видно кто писал клиентку. По аналогии с пописью под сообщением клиента с его ФИО прописывать ФИО сотрудника -автора сообщения. "</t>
  </si>
  <si>
    <t>В заявке - В форме "Добавить Поломку" добавить поле "Не правильная эксплуатация". Данное поле имеет тип справочник и у него два значения: 1. Да 2. Нет. По умолчанию устанавливается "Да". Разместить данное поле  между строчкой "причина Поломки" и "комментарий инженера".</t>
  </si>
  <si>
    <t>"Сделать автоматическую обработку, частота выполнения - раз в день в 07:00
Что должна делать обработка. - автоматически изменять статус заявки если проверка условия выполняется, отправлять сообщение клиенту, создавшему заявку.
Для заявок у которых выполняются все перечисленные условия:
 - со статусом ""В ожидании информации от клиента""
 - другие статусы НЕ установлены
 - последнее сообщение отправлено нами
 - дата последнего сообщения старше чем 7 дней
 - статус всех сообщений по заявке НЕ ""Не отработано""
Выполняется:
 - статус завяки изменить на ""Завершен""
 - отправить сообщение клиенту (дословно): ""Уважаемый клиент, мы в течение 7 дней не получили от Вас ответа, в связи с этим ваша заявка закрыта. Однако, если Ваш вопрос еще актуален, то Вам необходимо ответить в рамках данной заявки по ссылке в личном кабинете нашей системы"""</t>
  </si>
  <si>
    <r>
      <rPr>
        <sz val="10"/>
        <color rgb="FF9900FF"/>
        <rFont val="Roboto Condensed"/>
      </rPr>
      <t xml:space="preserve">Не работает , пример </t>
    </r>
    <r>
      <rPr>
        <u/>
        <sz val="10"/>
        <color rgb="FF1155CC"/>
        <rFont val="Roboto Condensed"/>
      </rPr>
      <t>https://brandasc.ru/administrator/index.php?option=com_svcenter&amp;view=request&amp;layout=edit&amp;id=4862</t>
    </r>
  </si>
  <si>
    <t>"Выгрузка в excel
Выгрузка всех заявок с показателем всех полей внутри заявок и всех статусов, включая поломки. Выгружать согласно выборке по фильтрам."
предлагаю сделать в новой версии
А мы сможем пользоваться этой функцией уже в новой версии сейчас? 
да</t>
  </si>
  <si>
    <r>
      <rPr>
        <sz val="10"/>
        <color rgb="FF000000"/>
        <rFont val="Roboto Condensed"/>
      </rPr>
      <t xml:space="preserve">"Добавить Фильтр и назвать ""решение с товаром"". Фильтрация происходит по статусу в заявке = ""Решение с товаром""
</t>
    </r>
    <r>
      <rPr>
        <u/>
        <sz val="10"/>
        <color rgb="FF000000"/>
        <rFont val="Roboto Condensed"/>
      </rPr>
      <t>СКРИНШОТ</t>
    </r>
    <r>
      <rPr>
        <sz val="10"/>
        <color rgb="FF000000"/>
        <rFont val="Roboto Condensed"/>
      </rPr>
      <t xml:space="preserve">"
поле решение с товаром=решение по заявке?
Поправил описание и приложил скрин шот.  "Решение с товаром" и "Решение по заявке" два разных статуса. Фильтр по статусу "решение по заявке" уже выведен. 
</t>
    </r>
    <r>
      <rPr>
        <sz val="10"/>
        <color rgb="FF000000"/>
        <rFont val="Roboto Condensed"/>
      </rPr>
      <t>Добавление фильтра - это селект+правка скрипта JS+доработка обработчика. В даннослучае ещё и с интерфейсом надо возиться, т.к. все ячейки там заняты
+ сейчас я представляю весь объём работы)</t>
    </r>
  </si>
  <si>
    <t xml:space="preserve">Поиск по номеру заявки. Сейчас есть строка поиска. Она реализована таким образом что ище все подряд по заявке. Это с одной стороны удобно. Но когда ищещь заявку по номеру то выдает целую простыню заявок. А нужно чтобы он выдавал сразу одну строку найденной заявки. А такой поиск по номеру конуретной заявки производим часто. Поэтом надо дополнительно сделать еще одно поле поиска, но только строго по номеру заявки. </t>
  </si>
  <si>
    <t>Сейчас в чате на стороне клиента отображется подпись "сервис инжинер"
Необходимо заменить на "Менеджер Сервисного центра"</t>
  </si>
  <si>
    <r>
      <rPr>
        <sz val="10"/>
        <color rgb="FF000000"/>
        <rFont val="Roboto Condensed"/>
      </rPr>
      <t>Нужно вывести на главную страницу два числовых показателя качества работы АСЦ
1. Наибольшее время не отработанного сообщения . 
2. Среднее время всех неотработанных сообщений. 
Разместить показател</t>
    </r>
    <r>
      <rPr>
        <sz val="10"/>
        <color rgb="FF000000"/>
        <rFont val="Roboto Condensed"/>
      </rPr>
      <t xml:space="preserve">и </t>
    </r>
    <r>
      <rPr>
        <u/>
        <sz val="10"/>
        <color rgb="FF000000"/>
        <rFont val="Roboto Condensed"/>
      </rPr>
      <t>здесь</t>
    </r>
  </si>
  <si>
    <t>За какой промежутов времени считает среднее зачение и максимальное. За все время, за текущий день, за неделю с понедельника?</t>
  </si>
  <si>
    <r>
      <rPr>
        <sz val="10"/>
        <color rgb="FF000000"/>
        <rFont val="Roboto Condensed"/>
      </rPr>
      <t xml:space="preserve">"Создать справочник ""Инженерная мастерская"". Сделать возможным добавлять элементы справочник из админки. Элемент справочника должен иметь следущие столбцы (поля): Наименование, адрес, телефон, часы работы. 
В заявке СЦ добавить поле с названием ""Инженерная мастерская"" и лук апом (выпадающим списком) выбирать. В выпадающем списке предоставляется наименование инженерной мастерской. Разместить </t>
    </r>
    <r>
      <rPr>
        <u/>
        <sz val="10"/>
        <color rgb="FF000000"/>
        <rFont val="Roboto Condensed"/>
      </rPr>
      <t>ЗДЕСЬ</t>
    </r>
    <r>
      <rPr>
        <sz val="10"/>
        <color rgb="FF000000"/>
        <rFont val="Roboto Condensed"/>
      </rPr>
      <t xml:space="preserve">
На будущее: я планирую что в дальнейшем мы реализуем систему где каждая инженерная мастерская будет заходить под своим доступом. Другими словами будет тип аккаунта - сотрудник инженерной мастерской. Таким образом права доступа будет только на заявки которые будут относиться к выбранной инженерной мастерской. "
</t>
    </r>
    <r>
      <rPr>
        <sz val="10"/>
        <color rgb="FF000000"/>
        <rFont val="Roboto Condensed"/>
      </rPr>
      <t>Предлагаю редактирование справочника реализовать новой версии, а в старую добавим выпадающий список. В новой само собой всё тоже будет в карточках Заявки
Тигран: согласен</t>
    </r>
  </si>
  <si>
    <t xml:space="preserve">"Механизм подсчета вознаграждения инженера.
Описание: нам необходимо считать доход инженера в зависимости от того сколько заявок он исполнил. Оценка вознаграждения заявки должна зависить от того какой товар, причина поломки, устранение поломки. Выходит нам нужна некая таблица (справочник), которую можно назвать нормативы работ (прайс лист обыденным языком). В эту таблицу  добавляем строку в которой следующие поля:
1) Бренд - Выбираем уже из существующего справочника
2) Модель (Номенклатура ) - Выбираем уже из существующего справочника
3) Причина поломки - Выбираем уже из существующего справочника
4) Устранение Поломки - Выбираем уже из существующего справочника
5) Определение поломки (мин) - ручная установка
6) Ремонт изделий (мин) - ручная установка
7) Тестирование изделия (мин) - ручная установка
"
В новой версии будет входить в модуль Отчеты
8) Общее время (мин) - рассчетная п5+п6+п7
9) Стоимость работы инженера (рублях) - расчетная = п8 * "Ставка инженера руб/мин"
Ставка инженера руб/мин = это константа которая может меняться со временем. Надо сделать так чтобы при ее изменении не менялись ранее посчитанные заявки. Поэтому надо добавить хронологическую составляющую, тоесть ставка и с какой даты она действует. Если ставка изменилась то мы вводим новую ставку и указываем с какой даты она действует. Еще можно редактировать ранее завденные ставки, в таком случае все расчеты которые использовали эту ставку в этот период времени изменяться. 
</t>
  </si>
  <si>
    <r>
      <rPr>
        <sz val="10"/>
        <color rgb="FF000000"/>
        <rFont val="Roboto Condensed"/>
      </rPr>
      <t xml:space="preserve">10) Стоимость работы для клиента - расчетная = п8 * "Ставка для клиента руб/мин"
Ставка для клиента руб/мин - точно также как и Ставка инженера руб/мин 
п5, п6, п7 также как и ставка должны учитывать исторические (хронологические) изменения
Мы сейчас это делаем вручную в гугл таблице. Можно посмотреть </t>
    </r>
    <r>
      <rPr>
        <u/>
        <sz val="10"/>
        <color rgb="FF000000"/>
        <rFont val="Roboto Condensed"/>
      </rPr>
      <t>здесь</t>
    </r>
  </si>
  <si>
    <r>
      <rPr>
        <sz val="10"/>
        <color rgb="FF000000"/>
        <rFont val="Roboto Condensed"/>
      </rPr>
      <t xml:space="preserve">"Раздел: результат работ инженерной мастерской и инженеров/
По факту это отчет который показывает сколько кто заработал. Можем выбирать период по месячно. Можем выбирать Инженера
Визуально это может выглядеть </t>
    </r>
    <r>
      <rPr>
        <u/>
        <sz val="10"/>
        <color rgb="FF000000"/>
        <rFont val="Roboto Condensed"/>
      </rPr>
      <t>так</t>
    </r>
    <r>
      <rPr>
        <sz val="10"/>
        <color rgb="FF000000"/>
        <rFont val="Roboto Condensed"/>
      </rPr>
      <t>"
Предлагаю сделать отдельный модуль Отчёты, чтобы было удобно работать с этой информацией</t>
    </r>
  </si>
  <si>
    <t xml:space="preserve">Необходимо провести изменени названий Причин поломок и Устранений. Составили таблицу по ссылке  там должно быть все понятно. Суть есть текущее название и что с ним надо сделать. К примеру если изменить название то не только самого элемента справочника но и во всех заявках чтобы обновилось новое название. Если это вывести в админку - мы и сами можем руками поправить элементы справочника, но надо нам быть уверенным что при изменении название новое название обновится во всех прежних заявках. А также сделать такую функцию как "архив" - т.е. отправить элемент справочника в "архив". Это значит что прежние заявки в которых он использовался остается, но уже не доступен для выбора в новых. Элемент справочника можно вытащить из архива обратно. </t>
  </si>
  <si>
    <t>Здравствуйте! Ваша заявка успешно передана в Авторизованный Сервисный Центр BrandASC.
Мы работаем с 10:00 до 17:00 в будние дни, будем рады помочь Вам в решение Вашего вопроса в рабочее время.
Спасибо, что выбрали нас и наших партнеров!
Данное письмо сформировано автоматически, убедительно просим Вас не отвечать на него и пользоваться только чатом личного кабинета для оперативной работы с Вашими обращениям. Все ответы АСЦ BrandASC будут дублироваться Вам на почту в целях уведомления.</t>
  </si>
  <si>
    <t>Сам шаблон письма в новой системе, добавил в инструкцию</t>
  </si>
  <si>
    <t>Изменить форму Акта приёмки:
- убрать подпись (рис.2)
- добавить п 4 (рис.1)
Акт приёмки должен содержать напоминание о платном хранении.	На данный момент информация о платном хранении содержится в Акте выполненых работ, который выдаётся при получении товара из ремонта, те.е. клиент узнаёт об этом после, а не перед ремонтом.</t>
  </si>
  <si>
    <t>Отображает в шапке заявки повторные клиентские заявки и слово "Повтор". Смотрит на поля телефон, почта или серийный номер. Любое совпаление = поставновка тега.</t>
  </si>
  <si>
    <t>Указом Мэра Москвы от 21 октября 2021 года N 62-УМ с 28 октября по 7 ноября в Москве установлены нерабочие дни.  С 28 октября по 7 ноября сервисный центр BrandASC не работает.</t>
  </si>
  <si>
    <t>Необходимо добавить возможность поиска по 
 SN, телефон, почту, ФИО и №заказа
Так как поиск осущетсвляется из одного поля "поиск" то желательно чтобы мы могли выбирать по чему мы производим поиск. По умолчанию стоит "номер заявки". Т.е. рядом с полем поиск нужен выпадающий список с перечислением того что мы собираемся искать (№ заказа, S/N и тп. )</t>
  </si>
  <si>
    <t xml:space="preserve">Отсуствует возможность редактировать тип заявки внутри заявки на https://brandasc.ru/administrator/index.php . . Необходимо уже будучи внутри нее справо внизу (над QR кодом и приоритетом, но под тип клиента рп\дилер) разместить поле с выпадающим списком дилеров.  Для возможности редактирования, если дилер оформил случайно заявку как РП. Некорректное отображение дилеров	При просмотре заявок по фильтру дилеров, которые принадлежит определенному клиенту по общему поиску в столбце "Тип" отображается дилер, корректно как оно есть. Но если войти внутрь заявки то в меню справа под статусами и над QR кодом отображается тип = РП и не видно какой дилер соотвественно.  Т.е. по поиску\фильтрациям мы видим корректные искомые нами заявки, но внутри информация по этим же статусам поиска некорретна. </t>
  </si>
  <si>
    <t>Отправление файлов в чате заявки. Необходима возможность обмениваться файлами в чате заявки, на данный момент возможен обмен только изображений. Добавить pdf, xsl, doc, mp4...</t>
  </si>
  <si>
    <r>
      <rPr>
        <sz val="10"/>
        <color rgb="FFFF0000"/>
        <rFont val="Roboto Condensed"/>
      </rPr>
      <t>Не забыть вопрос с объемом места под видео и загружаемых файлов</t>
    </r>
    <r>
      <rPr>
        <sz val="10"/>
        <color rgb="FF000000"/>
        <rFont val="Roboto Condensed"/>
      </rPr>
      <t xml:space="preserve">
</t>
    </r>
    <r>
      <rPr>
        <sz val="10"/>
        <color rgb="FF9900FF"/>
        <rFont val="Roboto Condensed"/>
      </rPr>
      <t xml:space="preserve">Объем определите самостоятельно. На текущий момент не реализовано, клиенту можно отправи PDF , форматы xsl, doc, mp4 не доступны. </t>
    </r>
  </si>
  <si>
    <t>1. Возможность выхода из заявки без сохранения.При нажатии кнопки "Закрыть" всплывает окно с требованием добавить поломку перед сохранением, заявка была открыта для просмотра редактирование не проводилось. Кнопка  "Закрыть" не должна требовать сохранения. Проблема возникает не при всех статусах.
2. Активация ссылок. Сделать поля где предусмотрены ссылки сделать типом ссылка. Чтобы можно было кликнув перейти, а не копировать и вставлять в браузере. Пример "Заказ в МС" "замена в мс"</t>
  </si>
  <si>
    <t xml:space="preserve">Выбирая статус в новой системе после выбора отжатием одного статуса меню фильтра закрывается. Нужно иметь возможность чтобы за раз можно было бы выбрать сразу несколько статусов из меню "Статус". </t>
  </si>
  <si>
    <t>Рядом с меню фильтров поставить кнопку справа с краю с крестиком, как рядом с поиском, но после "Статус", "Поломка"  . Которая снимет все текущие значения выставленных статусов .</t>
  </si>
  <si>
    <t xml:space="preserve">Необходимо добавить возможность поиска по 
номеру накладной (вкладка дополнительно поле СДЭК номер трека). В заявке во вкладке "Дополнительно" есть поля для указания номера накладной. Необходимо реализовать поиск по ней с учетом, что может быть лишний пробел после или до номера, чтобы это не вызывало ошибку. И ранее необходимо было добавить так же поиск по №заказа (поле Номер заказа в ТЧ ). Но по полю Номер заказа в ТЧ не только полное совпадение, а частичное тоже должно отображаться. 
</t>
  </si>
  <si>
    <t>В случае, если статус движения товара не изменялся на отличный от "Не выбрано", последнее сообщение в чате от нас ему, а статус заявки соотвествует "В ожидании информации от клиента"  в течение двух календарных недель с момента изменения статуса на на "В ожидании информации от клиента", то заявка закрывается автоматически со статусом заявки "Завершен" и статусом решения по заявке "Консультация, услуги СЦ не нужны"., через день после сообщение с текстом: "Добрый день. Мы не получили от Вас ответа в течение двух недель. Если вопрос для Вас еще актуален дайте нам об этом знать ответив на данное сообщение, иначе оставьте наше сообщение без ответа и заявка будет закрыта завтра. Спасибо за Ваше обращение." . Т.е. Мы меняем статус заявки на "В ожидании информации от клиента" , движение товара при этом имеет статус "Не выбрано", мы написали клиенту сообщение и с этого дня идет отсчет 14 календарных дней, если за это время мы переписывались , то отсчет пойдет снова от даты нашего сообщения клиенту. В последний день, на 14-й клиенту приходит сообщение и мы ждем день ответ от клиента день. На 15-й в 17:00 по МСК заявка закрывается с определенным статусом и клиенту блокируется личный кабинет по этой заявке. .</t>
  </si>
  <si>
    <t xml:space="preserve">Сообщение клиенту не приходят, функция переcтала работать. </t>
  </si>
  <si>
    <t xml:space="preserve">В чате сотрудников отсуствует отметка "Не отработано" -  ранее эта функция работала. По умолчанию на новое сообщение в чате сотрудников ставится отметка "Отработано", но в ручном режиме можно менять на статус "Не отработано" или венруть обратно.  
У нас внизу есть фильтр на неотработанные сообщения , который называется "Неотработанные".  Необходимо переименовать эту вкладку на "Клиентские" . И добавить рядом фильтр "Внутренние". "Внутренние" будут отображать неотработанные сообщения в чате сотрудников. </t>
  </si>
  <si>
    <r>
      <rPr>
        <sz val="10"/>
        <color rgb="FF000000"/>
        <rFont val="Roboto Condensed"/>
      </rPr>
      <t>такой функции не было изначально, и поля для этого в базе нет</t>
    </r>
    <r>
      <rPr>
        <sz val="10"/>
        <color rgb="FF000000"/>
        <rFont val="Roboto Condensed"/>
      </rPr>
      <t xml:space="preserve">
</t>
    </r>
    <r>
      <rPr>
        <sz val="10"/>
        <color rgb="FF000000"/>
        <rFont val="Roboto Condensed"/>
      </rPr>
      <t xml:space="preserve">В какой-то момент такая функция была, мы ей активно пользовались. Т.е. у чата сотрудников тоже есть "отработано" и "не отработано" и в случае, если  мы написали новое сообщение в чате сотрудников по умолчанию оно "отработано", но можно поменять на статус "не отработано" в ручном режиме и  такое сообщение будет отображаться новым сообщением. Задача в строчке 83 следует из реализации этой, так как фильтр на новые сообщения из чата сотрудников и чата с клиентом должны быть разные. 
</t>
    </r>
    <r>
      <rPr>
        <sz val="10"/>
        <color rgb="FF000000"/>
        <rFont val="Roboto Condensed"/>
      </rPr>
      <t xml:space="preserve">если она и была, то не работала, т.к. поля в таблице для ее хранения не было </t>
    </r>
  </si>
  <si>
    <t xml:space="preserve">В фильтр поломки добавить значение "Не выбрано", которые будет означать отсуствие поломки в заявке. </t>
  </si>
  <si>
    <t>Появился в филттре поломки последнее значение "Поломки нет" , которое вроде филттрует заявки, в которых поломка не указана. Но она должна быть названа "Не выбрана поломка", так как поломки нет означает, что в товаре поломок невыявлено, а не то, что поломка вовсе не указана, что новсит другую смысловую нагрузку. Просьба исправить.
сделано</t>
  </si>
  <si>
    <r>
      <rPr>
        <sz val="10"/>
        <color rgb="FF000000"/>
        <rFont val="Roboto Condensed"/>
      </rPr>
      <t xml:space="preserve">Фильтр "Документы в МС" , на наличие \ </t>
    </r>
    <r>
      <rPr>
        <sz val="10"/>
        <color rgb="FF000000"/>
        <rFont val="Roboto Condensed"/>
      </rPr>
      <t>отсуствие</t>
    </r>
    <r>
      <rPr>
        <sz val="10"/>
        <color rgb="FF000000"/>
        <rFont val="Roboto Condensed"/>
      </rPr>
      <t xml:space="preserve"> ссылки на МС</t>
    </r>
  </si>
  <si>
    <t>В заявке во вкладке "Дополнительно" есть поля "Документы в МС". Необходимо сделать фильтр на эти значения, чтобы увидеть заявки, у которых отсуствует значение ссылки в поле Заказ в МС \ Замена в МС \ Оплата в МС . Должна быть комбинация множественного выбора. Т.е. три значения полей с возможностью поставить галочку , крестик или ничего не выбрать. Где галочка - выбор заявок, где есть, крестик - ввбор тех, где этой ссылки ннет и ничего, значит значение не имеет значение.</t>
  </si>
  <si>
    <r>
      <rPr>
        <sz val="10"/>
        <color rgb="FF9900FF"/>
        <rFont val="Roboto Condensed"/>
      </rPr>
      <t xml:space="preserve">Просьба заменить значек "галочку" со значком "кирпича", на наличие ссылки с "галочкой" , а с отсуствием ссылки "крестик". Смысловая нагрузка фильтра </t>
    </r>
    <r>
      <rPr>
        <b/>
        <sz val="10"/>
        <color rgb="FF9900FF"/>
        <rFont val="Roboto Condensed"/>
      </rPr>
      <t xml:space="preserve">наличие </t>
    </r>
    <r>
      <rPr>
        <sz val="10"/>
        <color rgb="FF9900FF"/>
        <rFont val="Roboto Condensed"/>
      </rPr>
      <t xml:space="preserve">ссылки, а сейчас "галочка" на наличие ссылки означает ее отсуствие, что противовречит смыслу. </t>
    </r>
  </si>
  <si>
    <r>
      <rPr>
        <sz val="10"/>
        <color rgb="FF000000"/>
        <rFont val="Roboto Condensed"/>
      </rPr>
      <t xml:space="preserve">1. Файлы в pdf не раскрываются в новой версии во вкладке Файлы заявки ССЦ (Из старой версии). Файлы в формете PDF можно открыть или скачать только в старой версии. В новой видно, что добавлялось какое-то вложение, но оно не раскрывается. Приходится идти в старую версию и скачивать файл оттуда.  Нужно чтобы он полностью раскрывался в мини версии, т.е. не открывая файл просто во вкладке "Файл" я видела содержимое вложения как для формата JPG
2. Возможность показывать на странице больше объектов (перенос из старой версии). Сделать по аналогии возможность показа большего количества объектов на листе </t>
    </r>
    <r>
      <rPr>
        <u/>
        <sz val="10"/>
        <color rgb="FF000000"/>
        <rFont val="Roboto Condensed"/>
      </rPr>
      <t xml:space="preserve">СКРИНШОТ
</t>
    </r>
    <r>
      <rPr>
        <sz val="10"/>
        <color rgb="FF000000"/>
        <rFont val="Roboto Condensed"/>
      </rPr>
      <t xml:space="preserve">3. Данные о почте клиента в заявке (Поле Email в старой системе) . Рядом с полем "Телефон", правее от него
4. Данные о городе клиента (Поле Адрес в старой системе) . "Под полем ""Магазин / Дата * ""
5. Отсуствует поле Email и вкладка Файлы при создании заявки  (перенос из старой версии) . При нажатие в новом ССЦ кнопки "Создать" для создания новой заявки. В этом поле создания заявки нужно добавить поле "Email" правее от поля "Телефон", аналогиччно по внешнему виду с ним. Так же добавить вкладку "Файлы" и именно в создании заявки во вкладке файлы сверху добавить воззможность загружать файл. 
6. QR код на документе Акт приемки изделия на диагностику / ремонт (Исправление). QR код на документе Акт приемки изделия на диагностику / ремонт не работает. Он должен переводить на заявку клиенту, где он видит статус заявки и может писать нам. Но ссылки не рабочие. 
7. Вернуть отметку о приоритетности заявки (Из старой версии)	В старой системе рядом с номером заявки было поле "Приоритет" с возможностью выбора значений от 1 до 5, где 5 являлся высшим. Надо в новой системе его снова реализовать рядом с полем "Статус ИМ", правее от него. И так же должна быть возможность сортироваться по приоритетности, при поиске заявок после столбца "Дней в СЦ" добавить правее "Приоритет". </t>
    </r>
  </si>
  <si>
    <r>
      <rPr>
        <sz val="10"/>
        <color rgb="FF0000FF"/>
        <rFont val="Roboto Condensed"/>
      </rPr>
      <t xml:space="preserve">1. Не реализовано. Все равно отображает ошибку на PDF. Пример в заявке </t>
    </r>
    <r>
      <rPr>
        <u/>
        <sz val="10"/>
        <color rgb="FF0000FF"/>
        <rFont val="Roboto Condensed"/>
      </rPr>
      <t>https://brandasc.ru/administrator/index.php?option=com_svcenter&amp;view=request&amp;layout=edit&amp;id=3563</t>
    </r>
    <r>
      <rPr>
        <sz val="10"/>
        <color rgb="FF0000FF"/>
        <rFont val="Roboto Condensed"/>
      </rPr>
      <t xml:space="preserve"> </t>
    </r>
    <r>
      <rPr>
        <sz val="10"/>
        <color rgb="FF000000"/>
        <rFont val="Roboto Condensed"/>
      </rPr>
      <t xml:space="preserve">
</t>
    </r>
    <r>
      <rPr>
        <sz val="10"/>
        <color rgb="FFFF0000"/>
        <rFont val="Roboto Condensed"/>
      </rPr>
      <t>А можно скрин, у меня всё нормально отображается</t>
    </r>
    <r>
      <rPr>
        <sz val="10"/>
        <color rgb="FF000000"/>
        <rFont val="Roboto Condensed"/>
      </rPr>
      <t xml:space="preserve">. </t>
    </r>
    <r>
      <rPr>
        <sz val="10"/>
        <color rgb="FFFF0000"/>
        <rFont val="Roboto Condensed"/>
      </rPr>
      <t>2.3. 4. Предлагаю сделать 2 , 3 и 4 это в верхнем блоке информации о клиенте</t>
    </r>
    <r>
      <rPr>
        <sz val="10"/>
        <color rgb="FF000000"/>
        <rFont val="Roboto Condensed"/>
      </rPr>
      <t xml:space="preserve">
</t>
    </r>
    <r>
      <rPr>
        <sz val="10"/>
        <color rgb="FF0000FF"/>
        <rFont val="Roboto Condensed"/>
      </rPr>
      <t>Сделайте как считаете нужным, а местоположение уже поправим при необходимости, главное, чтобы было. "</t>
    </r>
  </si>
  <si>
    <r>
      <rPr>
        <sz val="10"/>
        <color rgb="FF000000"/>
        <rFont val="Roboto Condensed"/>
      </rPr>
      <t xml:space="preserve">Во вкладке </t>
    </r>
    <r>
      <rPr>
        <sz val="10"/>
        <color rgb="FF000000"/>
        <rFont val="Roboto Condensed"/>
      </rPr>
      <t xml:space="preserve">Дополнительно </t>
    </r>
    <r>
      <rPr>
        <sz val="10"/>
        <color rgb="FF000000"/>
        <rFont val="Roboto Condensed"/>
      </rPr>
      <t xml:space="preserve">поле </t>
    </r>
    <r>
      <rPr>
        <sz val="10"/>
        <color rgb="FF000000"/>
        <rFont val="Roboto Condensed"/>
      </rPr>
      <t xml:space="preserve">Документы в МС </t>
    </r>
    <r>
      <rPr>
        <sz val="10"/>
        <color rgb="FF000000"/>
        <rFont val="Roboto Condensed"/>
      </rPr>
      <t xml:space="preserve">добавить </t>
    </r>
    <r>
      <rPr>
        <sz val="10"/>
        <color rgb="FF000000"/>
        <rFont val="Roboto Condensed"/>
      </rPr>
      <t>Возврат в МС</t>
    </r>
    <r>
      <rPr>
        <sz val="10"/>
        <color rgb="FF000000"/>
        <rFont val="Roboto Condensed"/>
      </rPr>
      <t xml:space="preserve"> , аналогично полям </t>
    </r>
    <r>
      <rPr>
        <sz val="10"/>
        <color rgb="FF000000"/>
        <rFont val="Roboto Condensed"/>
      </rPr>
      <t>Замена в МС</t>
    </r>
    <r>
      <rPr>
        <sz val="10"/>
        <color rgb="FF000000"/>
        <rFont val="Roboto Condensed"/>
      </rPr>
      <t xml:space="preserve"> и тп. , но после </t>
    </r>
    <r>
      <rPr>
        <sz val="10"/>
        <color rgb="FF000000"/>
        <rFont val="Roboto Condensed"/>
      </rPr>
      <t>Заказ в МС</t>
    </r>
    <r>
      <rPr>
        <sz val="10"/>
        <color rgb="FF000000"/>
        <rFont val="Roboto Condensed"/>
      </rPr>
      <t xml:space="preserve"> и до </t>
    </r>
    <r>
      <rPr>
        <sz val="10"/>
        <color rgb="FF000000"/>
        <rFont val="Roboto Condensed"/>
      </rPr>
      <t>Замена в МС</t>
    </r>
    <r>
      <rPr>
        <sz val="10"/>
        <color rgb="FF000000"/>
        <rFont val="Roboto Condensed"/>
      </rPr>
      <t>, между ними.</t>
    </r>
    <r>
      <rPr>
        <sz val="10"/>
        <color rgb="FF000000"/>
        <rFont val="Roboto Condensed"/>
      </rPr>
      <t xml:space="preserve"> </t>
    </r>
  </si>
  <si>
    <r>
      <rPr>
        <sz val="10"/>
        <color rgb="FF000000"/>
        <rFont val="Roboto Condensed"/>
      </rPr>
      <t>Добавить в историю изменений заявки изменения поля</t>
    </r>
    <r>
      <rPr>
        <sz val="10"/>
        <color rgb="FF000000"/>
        <rFont val="Roboto Condensed"/>
      </rPr>
      <t xml:space="preserve"> Официального заключения</t>
    </r>
  </si>
  <si>
    <r>
      <rPr>
        <sz val="10"/>
        <color rgb="FFFF0000"/>
        <rFont val="Roboto Condensed"/>
      </rPr>
      <t xml:space="preserve">Не реализовано , в истории не отображаются такие изменения. Тестировала на заявке </t>
    </r>
    <r>
      <rPr>
        <u/>
        <sz val="10"/>
        <color rgb="FFFF0000"/>
        <rFont val="Roboto Condensed"/>
      </rPr>
      <t>https://brandasc.ru/administrator/index.php?option=com_svcenter&amp;view=request&amp;layout=edit&amp;id=3968</t>
    </r>
    <r>
      <rPr>
        <sz val="10"/>
        <color rgb="FFFF0000"/>
        <rFont val="Roboto Condensed"/>
      </rPr>
      <t xml:space="preserve"> 
Сохраняется в логе в истории статусов сохранить что-то другое проблемно будет, надо переделывать структуру базы и внешний вид таблицы, но если надо могу сделать, только напишите как должна выглядеть новая таблица
</t>
    </r>
    <r>
      <rPr>
        <sz val="10"/>
        <color rgb="FF9900FF"/>
        <rFont val="Roboto Condensed"/>
      </rPr>
      <t>Таблица в истории зименений заявки?</t>
    </r>
  </si>
  <si>
    <r>
      <rPr>
        <sz val="10"/>
        <color rgb="FF000000"/>
        <rFont val="Roboto Condensed"/>
      </rPr>
      <t xml:space="preserve">При переходе клиента в личный кабинет сверху должен быть номер заявки. Сейчас в шапке фраза "Личный кабинет клиента", а нужно чтобы было "Личный кабинет клиента заявки №****", где **** номер заявки.  </t>
    </r>
    <r>
      <rPr>
        <u/>
        <sz val="10"/>
        <color rgb="FF000000"/>
        <rFont val="Roboto Condensed"/>
      </rPr>
      <t>СКРИНШОТ</t>
    </r>
  </si>
  <si>
    <t>Пункт другое, необходимо для поиска заявок с не заполненным Брендом, т.е. не корректно заведенные.
tg: 20/01/2022</t>
  </si>
  <si>
    <r>
      <rPr>
        <sz val="10"/>
        <color rgb="FF000000"/>
        <rFont val="Roboto Condensed"/>
      </rPr>
      <t xml:space="preserve">Добавить </t>
    </r>
    <r>
      <rPr>
        <u/>
        <sz val="10"/>
        <color rgb="FF000000"/>
        <rFont val="Roboto Condensed"/>
      </rPr>
      <t>Сюда</t>
    </r>
    <r>
      <rPr>
        <sz val="10"/>
        <color rgb="FF000000"/>
        <rFont val="Roboto Condensed"/>
      </rPr>
      <t xml:space="preserve">  фильтр с выпадающим списком наименований товара.
</t>
    </r>
    <r>
      <rPr>
        <sz val="10"/>
        <color rgb="FF000000"/>
        <rFont val="Roboto Condensed"/>
      </rPr>
      <t xml:space="preserve">Можно как то рисунком чтоли, а то непонятно, что за выборка </t>
    </r>
  </si>
  <si>
    <t xml:space="preserve">Кнопка не отработано/отработано под сообщением клиента в чате с клиентом должна становится активна только после написания ответного сообщения сотрудником АСЦ </t>
  </si>
  <si>
    <r>
      <rPr>
        <sz val="10"/>
        <color rgb="FF000000"/>
        <rFont val="Roboto Condensed"/>
      </rPr>
      <t xml:space="preserve">Добавить поле "Менеджер". Добавить фильтр по этому полю. Внутри заявки, на основной странице должен отображаться менеджер отрабатывающий данную заявку. 
Добавить в заявку поле </t>
    </r>
    <r>
      <rPr>
        <u/>
        <sz val="10"/>
        <color rgb="FF000000"/>
        <rFont val="Roboto Condensed"/>
      </rPr>
      <t>Менеджер</t>
    </r>
    <r>
      <rPr>
        <sz val="10"/>
        <color rgb="FF000000"/>
        <rFont val="Roboto Condensed"/>
      </rPr>
      <t xml:space="preserve"> Добавить </t>
    </r>
    <r>
      <rPr>
        <u/>
        <sz val="10"/>
        <color rgb="FF000000"/>
        <rFont val="Roboto Condensed"/>
      </rPr>
      <t>Сюда</t>
    </r>
    <r>
      <rPr>
        <sz val="10"/>
        <color rgb="FF000000"/>
        <rFont val="Roboto Condensed"/>
      </rPr>
      <t xml:space="preserve">  фильтр с выпадающим списком Менеджеров.
</t>
    </r>
    <r>
      <rPr>
        <sz val="10"/>
        <color rgb="FF000000"/>
        <rFont val="Roboto Condensed"/>
      </rPr>
      <t xml:space="preserve">В списке менеджеров </t>
    </r>
    <r>
      <rPr>
        <sz val="10"/>
        <color rgb="FF000000"/>
        <rFont val="Roboto Condensed"/>
      </rPr>
      <t>должен быть</t>
    </r>
    <r>
      <rPr>
        <sz val="10"/>
        <color rgb="FF000000"/>
        <rFont val="Roboto Condensed"/>
      </rPr>
      <t xml:space="preserve"> кроме существующих пользователей, </t>
    </r>
  </si>
  <si>
    <t>Товар в заявке. (обсуждали в телеграмме)
Цель - чтобы не было заявок без товаров.  
Заявка не должна сохраняться если не выбран реальный товар. Т.е. если "прочее" "не выбрано" то также не сохраняется заявка. Исключение одно - когда заявка создается клиентом на сайте. Тогда он может выбрать прочее. Однако в этом случае уже в ССЦ пока не будет выбран товар вместо прочее заявка не сможет сохраниться</t>
  </si>
  <si>
    <t>"Модернизация автомата закрытия брошенных заявкой клиентом. 
При автоматическом закрытии сменить также статус 
Решение по заявке = Консультация, услуги СЦ не нужны
"
Если есть возможность автоматом сменить статусы "решение заявок" на "консультацию ..." всех заявок которые были завершены этим правилом, то прошу сделать</t>
  </si>
  <si>
    <t xml:space="preserve">Не верно, что вручную добавляют товар. Все должно импортироваться из МС (в дальнейшем поменяем на новую систем PIM как ранее писал). 
Прошу закрыть доступ всем ролям на заведение вручную товаров (после того как выстроим систему ролей в системе может такую возможность кому то предоставим). 
Если будут проблемы с импортом товара из МС будем с вами оперативно устранять. </t>
  </si>
  <si>
    <r>
      <rPr>
        <sz val="10"/>
        <color rgb="FF000000"/>
        <rFont val="Roboto Condensed"/>
      </rPr>
      <t>Контроль завершения заявки.
При смене статуса заявки на завершено система проверяет заявку на перечень правил. Если находит ошибку то выдает ошибку и не дает сменить статус заявки.
Правила проверки заявки должны быть настраиваемым администратором. Необходимо реализовать раздел "Правила проверки завершения заявок". Подробное описани</t>
    </r>
    <r>
      <rPr>
        <sz val="10"/>
        <color rgb="FF000000"/>
        <rFont val="Roboto Condensed"/>
      </rPr>
      <t>е</t>
    </r>
    <r>
      <rPr>
        <u/>
        <sz val="10"/>
        <color rgb="FF000000"/>
        <rFont val="Roboto Condensed"/>
      </rPr>
      <t xml:space="preserve"> здес</t>
    </r>
    <r>
      <rPr>
        <u/>
        <sz val="10"/>
        <color rgb="FF000000"/>
        <rFont val="Roboto Condensed"/>
      </rPr>
      <t>ь</t>
    </r>
  </si>
  <si>
    <t xml:space="preserve">Если правило включает несколько значений разных статусов, то срабатывает на совпадение хотя бы одного. Должно работать на сочетание статусов, те смотреть одновременно на несколько значений. Как сейф, если из четырех полей ввода значений хотя бы одно не то, которое задано правилом, то ошибка обозначенная правилом не выскочит и не сработает. Еще момент, у одного поля ввода может быть несколько значений , которые подойдут под правило, если брать аналогию с сейфом, то мы ставим правило, что значение 4568 и 4566 подойдут под наше условие. Надо доработать, поменять логику. </t>
  </si>
  <si>
    <t>В поломку необходимо добавить строку Инженер. И добавить возможность фильтрации по инженерам так же как по менеджерам.</t>
  </si>
  <si>
    <t xml:space="preserve">Сделать поиск во вкладке "Документы" по номеру заявки, в результате должен быть список актов где они есть. </t>
  </si>
  <si>
    <r>
      <rPr>
        <sz val="10"/>
        <color rgb="FF000000"/>
        <rFont val="Roboto Condensed"/>
      </rPr>
      <t xml:space="preserve">Во вкладке "Файлы" добавить столбец с категорией файла после столбца дата, перед столбцом "Файлы". Новую категорию должно быть можно самостоятельно добавить позже в соотвествующий справочник. Оно дожно выглядеть как открытыей список с флажками, а выбранный элемент становится жирным. Во вкладке "Файлы" заявки сверху должно быть написано какие вложения присуствуют, например: </t>
    </r>
    <r>
      <rPr>
        <u/>
        <sz val="10"/>
        <color rgb="FF000000"/>
        <rFont val="Roboto Condensed"/>
      </rPr>
      <t xml:space="preserve">СКРИНШОТ </t>
    </r>
    <r>
      <rPr>
        <sz val="10"/>
        <color rgb="FF000000"/>
        <rFont val="Roboto Condensed"/>
      </rPr>
      <t xml:space="preserve"> . Все элементы перечисленны на скриншшоте. </t>
    </r>
  </si>
  <si>
    <r>
      <rPr>
        <sz val="10"/>
        <color rgb="FFFF0000"/>
        <rFont val="Roboto Condensed"/>
      </rPr>
      <t>Не понятно, там множественный выбор или у файла одна категория только может быть?</t>
    </r>
    <r>
      <rPr>
        <sz val="10"/>
        <color rgb="FF000000"/>
        <rFont val="Roboto Condensed"/>
      </rPr>
      <t xml:space="preserve">
</t>
    </r>
    <r>
      <rPr>
        <sz val="10"/>
        <color rgb="FF0000FF"/>
        <rFont val="Roboto Condensed"/>
      </rPr>
      <t xml:space="preserve">У одного файла только одна категория. Просто предлагаемый список для выбора полный с возможностью перевыбора. 
</t>
    </r>
    <r>
      <rPr>
        <sz val="10"/>
        <color rgb="FF9900FF"/>
        <rFont val="Roboto Condensed"/>
      </rPr>
      <t>При переходе во вкладку Файлы сверху нет перечисления типа документов, которые приложены.</t>
    </r>
    <r>
      <rPr>
        <sz val="10"/>
        <color rgb="FF0000FF"/>
        <rFont val="Roboto Condensed"/>
      </rPr>
      <t xml:space="preserve">
 </t>
    </r>
  </si>
  <si>
    <t>Проверка при изменении статуса заявки с Новый на любой другой, если во вкладке "Файлы" присуствуют документы, у которых не выбрана их категория. Далее при отработке новых сообщений клиента с вложением или добавлением документа через чат сотрудников нельзя отработать сообщение, если не присвоена категория файла хоть для одного документа. Ошибка с текстом: 
Отсуствует информация о категории вложений во вкладке "Файлы"</t>
  </si>
  <si>
    <r>
      <rPr>
        <sz val="10"/>
        <color rgb="FF000000"/>
        <rFont val="Roboto Condensed"/>
      </rPr>
      <t xml:space="preserve">Во вкладке "Дополнительно" для доставки и отправки внести доработки согласно файлу: </t>
    </r>
    <r>
      <rPr>
        <u/>
        <sz val="10"/>
        <color rgb="FF000000"/>
        <rFont val="Roboto Condensed"/>
      </rPr>
      <t>https://docs.google.com/document/d/1MeD_F4lSERNOFupEIZFXKDnRSYLG2khhMJpkVAlSRW4/edit</t>
    </r>
    <r>
      <rPr>
        <sz val="10"/>
        <color rgb="FF000000"/>
        <rFont val="Roboto Condensed"/>
      </rPr>
      <t xml:space="preserve"> </t>
    </r>
  </si>
  <si>
    <t>Добавить пункт "не выбрано" в фильтр Менеджер</t>
  </si>
  <si>
    <t>При изменении статуса ИМ на "Поступил в ИМ" статус Движение товара должен автоматически меняться на "Принято в ИМ" и Статус заявки должен меняться на "В работе ИМ", при изменении статуса ИМ на "Завершен" Статус заявки должен меняться на "В обработке менеджеров АСЦ"</t>
  </si>
  <si>
    <t>https://docs.google.com/document/d/1IBlQvnfCp6sVxM4Yd8WHzoTHEqxG-Pp9HYaMvTE9DW4/edit?usp=sharing</t>
  </si>
  <si>
    <t>Необходима дороботка</t>
  </si>
  <si>
    <t>https://docs.google.com/document/d/1cWTbAl-nY1vUi3GWX0Ey-UvilCfyqOu_pK_IrTN1Bnk/edit?usp=sharing</t>
  </si>
  <si>
    <t>https://docs.google.com/document/d/1VHi3bTpILhj9Fp3nJZwWhmaqh-Pui6MhGek5PnZjQsA/edit?usp=sharing</t>
  </si>
  <si>
    <r>
      <rPr>
        <sz val="10"/>
        <color rgb="FFEA4335"/>
        <rFont val="Roboto Condensed"/>
      </rPr>
      <t xml:space="preserve">Сначала необходимо выполнить №0175
</t>
    </r>
    <r>
      <rPr>
        <sz val="10"/>
        <color rgb="FF34A853"/>
        <rFont val="Roboto Condensed"/>
      </rPr>
      <t>проведение, статус, позиции отгрузки</t>
    </r>
    <r>
      <rPr>
        <sz val="10"/>
        <color rgb="FF000000"/>
        <rFont val="Roboto Condensed"/>
      </rPr>
      <t xml:space="preserve"> (то что изменено </t>
    </r>
    <r>
      <rPr>
        <sz val="10"/>
        <color rgb="FFEA4335"/>
        <rFont val="Roboto Condensed"/>
      </rPr>
      <t>до 24 мая включительно</t>
    </r>
    <r>
      <rPr>
        <sz val="10"/>
        <color rgb="FF000000"/>
        <rFont val="Roboto Condensed"/>
      </rPr>
      <t xml:space="preserve">)
</t>
    </r>
    <r>
      <rPr>
        <sz val="10"/>
        <color rgb="FFFF9900"/>
        <rFont val="Roboto Condensed"/>
      </rPr>
      <t xml:space="preserve">По какой то причине отгрузка формируется правильно не всегда, периодически формируется отгрузка с 999101 BrandASC Сервисное обслуживание и ремонт 1500руб. Хотя в заказе позиций больше и цены другие.
</t>
    </r>
    <r>
      <rPr>
        <sz val="10"/>
        <color rgb="FF9900FF"/>
        <rFont val="Roboto Condensed"/>
      </rPr>
      <t xml:space="preserve"> Роман ранее прикладывал подробное описание возникающей ошибки с подтверждением скринами https://docs.google.com/document/d/1wl5HouWyoMEOuvz021yEPW0K7Bm1JaisFZokF-CqaoI/edit?usp=sharing . Посмотрите и подскажите почему может быть, он как будто с задержкой сохраняет изменения в заказе покупателя и создает отгрузку.
</t>
    </r>
    <r>
      <rPr>
        <sz val="10"/>
        <color rgb="FF34A853"/>
        <rFont val="Roboto Condensed"/>
      </rPr>
      <t>мы с ним проверяли, ничего из этого не подтвердилось</t>
    </r>
  </si>
  <si>
    <r>
      <rPr>
        <sz val="10"/>
        <color rgb="FF000000"/>
        <rFont val="Roboto Condensed"/>
      </rPr>
      <t xml:space="preserve">При нажатии на кнопку "В работе ИМ" должны отображаться только заявки со статусами ИМ = Поступил в ИМ, Принят в работу ИМ, Ожидаем комплектующих в ИМ, Согласование с клиентом ожидаем, Контроль качества ИМ.
</t>
    </r>
    <r>
      <rPr>
        <u/>
        <sz val="10"/>
        <color rgb="FF000000"/>
        <rFont val="Roboto Condensed"/>
      </rPr>
      <t>https://drive.google.com/file/d/15NymCBYi2Jimoo_4lcyYaMcj1sOuaJHB/view?usp=sharing</t>
    </r>
  </si>
  <si>
    <r>
      <rPr>
        <b/>
        <sz val="10"/>
        <color rgb="FFFF9900"/>
        <rFont val="Roboto Condensed"/>
      </rPr>
      <t>Статус заявки</t>
    </r>
    <r>
      <rPr>
        <sz val="10"/>
        <color rgb="FFFF9900"/>
        <rFont val="Roboto Condensed"/>
      </rPr>
      <t>=</t>
    </r>
    <r>
      <rPr>
        <b/>
        <sz val="10"/>
        <color rgb="FFFF9900"/>
        <rFont val="Roboto Condensed"/>
      </rPr>
      <t>В обработке менеджеров АСЦ</t>
    </r>
    <r>
      <rPr>
        <sz val="10"/>
        <color rgb="FFFF9900"/>
        <rFont val="Roboto Condensed"/>
      </rPr>
      <t xml:space="preserve"> в задаче не стоял. Число на кнопке не отображает результат фильтра
</t>
    </r>
    <r>
      <rPr>
        <sz val="10"/>
        <color rgb="FF34A853"/>
        <rFont val="Roboto Condensed"/>
      </rPr>
      <t xml:space="preserve">готово
</t>
    </r>
    <r>
      <rPr>
        <sz val="10"/>
        <color rgb="FFFF9900"/>
        <rFont val="Roboto Condensed"/>
      </rPr>
      <t>Спасибо</t>
    </r>
  </si>
  <si>
    <t>Изменить адрес на сайте\схему проезда и при создании заявки на: 
г Москва, Павелецкая набережная д 2 стр 1 Бизнес-центр «Loft Ville», 2й этаж, кабинет 247</t>
  </si>
  <si>
    <t xml:space="preserve">Добавить фильтр аналогично "Статус ИМ: Принято в ИМ" по дате изменения Стаус заявки = Завершен. Фильтр назвать как "Статус заявки: Завершен" </t>
  </si>
  <si>
    <r>
      <rPr>
        <sz val="10"/>
        <color rgb="FF9900FF"/>
        <rFont val="Roboto Condensed"/>
      </rPr>
      <t xml:space="preserve">Фильтр на заявки завершенные в определённые даты не работает корректно (Дата постановки статуса заявки = Завершен). Показывает </t>
    </r>
    <r>
      <rPr>
        <sz val="10"/>
        <color rgb="FFEA4335"/>
        <rFont val="Roboto Condensed"/>
      </rPr>
      <t>очень много</t>
    </r>
    <r>
      <rPr>
        <sz val="10"/>
        <color rgb="FF9900FF"/>
        <rFont val="Roboto Condensed"/>
      </rPr>
      <t xml:space="preserve"> значений, </t>
    </r>
    <r>
      <rPr>
        <sz val="10"/>
        <color rgb="FFEA4335"/>
        <rFont val="Roboto Condensed"/>
      </rPr>
      <t>что не является правдой</t>
    </r>
    <r>
      <rPr>
        <sz val="10"/>
        <color rgb="FF9900FF"/>
        <rFont val="Roboto Condensed"/>
      </rPr>
      <t xml:space="preserve">.
</t>
    </r>
    <r>
      <rPr>
        <sz val="10"/>
        <color rgb="FF34A853"/>
        <rFont val="Roboto Condensed"/>
      </rPr>
      <t xml:space="preserve">как то размыто написано, сколько есть столько и показывает
</t>
    </r>
    <r>
      <rPr>
        <sz val="10"/>
        <color rgb="FF9900FF"/>
        <rFont val="Roboto Condensed"/>
      </rPr>
      <t>Выборочно проверила заявки , например , 2073 закрыта раньше, но отображается в фильтре статус заявки завершен за период от  09.06.2022 до 09.06.2022 (скрины в тг)</t>
    </r>
  </si>
  <si>
    <t>0129</t>
  </si>
  <si>
    <t>0129. Первичное требование</t>
  </si>
  <si>
    <t xml:space="preserve">Добавить поле "Первичное требование клиента" над полем "Официальное заключение". Для новых заявок ( в статусе заявки = новый ) обязательно необходимо указать значение этого поля для возможности смены статуса заявки на любой другой. Если значение поля не выбрано, то статус заявки изменить нельзя. В поле выпадающий список значений: 
1. Не выбрано
2. Гарантийный ремонт 
3. Ремонт НЕ гарантия
4. ВДС ВТНК 
5. ВДС Гарантия
6. Замена по гарантии
7. Замена ВТНК
8. Консультация
9. Другое, указано в чате сотрудников
Изменения данного поля отображаются в истории заявки. </t>
  </si>
  <si>
    <r>
      <rPr>
        <sz val="10"/>
        <color rgb="FF000000"/>
        <rFont val="Roboto Condensed"/>
      </rPr>
      <t xml:space="preserve">
</t>
    </r>
    <r>
      <rPr>
        <sz val="10"/>
        <color rgb="FF9900FF"/>
        <rFont val="Roboto Condensed"/>
      </rPr>
      <t xml:space="preserve">Изменения данного поля НЕ отображаются в истории заявки.  Пример 2530.
</t>
    </r>
    <r>
      <rPr>
        <sz val="10"/>
        <color rgb="FF34A853"/>
        <rFont val="Roboto Condensed"/>
      </rPr>
      <t>История заявки сохраняет только изменения по статусам, остальное можно увидеть на вкладке Лог</t>
    </r>
  </si>
  <si>
    <t>0116</t>
  </si>
  <si>
    <r>
      <rPr>
        <sz val="10"/>
        <color rgb="FF000000"/>
        <rFont val="Roboto Condensed"/>
      </rPr>
      <t xml:space="preserve">0116. Изменить </t>
    </r>
    <r>
      <rPr>
        <sz val="10"/>
        <color rgb="FFEA4335"/>
        <rFont val="Roboto Condensed"/>
      </rPr>
      <t>формат даты</t>
    </r>
  </si>
  <si>
    <r>
      <rPr>
        <sz val="10"/>
        <color rgb="FF000000"/>
        <rFont val="Roboto Condensed"/>
      </rPr>
      <t xml:space="preserve">Добавить возможность при выборе даты </t>
    </r>
    <r>
      <rPr>
        <sz val="10"/>
        <color rgb="FFEA4335"/>
        <rFont val="Roboto Condensed"/>
      </rPr>
      <t>через открывающийся календарь</t>
    </r>
    <r>
      <rPr>
        <sz val="10"/>
        <color rgb="FF000000"/>
        <rFont val="Roboto Condensed"/>
      </rPr>
      <t xml:space="preserve"> менять года не щелкая по месяцу. Сделать аналогично датеру в левой части верхнего меню при выставлении периода. А дату указывать в формате дд.мм.гггг .</t>
    </r>
  </si>
  <si>
    <r>
      <rPr>
        <sz val="10"/>
        <color rgb="FFFF0000"/>
        <rFont val="Roboto Condensed"/>
      </rPr>
      <t>где?</t>
    </r>
    <r>
      <rPr>
        <sz val="10"/>
        <color rgb="FF000000"/>
        <rFont val="Roboto Condensed"/>
      </rPr>
      <t xml:space="preserve">  </t>
    </r>
    <r>
      <rPr>
        <sz val="10"/>
        <color rgb="FF9900FF"/>
        <rFont val="Roboto Condensed"/>
      </rPr>
      <t>Внутри заявок во вкладке общая информация в поле дата; Во вкладке истории заявки</t>
    </r>
    <r>
      <rPr>
        <sz val="10"/>
        <color rgb="FF000000"/>
        <rFont val="Roboto Condensed"/>
      </rPr>
      <t xml:space="preserve"> 
 </t>
    </r>
    <r>
      <rPr>
        <sz val="10"/>
        <color rgb="FF9900FF"/>
        <rFont val="Roboto Condensed"/>
      </rPr>
      <t>Не сделано, старый формат даты в заявке поле дата и в истории заявке столбце Дата
Нет возможности менять год не прощелкивая каждый месяц</t>
    </r>
  </si>
  <si>
    <t>0122</t>
  </si>
  <si>
    <t>0122. Вывести комплектность</t>
  </si>
  <si>
    <t xml:space="preserve"> В справочнике Комплектность необходимо добавить выбор сверху в правом углу Бренд , Товар и уже на каждый товар в отдельности прописывать комплектность</t>
  </si>
  <si>
    <r>
      <rPr>
        <sz val="10"/>
        <color rgb="FF9900FF"/>
        <rFont val="Roboto Condensed"/>
      </rPr>
      <t xml:space="preserve"> Не работает корректно. 
1. Дает выбрать бренд, после выбора бренда при попытке выбрать товар подтягиваются товары других брендов
2. При добавление значений при выборе определённого товара это значение не закрепляется за определенным товаром, а применяется и добавляется в общий для всех список комплектности.  Идея в том, что комплектность должна относиться именно к одному товару, а общей на всех быть не может. Для примера из практики, комплектность утюга и пылесоса значительно отличается по отделимым комплектующим и общий список для них делать неправильно и неудобно</t>
    </r>
    <r>
      <rPr>
        <sz val="10"/>
        <color rgb="FF000000"/>
        <rFont val="Roboto Condensed"/>
      </rPr>
      <t>.</t>
    </r>
  </si>
  <si>
    <t>0131</t>
  </si>
  <si>
    <t>0131. Добавить возможность поиска  клиента по доменному имени</t>
  </si>
  <si>
    <t xml:space="preserve">@dns-shop.ru , @rbt.ru и прочие домены, чтобы можно было искать по ним. </t>
  </si>
  <si>
    <r>
      <rPr>
        <sz val="10"/>
        <color rgb="FFEA4335"/>
        <rFont val="Roboto Condensed"/>
      </rPr>
      <t xml:space="preserve">что за доменное имя? </t>
    </r>
    <r>
      <rPr>
        <sz val="10"/>
        <color rgb="FF9900FF"/>
        <rFont val="Roboto Condensed"/>
      </rPr>
      <t xml:space="preserve">По части почтового ящика начиная с @ и после. Например, моя почта Krasilnikova@avaks.org, домен @avaks.org, и я хотела бы найти все почты,  которые содержат @avaks.org.   Поиск реализовать через поиск на общей странице, при выборе поиска по email и в поиске в модуле </t>
    </r>
    <r>
      <rPr>
        <b/>
        <sz val="10"/>
        <color rgb="FF9900FF"/>
        <rFont val="Roboto Condensed"/>
      </rPr>
      <t>клиенты</t>
    </r>
    <r>
      <rPr>
        <sz val="10"/>
        <color rgb="FF9900FF"/>
        <rFont val="Roboto Condensed"/>
      </rPr>
      <t>.</t>
    </r>
  </si>
  <si>
    <t>0132</t>
  </si>
  <si>
    <t>0132. Изменить фильтр "Дилер" на "Тип заявки"</t>
  </si>
  <si>
    <t xml:space="preserve">При открытии фильтра "Тип заявки" будет возможность быть тип "РП" и "Дилер". При выборе РП показываются все заявки типа РП. При выборе "Дилер" открывается подсписок возможных вариантов дилеров. Добавить вариант для дилеров "Все", который включит всех дилеров не выделяя их отдельно. Добавить вариант для дилеров "Не выбрано", который включит всех типа клиента дилер, у которых сам дилер не указан.  </t>
  </si>
  <si>
    <t>Работает фильтр в отдельности, но при выборе дополнительных фильтров - ломается. Пример на скрине, выбрала типа клиента =  РП, статус заявки =  в обработке менеджера АСЦ , статус ИМ =завершен и в списке появляются заявки, принадлежащие к типу клиента Дилер</t>
  </si>
  <si>
    <t>0173</t>
  </si>
  <si>
    <t>0173. Массовое редактирование заявок</t>
  </si>
  <si>
    <r>
      <rPr>
        <u/>
        <sz val="10"/>
        <color rgb="FF1155CC"/>
        <rFont val="Roboto Condensed"/>
      </rPr>
      <t>https://docs.google.com/document/d/1fAFVZ-COJ8HYFoHwviyemJQmVvgDtlGCbumcmVtbGkA/edit?usp=sharing</t>
    </r>
    <r>
      <rPr>
        <sz val="10"/>
        <color rgb="FF000000"/>
        <rFont val="Roboto Condensed"/>
      </rPr>
      <t xml:space="preserve"> </t>
    </r>
  </si>
  <si>
    <t xml:space="preserve">0126. </t>
  </si>
  <si>
    <t>0126. Добавить поля в справочнике сторонних СЦ</t>
  </si>
  <si>
    <r>
      <rPr>
        <sz val="10"/>
        <color rgb="FF000000"/>
        <rFont val="Roboto Condensed"/>
      </rPr>
      <t xml:space="preserve">ТЗ </t>
    </r>
    <r>
      <rPr>
        <u/>
        <sz val="10"/>
        <color rgb="FF1155CC"/>
        <rFont val="Roboto Condensed"/>
      </rPr>
      <t>https://docs.google.com/document/d/1bQIsPNm1t-cXx0JP6rLpFIYsRhJ9T069_p1Pn_0Yesk/edit</t>
    </r>
    <r>
      <rPr>
        <sz val="10"/>
        <color rgb="FF000000"/>
        <rFont val="Roboto Condensed"/>
      </rPr>
      <t xml:space="preserve"> </t>
    </r>
  </si>
  <si>
    <t>0110</t>
  </si>
  <si>
    <t>0110. Изменить автоматическое изменение статусов при создание документа  акта стороннего СЦ</t>
  </si>
  <si>
    <t>При создании документа "Акт другой СЦ" типа "Прием" статусы заявки меняются на Статус заявки = В обработке ПЛК, Статус движения товара =  Принято в ПЛК , статус ИМ = Не поступал в ИМ .  При создании документа "Акт другой СЦ" типа "Отправка"  меняются статусы на  статус заявки = В обработке менеджера АСЦ , статус движения товара = Товар ушел из ПЛК, Статус ИМ = Отправлен в другой СЦ, а Инженерная Мастерская на соотвествующее СЦ значение этого поля</t>
  </si>
  <si>
    <t>0156</t>
  </si>
  <si>
    <t>0156. Деление поля поломки на диагностику и ремонт. Поле Диагностика.</t>
  </si>
  <si>
    <r>
      <rPr>
        <sz val="10"/>
        <color rgb="FF000000"/>
        <rFont val="Roboto Condensed"/>
      </rPr>
      <t xml:space="preserve">ТЗ </t>
    </r>
    <r>
      <rPr>
        <u/>
        <sz val="10"/>
        <color rgb="FF1155CC"/>
        <rFont val="Roboto Condensed"/>
      </rPr>
      <t>https://docs.google.com/document/d/1PE2M2b4irkPFAjEQhziec5KPPuXdo6YSt0f1e8KDdEs/edit</t>
    </r>
  </si>
  <si>
    <r>
      <rPr>
        <u/>
        <sz val="10"/>
        <color rgb="FF1155CC"/>
        <rFont val="Roboto Condensed"/>
      </rPr>
      <t xml:space="preserve">https://docs.google.com/document/d/1LzR5KIIkWKlcaST3CL8J8BBTLR7pXN-VrCYi9fsL6j4/edit
</t>
    </r>
    <r>
      <rPr>
        <u/>
        <sz val="10"/>
        <color rgb="FF9900FF"/>
        <rFont val="Roboto Condensed"/>
      </rPr>
      <t xml:space="preserve">
Внесла комментарии в ТЗ и в tg
</t>
    </r>
    <r>
      <rPr>
        <u/>
        <sz val="10"/>
        <color rgb="FF34A853"/>
        <rFont val="Roboto Condensed"/>
      </rPr>
      <t>сделано</t>
    </r>
  </si>
  <si>
    <t>0205</t>
  </si>
  <si>
    <t>0205. Корректировка справочника Нормативы работ</t>
  </si>
  <si>
    <r>
      <rPr>
        <u/>
        <sz val="10"/>
        <color rgb="FF1155CC"/>
        <rFont val="Roboto Condensed"/>
      </rPr>
      <t xml:space="preserve">
</t>
    </r>
    <r>
      <rPr>
        <sz val="10"/>
        <color rgb="FF000000"/>
        <rFont val="Roboto Condensed"/>
      </rPr>
      <t>В справочнике Нормативы работ необходимо удалить столбец Причина поломки и переименовать столбец Устранение в Устранение поломки:</t>
    </r>
  </si>
  <si>
    <t>0206</t>
  </si>
  <si>
    <t>0206. Поле Ремонт</t>
  </si>
  <si>
    <r>
      <rPr>
        <sz val="10"/>
        <rFont val="Roboto Condensed"/>
      </rPr>
      <t xml:space="preserve">ТЗ </t>
    </r>
    <r>
      <rPr>
        <u/>
        <sz val="10"/>
        <color rgb="FF1155CC"/>
        <rFont val="Roboto Condensed"/>
      </rPr>
      <t>https://docs.google.com/document/d/1COuFdLRMokJOQ2lsacltCEse6D75VBv1nSFEhub7rE8/edit</t>
    </r>
  </si>
  <si>
    <t xml:space="preserve">
Внесла комментарии в ТЗ и в tg</t>
  </si>
  <si>
    <t>0207</t>
  </si>
  <si>
    <t>0207. Премещение поля ИМ и дополнение полями стоимости</t>
  </si>
  <si>
    <r>
      <rPr>
        <sz val="10"/>
        <color theme="1"/>
        <rFont val="Roboto Condensed"/>
      </rPr>
      <t xml:space="preserve">ТЗ </t>
    </r>
    <r>
      <rPr>
        <u/>
        <sz val="10"/>
        <color rgb="FF1155CC"/>
        <rFont val="Roboto Condensed"/>
      </rPr>
      <t>https://docs.google.com/document/d/132Bf91M8vf4jabcHp-sckB6h-LV6D-4PztZe_AEdAV8/edit</t>
    </r>
  </si>
  <si>
    <t>0174</t>
  </si>
  <si>
    <t>0174. Создание нескольких заявок одновременно</t>
  </si>
  <si>
    <r>
      <rPr>
        <u/>
        <sz val="10"/>
        <color rgb="FF1155CC"/>
        <rFont val="Roboto Condensed"/>
      </rPr>
      <t>https://docs.google.com/document/d/11mE2zyHDQUbatxA62TJzLaxVLw5E5--1SWUtazwC8II/edit?usp=sharing</t>
    </r>
    <r>
      <rPr>
        <sz val="10"/>
        <color rgb="FF000000"/>
        <rFont val="Roboto Condensed"/>
      </rPr>
      <t xml:space="preserve"> </t>
    </r>
  </si>
  <si>
    <r>
      <rPr>
        <sz val="10"/>
        <color rgb="FF9900FF"/>
        <rFont val="Roboto Condensed"/>
      </rPr>
      <t xml:space="preserve"> 1.1. Ошибка при создании нескольких заявок дилер не сохраняется, заявки становятся РП, примеры заявки 7636-7638 и 7634-7635 , протестировала дважды. При создании одной через создание нескольких выставленный дилер сохраняется нормально.
</t>
    </r>
    <r>
      <rPr>
        <sz val="10"/>
        <color rgb="FF34A853"/>
        <rFont val="Roboto Condensed"/>
      </rPr>
      <t xml:space="preserve">- дилер не должен редактироваться в заявке, также как тип клиента
</t>
    </r>
    <r>
      <rPr>
        <sz val="10"/>
        <color rgb="FF9900FF"/>
        <rFont val="Roboto Condensed"/>
      </rPr>
      <t xml:space="preserve">Речь идет не о редактировании существующих заявок, а создании. При создании дилер выставляется. Перепроверила. Мой недочет, клиента , котрого я выбрала при создании заявки относился к РП 
1.2. Ошибка при создании одной заявки 0 Call to undefined method stdClass::get()
</t>
    </r>
    <r>
      <rPr>
        <sz val="10"/>
        <color rgb="FF34A853"/>
        <rFont val="Roboto Condensed"/>
      </rPr>
      <t>- исправлено</t>
    </r>
  </si>
  <si>
    <t>0147 \ 1</t>
  </si>
  <si>
    <t>0147. ТЗ по выгрузке в эксель со всеми столбцами</t>
  </si>
  <si>
    <r>
      <rPr>
        <sz val="10"/>
        <rFont val="Roboto Condensed"/>
      </rPr>
      <t xml:space="preserve">ТЗ </t>
    </r>
    <r>
      <rPr>
        <u/>
        <sz val="10"/>
        <rFont val="Roboto Condensed"/>
      </rPr>
      <t>https://docs.google.com/document/d/1F6qbKVPbsw3WNBtL6elHVJyrOACtU9sXrDC50AcsqUg/edit</t>
    </r>
  </si>
  <si>
    <t>0201</t>
  </si>
  <si>
    <t>0201. ТЗ по конфигурации столбцов как в МС</t>
  </si>
  <si>
    <r>
      <rPr>
        <sz val="10"/>
        <color theme="1"/>
        <rFont val="Roboto Condensed"/>
      </rPr>
      <t xml:space="preserve">ТЗ </t>
    </r>
    <r>
      <rPr>
        <u/>
        <sz val="10"/>
        <color theme="1"/>
        <rFont val="Roboto Condensed"/>
      </rPr>
      <t>https://docs.google.com/document/d/1U33Ayj-muTLVTzxLGmA-m23WgwR-YLVWRDjED6G0odw/edit</t>
    </r>
  </si>
  <si>
    <r>
      <rPr>
        <sz val="10"/>
        <color rgb="FFFF0000"/>
        <rFont val="Roboto Condensed"/>
      </rPr>
      <t xml:space="preserve">выборка, шаблон, список столбцов + редактор ширины, сохранение вида в профиле пользователей
</t>
    </r>
    <r>
      <rPr>
        <sz val="10"/>
        <color rgb="FF9900FF"/>
        <rFont val="Roboto Condensed"/>
      </rPr>
      <t>возможность настраивать ширину столбцов не работает</t>
    </r>
  </si>
  <si>
    <t>0121</t>
  </si>
  <si>
    <r>
      <rPr>
        <sz val="10"/>
        <color theme="1"/>
        <rFont val="Roboto Condensed"/>
      </rPr>
      <t xml:space="preserve">0121. </t>
    </r>
    <r>
      <rPr>
        <sz val="10"/>
        <color theme="5"/>
        <rFont val="Roboto Condensed"/>
      </rPr>
      <t>Счетчик</t>
    </r>
    <r>
      <rPr>
        <sz val="10"/>
        <color theme="1"/>
        <rFont val="Roboto Condensed"/>
      </rPr>
      <t xml:space="preserve"> дней </t>
    </r>
    <r>
      <rPr>
        <sz val="10"/>
        <color rgb="FFEA4335"/>
        <rFont val="Roboto Condensed"/>
      </rPr>
      <t>включать</t>
    </r>
    <r>
      <rPr>
        <sz val="10"/>
        <color theme="1"/>
        <rFont val="Roboto Condensed"/>
      </rPr>
      <t xml:space="preserve">, </t>
    </r>
    <r>
      <rPr>
        <sz val="10"/>
        <color theme="5"/>
        <rFont val="Roboto Condensed"/>
      </rPr>
      <t>начиная с поступления в ПЛК</t>
    </r>
  </si>
  <si>
    <r>
      <rPr>
        <sz val="10"/>
        <color rgb="FFEA4335"/>
        <rFont val="Roboto Condensed"/>
      </rPr>
      <t>Любое изменение статуса движения товара с отличного от "Не выбрано" должно</t>
    </r>
    <r>
      <rPr>
        <strike/>
        <sz val="10"/>
        <color rgb="FFEA4335"/>
        <rFont val="Roboto Condensed"/>
      </rPr>
      <t xml:space="preserve"> включать счетчик дней</t>
    </r>
    <r>
      <rPr>
        <sz val="10"/>
        <color rgb="FFEA4335"/>
        <rFont val="Roboto Condensed"/>
      </rPr>
      <t xml:space="preserve"> в СЦ и </t>
    </r>
    <r>
      <rPr>
        <strike/>
        <sz val="10"/>
        <color rgb="FFEA4335"/>
        <rFont val="Roboto Condensed"/>
      </rPr>
      <t>счетчик должен выключаться</t>
    </r>
    <r>
      <rPr>
        <sz val="10"/>
        <color rgb="FFEA4335"/>
        <rFont val="Roboto Condensed"/>
      </rPr>
      <t xml:space="preserve"> когда статус заявки поменялся на статус на "Завершен", а статус движения товара менялся на "Товар ушел из АСЦ" или  "Товар ушел из ПЛК" . День в дату смены статуса считается 0 , следующий принимается за значение 1 и тд. </t>
    </r>
  </si>
  <si>
    <t>Если счётчик не нужен, должно быть например - значение, количество дней, интервал дат. Начало - ... Конец - ... Так как я понимаю текст буквально и догадаться что это образно написано нет никакой возможности...</t>
  </si>
  <si>
    <t>0200</t>
  </si>
  <si>
    <t>0200. Дополнить массовое редактирование</t>
  </si>
  <si>
    <r>
      <rPr>
        <sz val="10"/>
        <color theme="1"/>
        <rFont val="Roboto Condensed"/>
      </rPr>
      <t xml:space="preserve">1. Добавить возможность прикреплять один и тот же файл к нескольким заявкам и присваивать категорию файла сразу для него 2. Менять клиента для заявок из списка существующих клиентов 3. </t>
    </r>
    <r>
      <rPr>
        <sz val="10"/>
        <color rgb="FFEA4335"/>
        <rFont val="Roboto Condensed"/>
      </rPr>
      <t>Добавить</t>
    </r>
    <r>
      <rPr>
        <sz val="10"/>
        <color theme="1"/>
        <rFont val="Roboto Condensed"/>
      </rPr>
      <t xml:space="preserve"> возможность смены первоначальное требование заявки.</t>
    </r>
  </si>
  <si>
    <t>0115</t>
  </si>
  <si>
    <r>
      <rPr>
        <sz val="10"/>
        <rFont val="Roboto Condensed"/>
      </rPr>
      <t xml:space="preserve">ТЗ  </t>
    </r>
    <r>
      <rPr>
        <u/>
        <sz val="10"/>
        <color rgb="FF1155CC"/>
        <rFont val="Roboto Condensed"/>
      </rPr>
      <t>https://docs.google.com/document/d/1bDzJyY5zBVaM1rF7FKC-86ivSTb-PT-IYWbG_WDuJQ8/edit</t>
    </r>
  </si>
  <si>
    <t>0203</t>
  </si>
  <si>
    <t>Сейчас при любых изменения всплывает ошибка оо необходимости присвоить категорию файла у тех файлов, у которых она отсуствует. Необходимо чтобы это уведомление мешало внесению изменений в заявку и давала сохранить их только вместе с проставленными у всех файла категориями.</t>
  </si>
  <si>
    <t>0211</t>
  </si>
  <si>
    <t>0211.Дополнить поля в справочнике дилеров</t>
  </si>
  <si>
    <r>
      <rPr>
        <sz val="10"/>
        <color theme="1"/>
        <rFont val="Roboto Condensed"/>
      </rPr>
      <t xml:space="preserve">В карточке Дилера добавить поля:
1. </t>
    </r>
    <r>
      <rPr>
        <b/>
        <sz val="10"/>
        <color theme="1"/>
        <rFont val="Roboto Condensed"/>
      </rPr>
      <t xml:space="preserve">Договор  </t>
    </r>
    <r>
      <rPr>
        <sz val="10"/>
        <color theme="1"/>
        <rFont val="Roboto Condensed"/>
      </rPr>
      <t xml:space="preserve">- Файл в формате pdf. Возможноть вложить и удалить. Открываться должен в новой вкладке браузера. 
2. </t>
    </r>
    <r>
      <rPr>
        <b/>
        <sz val="10"/>
        <color theme="1"/>
        <rFont val="Roboto Condensed"/>
      </rPr>
      <t xml:space="preserve">Срок обработки </t>
    </r>
    <r>
      <rPr>
        <sz val="10"/>
        <color theme="1"/>
        <rFont val="Roboto Condensed"/>
      </rPr>
      <t>- Циферное значение, обозначающее кол-во дней. В дальнейшем будет использоваться для выборки просроченных заявок по счетчику дней именно этого дилера.</t>
    </r>
    <r>
      <rPr>
        <b/>
        <sz val="10"/>
        <color theme="1"/>
        <rFont val="Roboto Condensed"/>
      </rPr>
      <t xml:space="preserve">
</t>
    </r>
    <r>
      <rPr>
        <sz val="10"/>
        <color theme="1"/>
        <rFont val="Roboto Condensed"/>
      </rPr>
      <t xml:space="preserve">3. </t>
    </r>
    <r>
      <rPr>
        <b/>
        <sz val="10"/>
        <color theme="1"/>
        <rFont val="Roboto Condensed"/>
      </rPr>
      <t xml:space="preserve">Первичное требование </t>
    </r>
    <r>
      <rPr>
        <sz val="10"/>
        <color theme="1"/>
        <rFont val="Roboto Condensed"/>
      </rPr>
      <t>- Выбор из существующих статусов Первичное требование тех, которые будут отображаться в выпадающих списках заявок , принадлежащих этим дилерам. Если выбран один статус, то он должен ставиться в заявке автоматически.</t>
    </r>
    <r>
      <rPr>
        <b/>
        <sz val="10"/>
        <color theme="1"/>
        <rFont val="Roboto Condensed"/>
      </rPr>
      <t xml:space="preserve">
</t>
    </r>
    <r>
      <rPr>
        <sz val="10"/>
        <color theme="1"/>
        <rFont val="Roboto Condensed"/>
      </rPr>
      <t>4.</t>
    </r>
    <r>
      <rPr>
        <b/>
        <sz val="10"/>
        <color theme="1"/>
        <rFont val="Roboto Condensed"/>
      </rPr>
      <t xml:space="preserve"> Решения с товаром</t>
    </r>
    <r>
      <rPr>
        <sz val="10"/>
        <color theme="1"/>
        <rFont val="Roboto Condensed"/>
      </rPr>
      <t xml:space="preserve"> -  Выбор из существующих статусов Решения с товаром тех, которые будут отображаться в выпадающих списках заявок , принадлежащих этим дилерам. . Если выбран один статус, то он должен ставиться в заявке автоматически.
5. </t>
    </r>
    <r>
      <rPr>
        <b/>
        <sz val="10"/>
        <color theme="1"/>
        <rFont val="Roboto Condensed"/>
      </rPr>
      <t>Решения по заявке</t>
    </r>
    <r>
      <rPr>
        <sz val="10"/>
        <color theme="1"/>
        <rFont val="Roboto Condensed"/>
      </rPr>
      <t xml:space="preserve"> - Выбор из существующих статусов Решения по заявкам тех, которые будут отображаться в выпадающих списках заявок , принадлежащих этим дилерам. . Если выбран один статус, то он должен ставиться в заявке автоматически.</t>
    </r>
  </si>
  <si>
    <t>0147 \ 2</t>
  </si>
  <si>
    <r>
      <rPr>
        <sz val="10"/>
        <color rgb="FFB7B7B7"/>
        <rFont val="Roboto Condensed"/>
      </rPr>
      <t xml:space="preserve">ТЗ </t>
    </r>
    <r>
      <rPr>
        <u/>
        <sz val="10"/>
        <color rgb="FF1155CC"/>
        <rFont val="Roboto Condensed"/>
      </rPr>
      <t>https://docs.google.com/document/d/1r_Gfbc-XALs5E2WLMNv1NIHhPcmZOC93us4_zUwMxRk/edit</t>
    </r>
  </si>
  <si>
    <t>0175</t>
  </si>
  <si>
    <t>0175. Доработка справочника Товары</t>
  </si>
  <si>
    <r>
      <rPr>
        <sz val="11"/>
        <rFont val="Roboto Condensed"/>
      </rPr>
      <t xml:space="preserve">Добавить в справочник Товары поле Товарный БЮ  
</t>
    </r>
    <r>
      <rPr>
        <u/>
        <sz val="11"/>
        <color rgb="FF000000"/>
        <rFont val="Roboto Condensed"/>
      </rPr>
      <t>https://docs.google.com/document/d/1KaasnJ6C4zmXrw0ptKqdqwOG1VF40VcI49k_vIXktnM/edit?usp=sharing</t>
    </r>
    <r>
      <rPr>
        <sz val="11"/>
        <rFont val="Roboto Condensed"/>
      </rPr>
      <t xml:space="preserve"> 
После дороботки справочника Товары(См.ниже), внести изменения согласно ТЗ
</t>
    </r>
    <r>
      <rPr>
        <u/>
        <sz val="11"/>
        <color rgb="FF000000"/>
        <rFont val="Roboto Condensed"/>
      </rPr>
      <t>https://docs.google.com/document/d/1VHi3bTpILhj9Fp3nJZwWhmaqh-Pui6MhGek5PnZjQsA/edit</t>
    </r>
    <r>
      <rPr>
        <sz val="11"/>
        <rFont val="Roboto Condensed"/>
      </rPr>
      <t xml:space="preserve"> </t>
    </r>
  </si>
  <si>
    <t>0213</t>
  </si>
  <si>
    <t>0213. Дополнить справочник клиентов</t>
  </si>
  <si>
    <r>
      <rPr>
        <sz val="10"/>
        <color rgb="FFB7B7B7"/>
        <rFont val="Roboto Condensed"/>
      </rPr>
      <t xml:space="preserve">Добавить в справочник клиентов столбец </t>
    </r>
    <r>
      <rPr>
        <b/>
        <sz val="10"/>
        <color rgb="FFB7B7B7"/>
        <rFont val="Roboto Condensed"/>
      </rPr>
      <t>Тип клиента</t>
    </r>
    <r>
      <rPr>
        <sz val="10"/>
        <color rgb="FFB7B7B7"/>
        <rFont val="Roboto Condensed"/>
      </rPr>
      <t xml:space="preserve"> - он будет показывать значение по полю РП\Дилер внутри карточки клиента</t>
    </r>
  </si>
  <si>
    <t>0204</t>
  </si>
  <si>
    <t>0204. Запрет на отсуствие заполнения поля заказа в МС для сохранения изменений</t>
  </si>
  <si>
    <t xml:space="preserve">При изменение статуса события с новый на любой другой должны выпадать ошибка, которая мешает изменению, если в поле Заказ в МС не вставлено какое либо значение.  Значение может быть либо слово "Нет" , либо ссылка. Ввод другого значение недопустимо. </t>
  </si>
  <si>
    <t>0188</t>
  </si>
  <si>
    <r>
      <rPr>
        <sz val="10"/>
        <rFont val="Roboto Condensed"/>
      </rPr>
      <t>1. В Товарах необходимо добавить поле да\нет, можно реализоаь как галочка и крестик соотвественно в общем списке товаров (т.е. отметку можно поменять не заходя в товар), называющееся Нецелесообразное обсуживание. По таким товарам можно отдельно фильтроваться , отображая все товары с отметкой Да в Нецелесообразном обслуживании. Это же поле отображается и внутри товара.  По умолчанию у всех товаров в ССЦ стоит отметка нет. Вручную это значение можно поменять на Да. 
2. В случае, если значение этого поля у товара да, то в заявке, в котором указан такой товар, в правой стороне поля с наименованием товара часть поля (</t>
    </r>
    <r>
      <rPr>
        <u/>
        <sz val="10"/>
        <color rgb="FF000000"/>
        <rFont val="Roboto Condensed"/>
      </rPr>
      <t>квадратик</t>
    </r>
    <r>
      <rPr>
        <sz val="10"/>
        <rFont val="Roboto Condensed"/>
      </rPr>
      <t xml:space="preserve">) отображается с восклицательным знаком. При наведении на восклицательный знак отображается сообщение: 
По данному товару согласована дистанцинная компенсация или замена. Обсуживание товара в АСЦ нецелесообразно. Для проведения компенсации или замены клиент должен предоставить подтверждение об уничтожении товара (одну фотографию с изделием, указанием № заявки в ССЦ на чеке покупки). </t>
    </r>
  </si>
  <si>
    <t>0218</t>
  </si>
  <si>
    <r>
      <rPr>
        <sz val="10"/>
        <color theme="1"/>
        <rFont val="Roboto Condensed"/>
      </rPr>
      <t>1. Добавить  числовое значение поля COST из МС</t>
    </r>
    <r>
      <rPr>
        <sz val="10"/>
        <color rgb="FFCC0000"/>
        <rFont val="Roboto Condensed"/>
      </rPr>
      <t xml:space="preserve"> или PIM</t>
    </r>
    <r>
      <rPr>
        <sz val="10"/>
        <color theme="1"/>
        <rFont val="Roboto Condensed"/>
      </rPr>
      <t xml:space="preserve"> в товарную карточку. Это значение должно подтягиваться при выгрузке в эксель заявок после столбца Товар. 
2. Добавить поле в товарную карточку с наименованием "Нецелесообразные затраты на логистику". Это поле имеет числовое значение и заполняется вручную.</t>
    </r>
  </si>
  <si>
    <r>
      <rPr>
        <sz val="10"/>
        <color rgb="FFCC0000"/>
        <rFont val="Arial"/>
      </rPr>
      <t xml:space="preserve">требуется расшифровать
</t>
    </r>
    <r>
      <rPr>
        <sz val="10"/>
        <color rgb="FF9900FF"/>
        <rFont val="Arial"/>
      </rPr>
      <t xml:space="preserve">Ранее мы подтягивали все данные о товаре из МС, потом у нас появился PIM https://pim.my-sales.su/  , насколько я знаю, то теперь данные подтягиваются оттуда. Но данные о товаре в МС и PIM однанаковые, просто в МС их нельзя редактировать\создавать\удалять, ждя этого используется PIM. А в МС данные просто отражаются. </t>
    </r>
  </si>
  <si>
    <t>0217</t>
  </si>
  <si>
    <t>Добавить справочник по связи товарного БЮ в МС с наименованием контрагента в МС</t>
  </si>
  <si>
    <r>
      <rPr>
        <sz val="11"/>
        <color rgb="FF434343"/>
        <rFont val="Roboto Condensed"/>
      </rPr>
      <t xml:space="preserve">В карточке товаром в МС и PIM существует поле Товарный БЮ. При создании  заказа в МС на основании заявки контрагент выбирается исходя из товарного БЮ товара , укзанного в заявке (ТЗ 0175 ). Сейчас контрагент выбирается некорректно. Необходимо создать промежуточный справочник в ССЦ для связки товарного БЮ и  наименовании контрагента в МС  для создания заказов в МС. Т.е. спровочник БЮ должен формироваться автоматически исходя из существующих товарных БЮ в загруженных в ССЦ товаров. А к ним </t>
    </r>
    <r>
      <rPr>
        <sz val="11"/>
        <color rgb="FFFF0000"/>
        <rFont val="Roboto Condensed"/>
      </rPr>
      <t>необходимо прописать</t>
    </r>
    <r>
      <rPr>
        <sz val="11"/>
        <color rgb="FF434343"/>
        <rFont val="Roboto Condensed"/>
      </rPr>
      <t xml:space="preserve"> контрагента из МС. </t>
    </r>
  </si>
  <si>
    <r>
      <rPr>
        <sz val="11"/>
        <color rgb="FFCC0000"/>
        <rFont val="Roboto Condensed"/>
      </rPr>
      <t xml:space="preserve">требуется написать конкретнее
</t>
    </r>
    <r>
      <rPr>
        <sz val="11"/>
        <color rgb="FF9900FF"/>
        <rFont val="Roboto Condensed"/>
      </rPr>
      <t>Есть перечнь товаров в ССЦ, в них указан поле БЮ. Все эти уникальные товарные БЮ вывести в спровочник. Справочник состояит из двух столбцов, БЮ и Контрагент в МС. Необходимо иметь возможность вручную выбирать контрагента в МС для каждого БЮ. Исходя из выбранного контрагента и товара, указанного в заяве, при формировании заказа в МС поле контрагент будет заполняться исходя из справочника.</t>
    </r>
  </si>
  <si>
    <t>0135</t>
  </si>
  <si>
    <t>Внизу страницы слева должен быть показано сколько заявок отображено на странице и сколько всего по выбранным фильтровкам. Например, при выставлении фильтра ему соотвествует 60 заявок, на странице отобразилоась 50. значит будет написано Кол-во заявок: 50 из 60 . Если всего заявок по фильтру 12, то внизу слева будет написано Кол-во заявок: 12 из 12</t>
  </si>
  <si>
    <t>0220</t>
  </si>
  <si>
    <t xml:space="preserve">1. В шапке при открытии заявки, в поле, где указан ее номер и дата создания, дополнить правее информацией о последнем изменении в заявке. Считать за изменение любое изменение статусов и логов, а также исходящие сообщения в чате сотрудников и в чате клиентов.  НЕ считать за последнее изменение действие клиента, такие как входящее сообщение в чате с клиентом. Т.е. последнее изменение - это действие сотрудников в заявке.
2. Добавить столбец при отображении всех заявок с датой и временем последнего изменения в заявке с возможностью сортироваться по этому столбцу. </t>
  </si>
  <si>
    <t>0229</t>
  </si>
  <si>
    <t xml:space="preserve">Добавить поле Состояние товара </t>
  </si>
  <si>
    <r>
      <rPr>
        <sz val="11"/>
        <color rgb="FF434343"/>
        <rFont val="Roboto Condensed"/>
      </rPr>
      <t xml:space="preserve">Под полем </t>
    </r>
    <r>
      <rPr>
        <b/>
        <sz val="11"/>
        <color rgb="FF434343"/>
        <rFont val="Roboto Condensed"/>
      </rPr>
      <t xml:space="preserve">ИМ / Статус ИМ </t>
    </r>
    <r>
      <rPr>
        <sz val="11"/>
        <color rgb="FF434343"/>
        <rFont val="Roboto Condensed"/>
      </rPr>
      <t xml:space="preserve">добавить поле </t>
    </r>
    <r>
      <rPr>
        <b/>
        <sz val="11"/>
        <color rgb="FF434343"/>
        <rFont val="Roboto Condensed"/>
      </rPr>
      <t>Состояние товара</t>
    </r>
    <r>
      <rPr>
        <sz val="11"/>
        <color rgb="FF434343"/>
        <rFont val="Roboto Condensed"/>
      </rPr>
      <t xml:space="preserve"> с выпадающим списком.
Добавить выпадающий список:
1.Сохранен товарный вид и работоспособность
2.Повреждена коробка, целый и работоспособный
3.Со следами эксплуатации
4.Частичная работоспособность
5.Полностью НЕработоспособен 
Сделать обязательным ввод этого значения для изменения статуса ИМ на Завершен. При отсуствие значения выпадает ошибка с текстом:
Для завершения заявки со стороны ИМ еобходимо указать значение поля Состояние товара после проведенных работ.</t>
    </r>
  </si>
  <si>
    <t>0227</t>
  </si>
  <si>
    <t xml:space="preserve">Правка нормативов работ. </t>
  </si>
  <si>
    <r>
      <rPr>
        <sz val="11"/>
        <color rgb="FF434343"/>
        <rFont val="Roboto Condensed"/>
      </rPr>
      <t>-Убрать поля Ремонт и Тестирование из нормативов работ вообще. Больше использоваться не будут, в расчетах участвовать тоже. 
-Диагностика переименовать в</t>
    </r>
    <r>
      <rPr>
        <b/>
        <sz val="11"/>
        <color rgb="FF434343"/>
        <rFont val="Roboto Condensed"/>
      </rPr>
      <t xml:space="preserve"> Вид работ\Устранение поломки</t>
    </r>
    <r>
      <rPr>
        <sz val="11"/>
        <color rgb="FF434343"/>
        <rFont val="Roboto Condensed"/>
      </rPr>
      <t xml:space="preserve">
-Столбцы Стоимость переименовать в</t>
    </r>
    <r>
      <rPr>
        <b/>
        <sz val="11"/>
        <color rgb="FF434343"/>
        <rFont val="Roboto Condensed"/>
      </rPr>
      <t xml:space="preserve"> Стоимость ВОП</t>
    </r>
    <r>
      <rPr>
        <sz val="11"/>
        <color rgb="FF434343"/>
        <rFont val="Roboto Condensed"/>
      </rPr>
      <t xml:space="preserve"> и</t>
    </r>
    <r>
      <rPr>
        <b/>
        <sz val="11"/>
        <color rgb="FF434343"/>
        <rFont val="Roboto Condensed"/>
      </rPr>
      <t xml:space="preserve"> Стоимость РП</t>
    </r>
    <r>
      <rPr>
        <sz val="11"/>
        <color rgb="FF434343"/>
        <rFont val="Roboto Condensed"/>
      </rPr>
      <t xml:space="preserve">
-Убрать из расчета заложенное время отработки менеджерами АСЦ. Расчет времени и цены оставить исходя из стоимости времени инженера.  </t>
    </r>
  </si>
  <si>
    <r>
      <rPr>
        <sz val="11"/>
        <color rgb="FFCC0000"/>
        <rFont val="Roboto Condensed"/>
      </rPr>
      <t>первое предложение не понятно</t>
    </r>
    <r>
      <rPr>
        <sz val="11"/>
        <color rgb="FFFF0000"/>
        <rFont val="Roboto Condensed"/>
      </rPr>
      <t xml:space="preserve">
</t>
    </r>
    <r>
      <rPr>
        <sz val="11"/>
        <color rgb="FF9900FF"/>
        <rFont val="Roboto Condensed"/>
      </rPr>
      <t xml:space="preserve">Дополнила
</t>
    </r>
    <r>
      <rPr>
        <sz val="11"/>
        <color rgb="FFCC0000"/>
        <rFont val="Roboto Condensed"/>
      </rPr>
      <t xml:space="preserve">все равно не понятно
</t>
    </r>
    <r>
      <rPr>
        <sz val="11"/>
        <color rgb="FF9900FF"/>
        <rFont val="Roboto Condensed"/>
      </rPr>
      <t>Дополнила</t>
    </r>
  </si>
  <si>
    <t>0219</t>
  </si>
  <si>
    <t>1. Добавить в лог кто правил или выставлял значение полей Магазин / Дата *
2. Добавить в историю измененйи кто создал заявку первоначально 
3. Добавить в лог кто удалял поломку или дисагностику (сейчас есть кто добавил)
4. Добавить в лог, кто менял товар 
5. Добавить в лог, кто выставлял, обновлял значение поля серийный номер
6. Добавить в файлы отображение кто из пользователей его добавил 
7. Добавить в лог информацию, кто присваивал категорию файлам
8. Добавить в лог, кто менял, заполнял блок Документы в МС, т.е. поля: Заказ в МС , Возврат в МС, Замена в МС, Оплата в МС
9. Добавить в лог кто отжимал кнопки в блоках Доставка товара в СЦ \ Отправка товара из СЦ
10. Добавить в лог кто добавлял информацию в поле Адрес , Оплачивается и Сумма Доставка товара в СЦ \ Отправка товара из СЦ
11. Добавить во вкладке "Файлы" информация кто из сотрудников подгрузил фотографию в заявку (Сейчас для сотрудника стоит "Инженер")</t>
  </si>
  <si>
    <r>
      <rPr>
        <sz val="11"/>
        <color rgb="FFFF0000"/>
        <rFont val="Roboto Condensed"/>
      </rPr>
      <t>имеется ввиду вкладка лог?</t>
    </r>
    <r>
      <rPr>
        <sz val="11"/>
        <color rgb="FF434343"/>
        <rFont val="Roboto Condensed"/>
      </rPr>
      <t xml:space="preserve">
</t>
    </r>
    <r>
      <rPr>
        <sz val="11"/>
        <color rgb="FF9900FF"/>
        <rFont val="Roboto Condensed"/>
      </rPr>
      <t>Да</t>
    </r>
  </si>
  <si>
    <t>0228</t>
  </si>
  <si>
    <r>
      <rPr>
        <sz val="11"/>
        <color rgb="FF434343"/>
        <rFont val="Roboto Condensed"/>
      </rPr>
      <t xml:space="preserve">В задаче 0121 мы дорабатывали счетчик заявок с момента поступления товара к нам, поле Дней в СЦ. Необходимо переделать логику: 
1. Дата начала считается дата любого изменения статуса движения товара с отличного от "Не выбрано".  До наступления даты завершения конечной датой будет дата равной Сегодня. День в дату смены статуса считается 0 , следующий принимается за значение 1 и тд
2. Датой завершения заявки день, когда статус поменялся на "Завершен", а статус движения товара менялся на "Товар ушел из АСЦ" или  "Товар ушел из ПЛК" . Дата завершения закрепляет значение поля.
3. Если движение товара возвращается к значению Не выбрано, то Дней в СЦ ставновится значение 0. 
4. Если движение товара было поставлено как </t>
    </r>
    <r>
      <rPr>
        <b/>
        <sz val="11"/>
        <color rgb="FF434343"/>
        <rFont val="Roboto Condensed"/>
      </rPr>
      <t>ушел из плк или асц</t>
    </r>
    <r>
      <rPr>
        <sz val="11"/>
        <color rgb="FF434343"/>
        <rFont val="Roboto Condensed"/>
      </rPr>
      <t xml:space="preserve">, то возврат к </t>
    </r>
    <r>
      <rPr>
        <sz val="11"/>
        <color rgb="FFFF0000"/>
        <rFont val="Roboto Condensed"/>
      </rPr>
      <t xml:space="preserve">статусам </t>
    </r>
    <r>
      <rPr>
        <b/>
        <sz val="11"/>
        <color rgb="FFFF0000"/>
        <rFont val="Roboto Condensed"/>
      </rPr>
      <t>поступил</t>
    </r>
    <r>
      <rPr>
        <b/>
        <sz val="11"/>
        <color rgb="FF434343"/>
        <rFont val="Roboto Condensed"/>
      </rPr>
      <t xml:space="preserve"> </t>
    </r>
    <r>
      <rPr>
        <sz val="11"/>
        <color rgb="FF434343"/>
        <rFont val="Roboto Condensed"/>
      </rPr>
      <t xml:space="preserve">ставит значение поля Дней в СЦ как продолжение от первого дня отсчета (первого изменения статуса Движения товара).
</t>
    </r>
    <r>
      <rPr>
        <b/>
        <sz val="11"/>
        <color rgb="FF434343"/>
        <rFont val="Roboto Condensed"/>
      </rPr>
      <t xml:space="preserve">
Например: </t>
    </r>
    <r>
      <rPr>
        <sz val="11"/>
        <color rgb="FF434343"/>
        <rFont val="Roboto Condensed"/>
      </rPr>
      <t xml:space="preserve"> 10.11.22 заявка поступила в статусе Новый  , поле Дней в СЦ равно 0. 13.10.22 статус Движение товара поменялся с Не выбрано на любой другой , поле Дней в СЦ в день смены статуса равно 0. 15.11.22 для этой же заявки поле Дней в СЦ будет равно 2. 17.11.22 статус заявки поменялся на статус на "Завершен", а статус движения товара менялся на "Товар ушел из АСЦ" или  "Товар ушел из ПЛК", поле Дней в СЦ равно 4. 01.12.22 мы делаем выгрузку по заявкам, и по этой заявке мы видим значение поля Дней в СЦ равный 4 , потому что после завершения заявки данное поле больше не изменяется.
Данную логику необходимо применить к заявкам за все время. </t>
    </r>
  </si>
  <si>
    <r>
      <rPr>
        <sz val="11"/>
        <color rgb="FFCC0000"/>
        <rFont val="Roboto Condensed"/>
      </rPr>
      <t xml:space="preserve">тут надо заново формулировать, по пунктам, если логика такая сложная
</t>
    </r>
    <r>
      <rPr>
        <sz val="11"/>
        <color rgb="FF9900FF"/>
        <rFont val="Roboto Condensed"/>
      </rPr>
      <t xml:space="preserve">Так лучше? Немного по-другому расставила
</t>
    </r>
    <r>
      <rPr>
        <sz val="11"/>
        <color rgb="FF6AA84F"/>
        <rFont val="Roboto Condensed"/>
      </rPr>
      <t>да, намного</t>
    </r>
  </si>
  <si>
    <t>0230</t>
  </si>
  <si>
    <t>При создании новой Диагностики или Ремонта в полях Расчет стоимости ИМ и Стоимость ремонта соотвественно не должно быть значение 0. В таком случае Диагностика или Ремонт не сохраняется пока значение не будет выставленно отличное от 0. Выпадает текст ошибки:
Прогнозируемая и итоговая стоимость работ ИМ для устранения поломки не может быть равно 0 рублей. Необходимо указать значение, отличное от нуля.</t>
  </si>
  <si>
    <t>0233</t>
  </si>
  <si>
    <r>
      <rPr>
        <sz val="11"/>
        <color theme="1"/>
        <rFont val="Roboto Condensed"/>
      </rPr>
      <t xml:space="preserve">На сайте на главной странице для клиентов сверху добавить текст:
Здравствуйте. Просим обратить Ваше внимание, что сервисный центр не будет работать в новогодние праздники в период </t>
    </r>
    <r>
      <rPr>
        <b/>
        <sz val="11"/>
        <color theme="1"/>
        <rFont val="Roboto Condensed"/>
      </rPr>
      <t>с 31.12.2022 по 08.01.2023.</t>
    </r>
    <r>
      <rPr>
        <sz val="11"/>
        <color theme="1"/>
        <rFont val="Roboto Condensed"/>
      </rPr>
      <t xml:space="preserve">
Не будет осуществляться прием, выдача товара и работа с ТК СДЭК. Начиная с 09.01.2023 сервисный центр BrandASC начнет свою работу в штатном режиме.</t>
    </r>
  </si>
  <si>
    <t>0114</t>
  </si>
  <si>
    <r>
      <rPr>
        <u/>
        <sz val="11"/>
        <color theme="1"/>
        <rFont val="Roboto Condensed"/>
      </rPr>
      <t xml:space="preserve">При создании заявок изнутри системы можно создавать только заявки типа клиента "Дилер". Тип клиента "РП" создается только с сайта </t>
    </r>
    <r>
      <rPr>
        <u/>
        <sz val="11"/>
        <color rgb="FF1155CC"/>
        <rFont val="Roboto Condensed"/>
      </rPr>
      <t>https://brandasc.ru/</t>
    </r>
    <r>
      <rPr>
        <u/>
        <sz val="11"/>
        <color theme="1"/>
        <rFont val="Roboto Condensed"/>
      </rPr>
      <t xml:space="preserve"> через форму Отправить заявку. </t>
    </r>
  </si>
  <si>
    <t>0137</t>
  </si>
  <si>
    <r>
      <rPr>
        <sz val="11"/>
        <color theme="1"/>
        <rFont val="Roboto Condensed"/>
      </rPr>
      <t xml:space="preserve">При смене поленя </t>
    </r>
    <r>
      <rPr>
        <b/>
        <sz val="11"/>
        <color theme="1"/>
        <rFont val="Roboto Condensed"/>
      </rPr>
      <t>Статуса заявки</t>
    </r>
    <r>
      <rPr>
        <sz val="11"/>
        <color theme="1"/>
        <rFont val="Roboto Condensed"/>
      </rPr>
      <t xml:space="preserve"> с "Новый" на любой другой обязательно должен быть указано значение поля </t>
    </r>
    <r>
      <rPr>
        <b/>
        <sz val="11"/>
        <color theme="1"/>
        <rFont val="Roboto Condensed"/>
      </rPr>
      <t>Менеджер</t>
    </r>
    <r>
      <rPr>
        <sz val="11"/>
        <color theme="1"/>
        <rFont val="Roboto Condensed"/>
      </rPr>
      <t>. Если менеджер не указан выпадает ошибка "Не указан менеджер заявки" и изменение не сохраняется</t>
    </r>
  </si>
  <si>
    <t>0117</t>
  </si>
  <si>
    <r>
      <rPr>
        <sz val="11"/>
        <color theme="1"/>
        <rFont val="Roboto Condensed"/>
      </rPr>
      <t xml:space="preserve">Если сотрудник в </t>
    </r>
    <r>
      <rPr>
        <b/>
        <sz val="11"/>
        <color theme="1"/>
        <rFont val="Roboto Condensed"/>
      </rPr>
      <t>Менеджере пользователей: Пользователи</t>
    </r>
    <r>
      <rPr>
        <sz val="11"/>
        <color theme="1"/>
        <rFont val="Roboto Condensed"/>
      </rPr>
      <t xml:space="preserve"> в столбце </t>
    </r>
    <r>
      <rPr>
        <b/>
        <sz val="11"/>
        <color theme="1"/>
        <rFont val="Roboto Condensed"/>
      </rPr>
      <t xml:space="preserve">Включен </t>
    </r>
    <r>
      <rPr>
        <sz val="11"/>
        <color theme="1"/>
        <rFont val="Roboto Condensed"/>
      </rPr>
      <t xml:space="preserve">отменечен крестом (заблокировн) , то в выпадающем списке в заявке в поле </t>
    </r>
    <r>
      <rPr>
        <b/>
        <sz val="11"/>
        <color theme="1"/>
        <rFont val="Roboto Condensed"/>
      </rPr>
      <t xml:space="preserve">Менеджер </t>
    </r>
    <r>
      <rPr>
        <sz val="11"/>
        <color theme="1"/>
        <rFont val="Roboto Condensed"/>
      </rPr>
      <t xml:space="preserve">он не должен показываться и быть возможен для выбора </t>
    </r>
  </si>
  <si>
    <t>0155</t>
  </si>
  <si>
    <r>
      <rPr>
        <sz val="11"/>
        <color rgb="FF000000"/>
        <rFont val="&quot;Roboto Condensed&quot;, Arial"/>
      </rPr>
      <t xml:space="preserve">Добавить справочник </t>
    </r>
    <r>
      <rPr>
        <b/>
        <sz val="11"/>
        <color rgb="FF000000"/>
        <rFont val="&quot;Roboto Condensed&quot;, Arial"/>
      </rPr>
      <t>Официальне заключение</t>
    </r>
    <r>
      <rPr>
        <sz val="11"/>
        <color rgb="FF000000"/>
        <rFont val="&quot;Roboto Condensed&quot;, Arial"/>
      </rPr>
      <t>.  Справочник, а не список, потому что будут связанные значения в дальнейшем добавляться в него же. Он содержит название шаблона и текст шаблона официального заключения.  В заявке в поле ввода официального заключения добавить в левом нижнем углу выпадающий список значений из справочника в виде квадратика с тремя полосками.. 
Для выбора подтягиваются названия шаблонов в выпадающем списке из справочника официального заключения. 
При выборе значения текст подтягивается из справочника в поле ввода официального заключения, но в него можно вносить правки.</t>
    </r>
  </si>
  <si>
    <t>0236</t>
  </si>
  <si>
    <r>
      <rPr>
        <sz val="11"/>
        <color theme="1"/>
        <rFont val="Roboto Condensed"/>
      </rPr>
      <t xml:space="preserve">Добавить справочник </t>
    </r>
    <r>
      <rPr>
        <b/>
        <sz val="11"/>
        <color theme="1"/>
        <rFont val="Roboto Condensed"/>
      </rPr>
      <t>Шаблоны ответов</t>
    </r>
    <r>
      <rPr>
        <sz val="11"/>
        <color theme="1"/>
        <rFont val="Roboto Condensed"/>
      </rPr>
      <t xml:space="preserve">.   Справочник, а не список, потому что будут связанные значения в дальнейшем добавляться в него же. Он содержит название шаблона и текст шаблона ответа клиентам. В заявке во вкладке </t>
    </r>
    <r>
      <rPr>
        <b/>
        <sz val="11"/>
        <color theme="1"/>
        <rFont val="Roboto Condensed"/>
      </rPr>
      <t xml:space="preserve">Чат </t>
    </r>
    <r>
      <rPr>
        <sz val="11"/>
        <color theme="1"/>
        <rFont val="Roboto Condensed"/>
      </rPr>
      <t>в поле ввода сообщения клиенту добавить в левом нижнем углу выпадающий список значений из справоника в виде квадратика с тремя полосками.
Для выбора подтягиваются названия шаблонов в выпадающем списке из справочника шаблонов ответа. 
При выборе из справочника шаблона текст подтягивается из справочника, но в него можно вносить правки.   Справочник, а не список, потому что будут связанные значения в дальнейшем добавляться в него же.</t>
    </r>
  </si>
  <si>
    <t>0225</t>
  </si>
  <si>
    <t>Фильтр клиентов по типу контрагента</t>
  </si>
  <si>
    <t>Добавить возможность множественного выбора по типу клиента. Т.е. чтобы можно было выбрать заявки, например, только ДНС + OZON, исключая всех остальных дилеров.</t>
  </si>
  <si>
    <t>0176</t>
  </si>
  <si>
    <r>
      <rPr>
        <sz val="10"/>
        <color rgb="FF000000"/>
        <rFont val="&quot;Roboto Condensed&quot;, Arial"/>
      </rPr>
      <t xml:space="preserve">В столбце С через </t>
    </r>
    <r>
      <rPr>
        <b/>
        <sz val="10"/>
        <color rgb="FF000000"/>
        <rFont val="&quot;Roboto Condensed&quot;, Arial"/>
      </rPr>
      <t>\</t>
    </r>
    <r>
      <rPr>
        <sz val="10"/>
        <color rgb="FF000000"/>
        <rFont val="&quot;Roboto Condensed&quot;, Arial"/>
      </rPr>
      <t xml:space="preserve"> К\В значение кол-ва неотработанных сообщений разных категорий</t>
    </r>
  </si>
  <si>
    <r>
      <rPr>
        <sz val="11"/>
        <color rgb="FF000000"/>
        <rFont val="Roboto Condensed"/>
      </rPr>
      <t xml:space="preserve"> Переименовать столбец </t>
    </r>
    <r>
      <rPr>
        <b/>
        <sz val="11"/>
        <color rgb="FF000000"/>
        <rFont val="Roboto Condensed"/>
      </rPr>
      <t>С</t>
    </r>
    <r>
      <rPr>
        <sz val="11"/>
        <color rgb="FF000000"/>
        <rFont val="Roboto Condensed"/>
      </rPr>
      <t xml:space="preserve"> в</t>
    </r>
    <r>
      <rPr>
        <b/>
        <sz val="11"/>
        <color rgb="FF000000"/>
        <rFont val="Roboto Condensed"/>
      </rPr>
      <t xml:space="preserve"> Сообщения К/В</t>
    </r>
    <r>
      <rPr>
        <sz val="11"/>
        <color rgb="FF000000"/>
        <rFont val="Roboto Condensed"/>
      </rPr>
      <t xml:space="preserve"> . Клиентские - К , Внутренние -В. Отображать в столбце С через символ</t>
    </r>
    <r>
      <rPr>
        <b/>
        <sz val="11"/>
        <color rgb="FF000000"/>
        <rFont val="Roboto Condensed"/>
      </rPr>
      <t xml:space="preserve"> </t>
    </r>
    <r>
      <rPr>
        <sz val="11"/>
        <color rgb="FF000000"/>
        <rFont val="Roboto Condensed"/>
      </rPr>
      <t>\ , т.е. как</t>
    </r>
    <r>
      <rPr>
        <b/>
        <sz val="11"/>
        <color rgb="FF000000"/>
        <rFont val="Roboto Condensed"/>
      </rPr>
      <t xml:space="preserve">  К\</t>
    </r>
    <r>
      <rPr>
        <sz val="11"/>
        <color rgb="FF000000"/>
        <rFont val="Roboto Condensed"/>
      </rPr>
      <t>В значение кол-ва неотработанных сообщений разных категорий. Не в шапке столбца, а построчно относительно заявок. Т.е если в заявке есть 3 неотработанных сообщений клиента и 1 неотработанное внутреннее сообщение , то в этом столбце у заявки будет информация 3/1</t>
    </r>
  </si>
  <si>
    <t>0123</t>
  </si>
  <si>
    <t>Дубли клиентов</t>
  </si>
  <si>
    <r>
      <rPr>
        <sz val="11"/>
        <color rgb="FF000000"/>
        <rFont val="&quot;Roboto Condensed&quot;, Arial"/>
      </rPr>
      <t xml:space="preserve">В случае заведения нового клиента и совпадению по номеру телефона или почте. Уведомление не мешает созданию нового клиента, но для сохранения клиента после уведомления нужно еще раз его сохранить. Текст уведомления: </t>
    </r>
    <r>
      <rPr>
        <b/>
        <sz val="11"/>
        <color rgb="FF000000"/>
        <rFont val="&quot;Roboto Condensed&quot;, Arial"/>
      </rPr>
      <t>Клиент с указанными контактными данными Телефона или E-mail уже существуе</t>
    </r>
    <r>
      <rPr>
        <sz val="11"/>
        <color rgb="FF000000"/>
        <rFont val="&quot;Roboto Condensed&quot;, Arial"/>
      </rPr>
      <t xml:space="preserve">т.
</t>
    </r>
  </si>
  <si>
    <t>0164</t>
  </si>
  <si>
    <r>
      <rPr>
        <sz val="10"/>
        <color theme="1"/>
        <rFont val="&quot;Roboto Condensed&quot;"/>
      </rPr>
      <t xml:space="preserve">Отображение пользователя, </t>
    </r>
    <r>
      <rPr>
        <sz val="10"/>
        <color rgb="FFCC0000"/>
        <rFont val="&quot;Roboto Condensed&quot;"/>
      </rPr>
      <t>выгрузивший</t>
    </r>
    <r>
      <rPr>
        <sz val="10"/>
        <color theme="1"/>
        <rFont val="&quot;Roboto Condensed&quot;"/>
      </rPr>
      <t xml:space="preserve"> файл</t>
    </r>
  </si>
  <si>
    <r>
      <rPr>
        <sz val="11"/>
        <color rgb="FF000000"/>
        <rFont val="Roboto Condensed"/>
      </rPr>
      <t xml:space="preserve">При загрузке файла к заявке сотрудником необходимо во вкладке "Файлы" в столбце "Дата" добавить инфо через </t>
    </r>
    <r>
      <rPr>
        <b/>
        <sz val="11"/>
        <color rgb="FF000000"/>
        <rFont val="Roboto Condensed"/>
      </rPr>
      <t>\</t>
    </r>
    <r>
      <rPr>
        <sz val="11"/>
        <color rgb="FF000000"/>
        <rFont val="Roboto Condensed"/>
      </rPr>
      <t xml:space="preserve"> "Создатель" указывать ФИО пользователя, который его загрузил. Если файл был загружен с телефона через QR код, то отобразить как </t>
    </r>
    <r>
      <rPr>
        <b/>
        <sz val="11"/>
        <color rgb="FF000000"/>
        <rFont val="Roboto Condensed"/>
      </rPr>
      <t>QR код</t>
    </r>
    <r>
      <rPr>
        <sz val="11"/>
        <color rgb="FF000000"/>
        <rFont val="Roboto Condensed"/>
      </rPr>
      <t xml:space="preserve"> . Если файл загружал клиент, то</t>
    </r>
    <r>
      <rPr>
        <b/>
        <sz val="11"/>
        <color rgb="FF000000"/>
        <rFont val="Roboto Condensed"/>
      </rPr>
      <t xml:space="preserve"> Клиент</t>
    </r>
  </si>
  <si>
    <t>0118</t>
  </si>
  <si>
    <t>В Менеджере пользователей: Пользователи добавить столбец "Группа пользователей". Должны быть следующие группы пользователей с возможностью их ручного изменения у каждого пользователя:
1. Администратор 
2. Технолог БП
3. Менеджер АСЦ
4. Руководитель ИМ
       4.1. Сотрудник ИМ
5. Сотрудник ПЛК
6. Сотрудник БО
7. Сотрудник ORM
8. Внутренний наблюдатель
Вывести отдельный список Группы пользователей в справочник с возможностью редактирования</t>
  </si>
  <si>
    <t>0237</t>
  </si>
  <si>
    <t>В справочнике Нормативы работ добавить фильтр по полям:
1. Бренд
2. Название (товар)</t>
  </si>
  <si>
    <t>0238</t>
  </si>
  <si>
    <t>В справочнике Нормативы работ добавить столбец крайний справа "Согласование БМ" :
Необходимо добавить столбец не выбрано\да\нет, можно реализоаь как пустой квардрат, галочка и крестик соотвественно в общем списке норматива работ (т.е. отметку можно поменять не заходя в работу), называющееся Согласование БМ. По столбцу можно отдельно фильтроваться , отображая все товары с отметкой Да по этому столбцу. По умолчанию у всех работ в нормативе работ в ССЦ стоит отметка не выбрано (пустой квардрат). Вручную это значение можно поменять на Да или Нет.  Это же поле отображается и внутри работы.</t>
  </si>
  <si>
    <t>0216</t>
  </si>
  <si>
    <r>
      <rPr>
        <sz val="11"/>
        <color theme="1"/>
        <rFont val="&quot;Roboto Condensed&quot;"/>
      </rPr>
      <t xml:space="preserve">Необходим фильтр при поиске заявок на значение этого поля. При выборе значения в фильтре Требование клиента по полю Требования клиента в заявках показываются только те заявки, чье значение соответствует выбранному фильтру. Значения берутся согласно имеющемуся справочнику </t>
    </r>
    <r>
      <rPr>
        <b/>
        <sz val="11"/>
        <color theme="1"/>
        <rFont val="&quot;Roboto Condensed&quot;"/>
      </rPr>
      <t>Список: Требование клиента</t>
    </r>
    <r>
      <rPr>
        <sz val="11"/>
        <color theme="1"/>
        <rFont val="&quot;Roboto Condensed&quot;"/>
      </rPr>
      <t>.</t>
    </r>
  </si>
  <si>
    <t xml:space="preserve">
добавить в фильтр статус</t>
  </si>
  <si>
    <t>0136</t>
  </si>
  <si>
    <r>
      <rPr>
        <sz val="11"/>
        <color theme="1"/>
        <rFont val="&quot;Roboto Condensed&quot;"/>
      </rPr>
      <t xml:space="preserve">По умолчанию в заявках, в которых не проставляли значение поля Статус ИМ сейчас технически ставится ---. Должно быть по умолчанию </t>
    </r>
    <r>
      <rPr>
        <b/>
        <sz val="11"/>
        <color theme="1"/>
        <rFont val="&quot;Roboto Condensed&quot;"/>
      </rPr>
      <t xml:space="preserve">Не поступал в ИМ </t>
    </r>
    <r>
      <rPr>
        <sz val="11"/>
        <color theme="1"/>
        <rFont val="&quot;Roboto Condensed&quot;"/>
      </rPr>
      <t xml:space="preserve">. Т.е. новые заявки будут уже с этим статусом.
Во всех существующих заявках поменять значение --- на </t>
    </r>
    <r>
      <rPr>
        <b/>
        <sz val="11"/>
        <color theme="1"/>
        <rFont val="&quot;Roboto Condensed&quot;"/>
      </rPr>
      <t>Не поступал в ИМ</t>
    </r>
  </si>
  <si>
    <t>0239</t>
  </si>
  <si>
    <r>
      <rPr>
        <sz val="11"/>
        <color theme="1"/>
        <rFont val="&quot;Roboto Condensed&quot;"/>
      </rPr>
      <t xml:space="preserve">Добавить в справочник брендов и справочник дилеров поле </t>
    </r>
    <r>
      <rPr>
        <b/>
        <sz val="11"/>
        <color theme="1"/>
        <rFont val="&quot;Roboto Condensed&quot;"/>
      </rPr>
      <t>Время работы ИМ</t>
    </r>
    <r>
      <rPr>
        <sz val="11"/>
        <color theme="1"/>
        <rFont val="&quot;Roboto Condensed&quot;"/>
      </rPr>
      <t xml:space="preserve"> . Добавить в заявку под полем Статус ИМ </t>
    </r>
    <r>
      <rPr>
        <b/>
        <sz val="11"/>
        <color theme="1"/>
        <rFont val="&quot;Roboto Condensed&quot;"/>
      </rPr>
      <t xml:space="preserve">Время работы ИМ </t>
    </r>
    <r>
      <rPr>
        <sz val="11"/>
        <color theme="1"/>
        <rFont val="&quot;Roboto Condensed&quot;"/>
      </rPr>
      <t xml:space="preserve">. 
Для расчета срока просрочкии для отображения внутри заявки брать наименьшее значение, т.е. если заявка с типом дилера для которого Время работы ИМ равен 5 дней,  а для Бренда 3 дня, то берется меньшее значение, 3 дня. 
Исходя из этого значения определять просроченные заявки по ИМ, т.е. выделять красным значение по столбцу Дней в ИМ.   </t>
    </r>
  </si>
  <si>
    <t>0240</t>
  </si>
  <si>
    <r>
      <rPr>
        <sz val="11"/>
        <color theme="1"/>
        <rFont val="&quot;Roboto Condensed&quot;"/>
      </rPr>
      <t xml:space="preserve">В шапке левее фильтров есть значение кол-ва открытых\завершенных\просроченных заявок.
Исправить наименование Просроченные заявки на </t>
    </r>
    <r>
      <rPr>
        <b/>
        <sz val="11"/>
        <color theme="1"/>
        <rFont val="&quot;Roboto Condensed&quot;"/>
      </rPr>
      <t>Просроченные заявки СЦ</t>
    </r>
    <r>
      <rPr>
        <sz val="11"/>
        <color theme="1"/>
        <rFont val="&quot;Roboto Condensed&quot;"/>
      </rPr>
      <t xml:space="preserve">. Брать только незавершенные заявки, т.е. не считать заявки у которых Статус ИМ и Статус заявки равны Завершен. Просроченные считаются, если значение столбца Дней в СЦ больше значения поля Время работы в справочнике Дилеров.   
Добавить правее Просроченные заявки СЦ аналогичное поле </t>
    </r>
    <r>
      <rPr>
        <b/>
        <sz val="11"/>
        <color theme="1"/>
        <rFont val="&quot;Roboto Condensed&quot;"/>
      </rPr>
      <t>Просроченные заявки ИМ</t>
    </r>
    <r>
      <rPr>
        <sz val="11"/>
        <color theme="1"/>
        <rFont val="&quot;Roboto Condensed&quot;"/>
      </rPr>
      <t xml:space="preserve">. Брать только незавершенные заявки, т.е. не считать заявки у которых Статус ИМ и Статус заявки равны Завершен.  Просроченные считаются, если значение столбца Дней в ИМ больше значения поля Время работы в справочнике Дилеров. </t>
    </r>
  </si>
  <si>
    <t>0241</t>
  </si>
  <si>
    <t>Исправить расчет цены в нормативах работ/отображение в ремонте</t>
  </si>
  <si>
    <t xml:space="preserve">В справочнике Нормативы работ исправить наименование Устранение поломки на  Вид работ\Устранение поломки , а столбец Вид работ\Устранение поломки перименовать во Время работы. 
У нас была задача 0057 , в ней заложена константа  Ставка инженера руб/мин , которую мы не можем менять самостоятельно, надо исправить текущее значение на 17,04  с 01.01.2023.
Необходимо исправить расчет ВОП: Ставка инженера * 1,2 * Время работы. 
Необходимо исправить расчет РП: Ставка инженера * 1,5 * Время работы. </t>
  </si>
  <si>
    <t>0243</t>
  </si>
  <si>
    <r>
      <rPr>
        <sz val="11"/>
        <rFont val="&quot;Roboto Condensed&quot;"/>
      </rPr>
      <t xml:space="preserve">Мы пользуемся услугами </t>
    </r>
    <r>
      <rPr>
        <u/>
        <sz val="11"/>
        <color rgb="FF1155CC"/>
        <rFont val="&quot;Roboto Condensed&quot;"/>
      </rPr>
      <t>https://teleo.telphin.ru/</t>
    </r>
    <r>
      <rPr>
        <sz val="11"/>
        <rFont val="&quot;Roboto Condensed&quot;"/>
      </rPr>
      <t xml:space="preserve"> . Какие данные понадобятся - пришлю. Необходимо настроить интеграцию так чтобы:
1. В шапке внутри заявки, рядом с номером телефона клиента появился значок телефона, который бы переводил в приложение Телфин на компьютере с введеным номером клиента для звонка или сразу начинал звонок через приложение Телфин. 
2. Добавить вкладку внутри заявки правее вкладки Чат с наименование Телефон . В ней необходимо выводить информацию об истории звонков входящих и исходящих и возможность прослушивать звонки. </t>
    </r>
  </si>
  <si>
    <r>
      <rPr>
        <sz val="10"/>
        <color rgb="FFCC0000"/>
        <rFont val="Arial"/>
      </rPr>
      <t xml:space="preserve">Нужны данные для интергации
</t>
    </r>
    <r>
      <rPr>
        <u/>
        <sz val="10"/>
        <color rgb="FF9900FF"/>
        <rFont val="Arial"/>
      </rPr>
      <t>https://cabinet.telphin.ru/</t>
    </r>
    <r>
      <rPr>
        <sz val="10"/>
        <color rgb="FF9900FF"/>
        <rFont val="Arial"/>
      </rPr>
      <t xml:space="preserve"> или </t>
    </r>
    <r>
      <rPr>
        <u/>
        <sz val="10"/>
        <color rgb="FF9900FF"/>
        <rFont val="Arial"/>
      </rPr>
      <t>https://teleo.telphin.ru/</t>
    </r>
    <r>
      <rPr>
        <sz val="10"/>
        <color rgb="FF9900FF"/>
        <rFont val="Arial"/>
      </rPr>
      <t xml:space="preserve">  
логин: INN04992
пароль: 6M1XFNvsK25m4Ugq
Если нужны будут другие права от IT отдела, то к </t>
    </r>
    <r>
      <rPr>
        <u/>
        <sz val="10"/>
        <color rgb="FF9900FF"/>
        <rFont val="Arial"/>
      </rPr>
      <t>https://t.me/sriram_kallam</t>
    </r>
    <r>
      <rPr>
        <sz val="10"/>
        <color rgb="FF9900FF"/>
        <rFont val="Arial"/>
      </rPr>
      <t xml:space="preserve"> </t>
    </r>
  </si>
  <si>
    <t>0212</t>
  </si>
  <si>
    <r>
      <rPr>
        <sz val="11"/>
        <color theme="1"/>
        <rFont val="&quot;Roboto Condensed&quot;"/>
      </rPr>
      <t xml:space="preserve">1. Добавить в карточку клиента поле </t>
    </r>
    <r>
      <rPr>
        <b/>
        <sz val="11"/>
        <color theme="1"/>
        <rFont val="&quot;Roboto Condensed&quot;"/>
      </rPr>
      <t>Комментарий</t>
    </r>
    <r>
      <rPr>
        <sz val="11"/>
        <color theme="1"/>
        <rFont val="&quot;Roboto Condensed&quot;"/>
      </rPr>
      <t xml:space="preserve"> - Необходимо свободное текстовое поле внутри карточки клиента с ограничем по кол-ву символов 500.  
2. Сменить наименование поля </t>
    </r>
    <r>
      <rPr>
        <b/>
        <sz val="11"/>
        <color theme="1"/>
        <rFont val="&quot;Roboto Condensed&quot;"/>
      </rPr>
      <t xml:space="preserve">Название </t>
    </r>
    <r>
      <rPr>
        <sz val="11"/>
        <color theme="1"/>
        <rFont val="&quot;Roboto Condensed&quot;"/>
      </rPr>
      <t>на</t>
    </r>
    <r>
      <rPr>
        <b/>
        <sz val="11"/>
        <color theme="1"/>
        <rFont val="&quot;Roboto Condensed&quot;"/>
      </rPr>
      <t xml:space="preserve"> Название / ФИО</t>
    </r>
    <r>
      <rPr>
        <sz val="11"/>
        <color theme="1"/>
        <rFont val="&quot;Roboto Condensed&quot;"/>
      </rPr>
      <t xml:space="preserve">
3. Добавить в список клиентов столбец и внутри карточки клиента в самом низу поле </t>
    </r>
    <r>
      <rPr>
        <b/>
        <sz val="11"/>
        <color theme="1"/>
        <rFont val="&quot;Roboto Condensed&quot;"/>
      </rPr>
      <t>Кол-во заявок</t>
    </r>
    <r>
      <rPr>
        <sz val="11"/>
        <color theme="1"/>
        <rFont val="&quot;Roboto Condensed&quot;"/>
      </rPr>
      <t xml:space="preserve"> , которое покажет кол-во заявок, в которых выбран данный клиент и правее от этого поля кнопку </t>
    </r>
    <r>
      <rPr>
        <b/>
        <sz val="11"/>
        <color theme="1"/>
        <rFont val="&quot;Roboto Condensed&quot;"/>
      </rPr>
      <t>Показать заявки клиента</t>
    </r>
    <r>
      <rPr>
        <sz val="11"/>
        <color theme="1"/>
        <rFont val="&quot;Roboto Condensed&quot;"/>
      </rPr>
      <t xml:space="preserve"> . При нажатии на эту кнопку будет открываться новая вкладка с перечнем заявок с выставленным фильтром на клиента</t>
    </r>
  </si>
  <si>
    <t>0210</t>
  </si>
  <si>
    <t>Запрет на тестовую заявку если клиент не тест и автоматическая смена статусов</t>
  </si>
  <si>
    <r>
      <rPr>
        <sz val="11"/>
        <rFont val="&quot;Roboto Condensed&quot;"/>
      </rPr>
      <t xml:space="preserve">При смене статуса события в заявке на ТЕСТОВАЯ ЗАЯВКА , клиент в заявке должен быть выбран ТЕСТОВЫЙ КЛИЕНТ ( </t>
    </r>
    <r>
      <rPr>
        <u/>
        <sz val="11"/>
        <color rgb="FF1155CC"/>
        <rFont val="&quot;Roboto Condensed&quot;"/>
      </rPr>
      <t>https://brandasc.ru/administrator/index.php?option=com_svcenter&amp;view=client&amp;layout=edit&amp;id=6969</t>
    </r>
    <r>
      <rPr>
        <sz val="11"/>
        <rFont val="&quot;Roboto Condensed&quot;"/>
      </rPr>
      <t xml:space="preserve"> ). Если выбран другой клиент, то выпадает ошибка:
</t>
    </r>
    <r>
      <rPr>
        <b/>
        <sz val="11"/>
        <rFont val="&quot;Roboto Condensed&quot;"/>
      </rPr>
      <t>Для смены статуса события заявки на ТЕСТОВАЯ ЗАЯВКА необходимо выбрать клиента ТЕСТОВЫЙ КЛИЕНТ.</t>
    </r>
    <r>
      <rPr>
        <sz val="11"/>
        <rFont val="&quot;Roboto Condensed&quot;"/>
      </rPr>
      <t xml:space="preserve">
После сохранения статуса события ТЕСТОВАЯ ЗАЯВКА в заявке, независимо от предыдущего значения происходят изменения на:
1. Удаляются все внесенные поломки и диагностики
2. Статус заявки = Завершен
3. Статус движения товара = Не выбрано
4. Статус Решения с заявкой = Не выбрано
5. Статус Решения с товаров = Не выбрано
6. Статус ИМ = Не поступал в ИМ
7. Требование клиента = Вне учета. Тестовая заявка.</t>
    </r>
  </si>
  <si>
    <t>0214</t>
  </si>
  <si>
    <t>Добавить фильтр на ИМ и изменить отсуствия значений на АСЦ BrandASC</t>
  </si>
  <si>
    <t xml:space="preserve">1. Внутри заявки в поле ИМ изменить во всех заявках значение --- на АСЦ BrandASC. Убрать значение --- в принципе. По умолчанию в созданной заявке встает значение АСЦ BrandASC.
2. Добавить еще один фильтр ИМ в шапке поиска заявок, на место фильтра Поломка. Фильтр Поломка убрать. </t>
  </si>
  <si>
    <r>
      <rPr>
        <sz val="11"/>
        <color rgb="FFCC0000"/>
        <rFont val="Roboto Condensed"/>
      </rPr>
      <t xml:space="preserve">какой фильтр?
</t>
    </r>
    <r>
      <rPr>
        <sz val="11"/>
        <color rgb="FF9900FF"/>
        <rFont val="Roboto Condensed"/>
      </rPr>
      <t>Фильтр на значение поля ИМ</t>
    </r>
  </si>
  <si>
    <t>0246.</t>
  </si>
  <si>
    <t>Дополнение полей с ссылками во вкладке Дополнительно</t>
  </si>
  <si>
    <r>
      <rPr>
        <sz val="11"/>
        <rFont val="&quot;Roboto Condensed&quot;"/>
      </rPr>
      <t xml:space="preserve">1. Добавить во вкладку Дополнительно поле с ссылкой на  тип документов Исходящий платеж в МС под полем Возврат в МС. Поле называется </t>
    </r>
    <r>
      <rPr>
        <b/>
        <sz val="11"/>
        <rFont val="&quot;Roboto Condensed&quot;"/>
      </rPr>
      <t>ИП КЛИЕНТ</t>
    </r>
    <r>
      <rPr>
        <sz val="11"/>
        <rFont val="&quot;Roboto Condensed&quot;"/>
      </rPr>
      <t xml:space="preserve">. Ссылка начинается на </t>
    </r>
    <r>
      <rPr>
        <u/>
        <sz val="11"/>
        <color rgb="FF1155CC"/>
        <rFont val="&quot;Roboto Condensed&quot;"/>
      </rPr>
      <t>https://online.moysklad.ru/app/#paymentout/</t>
    </r>
    <r>
      <rPr>
        <sz val="11"/>
        <rFont val="&quot;Roboto Condensed&quot;"/>
      </rPr>
      <t xml:space="preserve"> .  При приложение других типов документов не сохраняет и выдает ошибку:
Тип документа МС не соотвествует используемому полю. 
2. Добавить во вкладку Дополнительно поле с ссылкой нана  тип документов  Входящий платеж в МС под полем Оплата в МС. Поле называется </t>
    </r>
    <r>
      <rPr>
        <b/>
        <sz val="11"/>
        <rFont val="&quot;Roboto Condensed&quot;"/>
      </rPr>
      <t>ВП КЛИЕНТ</t>
    </r>
    <r>
      <rPr>
        <sz val="11"/>
        <rFont val="&quot;Roboto Condensed&quot;"/>
      </rPr>
      <t xml:space="preserve">. Ссылка начинается на </t>
    </r>
    <r>
      <rPr>
        <u/>
        <sz val="11"/>
        <color rgb="FF1155CC"/>
        <rFont val="&quot;Roboto Condensed&quot;"/>
      </rPr>
      <t xml:space="preserve"> https://online.moysklad.ru/app/#customerorder </t>
    </r>
    <r>
      <rPr>
        <sz val="11"/>
        <rFont val="&quot;Roboto Condensed&quot;"/>
      </rPr>
      <t xml:space="preserve"> .  При приложение других типов документов не сохраняет и выдает ошибку:
Тип документа МС не соотвествует используемому полю. 
3. В поле Возврат в МС добавить возможность прикреплять ссылки , начинающиеся на </t>
    </r>
    <r>
      <rPr>
        <u/>
        <sz val="11"/>
        <color rgb="FF1155CC"/>
        <rFont val="&quot;Roboto Condensed&quot;"/>
      </rPr>
      <t>https://online.moysklad.ru/app/#move/</t>
    </r>
    <r>
      <rPr>
        <sz val="11"/>
        <rFont val="&quot;Roboto Condensed&quot;"/>
      </rPr>
      <t xml:space="preserve"> . 
4. Переименовать Заказ в МС на </t>
    </r>
    <r>
      <rPr>
        <b/>
        <sz val="11"/>
        <rFont val="&quot;Roboto Condensed&quot;"/>
      </rPr>
      <t>ЗК КЛИЕНТ</t>
    </r>
    <r>
      <rPr>
        <sz val="11"/>
        <rFont val="&quot;Roboto Condensed&quot;"/>
      </rPr>
      <t xml:space="preserve">, Возврат в МС на </t>
    </r>
    <r>
      <rPr>
        <b/>
        <sz val="11"/>
        <rFont val="&quot;Roboto Condensed&quot;"/>
      </rPr>
      <t>ВЗК\ПРМ КЛИЕНТ</t>
    </r>
    <r>
      <rPr>
        <sz val="11"/>
        <rFont val="&quot;Roboto Condensed&quot;"/>
      </rPr>
      <t xml:space="preserve">, Замена в МС на </t>
    </r>
    <r>
      <rPr>
        <b/>
        <sz val="11"/>
        <rFont val="&quot;Roboto Condensed&quot;"/>
      </rPr>
      <t>КАПЭКС</t>
    </r>
    <r>
      <rPr>
        <sz val="11"/>
        <rFont val="&quot;Roboto Condensed&quot;"/>
      </rPr>
      <t xml:space="preserve">, Оплата в МС на </t>
    </r>
    <r>
      <rPr>
        <b/>
        <sz val="11"/>
        <rFont val="&quot;Roboto Condensed&quot;"/>
      </rPr>
      <t>ВП ВОП</t>
    </r>
  </si>
  <si>
    <t>0247.</t>
  </si>
  <si>
    <t>Дополнение поля отправки и забора во вкладке Дополнительно</t>
  </si>
  <si>
    <t>Для сохранения значения поля СДЭК номер трека обязательно должна быть приложена накладная под булавку в соотвествующее поле.  Если Доставка товара в СЦ то трек номер и накладная внутри этого поля. Если Отправка товара из СЦ то аналогично, есть трек номер = должна быть накладная</t>
  </si>
  <si>
    <t xml:space="preserve">0249. </t>
  </si>
  <si>
    <r>
      <rPr>
        <sz val="11"/>
        <rFont val="&quot;Roboto Condensed&quot;"/>
      </rPr>
      <t xml:space="preserve">У нас открылся новый кабинет Телфин. Старым мы больше не будем пользоваться, но данные из него хотелось бы продолжать видеть внутри заявок ССЦ. Добавить аналогичную интеграцию с новым кабинетом Телфина 
AMK19902
G96PRT5fsE
</t>
    </r>
    <r>
      <rPr>
        <u/>
        <sz val="11"/>
        <color rgb="FF1155CC"/>
        <rFont val="&quot;Roboto Condensed&quot;"/>
      </rPr>
      <t>teleo.telphin.ru</t>
    </r>
  </si>
  <si>
    <t xml:space="preserve">0250. </t>
  </si>
  <si>
    <t xml:space="preserve">1. У нас существует РП и Дилеры. Необходимо добавить Новый тип Внутренние заказы. 
2. Всех клиентов относящихся к типу Дилера = Внутренние заказы нужно переделаить на Тип заявки Внутренние заказы , чтобы заявки соотвественно изменились. </t>
  </si>
  <si>
    <t xml:space="preserve">0251. </t>
  </si>
  <si>
    <t>В карточки клиентов добавить классификатор адресов  к дополнение к текущему полю Адрес. Поле адрес в этом случае будет собирательным и автоматическим при аыборе подполей (город, ул и тп) . Добавить  аналогично полю адрес в заказах покупателя мс (https://online.moysklad.ru/app/#customerorder/edit?id=81bfff75-0535-11ee-0a80-047d00437a53) .  Заполнение поля адрес в свою очередь предлагает в выпадающем списке адрес, существующий в классификаторе и при выборе адреса из спика автозаполняет отдельные  поля с разбивкой на город, улицу и тп. Должны быть доп  поля :
Индекс
Страна
Россия
Регион
Город
Улица
Дом
Кв. или офис</t>
  </si>
  <si>
    <t xml:space="preserve">0256. </t>
  </si>
  <si>
    <t>Убрать автоматизированное создание Отгрузки в МС из заявки ССЦ</t>
  </si>
  <si>
    <r>
      <rPr>
        <b/>
        <sz val="11"/>
        <color theme="1"/>
        <rFont val="&quot;Roboto Condensed&quot;"/>
      </rPr>
      <t>Сейчас</t>
    </r>
    <r>
      <rPr>
        <sz val="11"/>
        <color theme="1"/>
        <rFont val="&quot;Roboto Condensed&quot;"/>
      </rPr>
      <t xml:space="preserve">: При смене статус ИМ на Поступил в ИМ создается Заказ Покупателя в МС, а при смене статуса ИМ на Завершен из созданного Заказа попкупателя создается отгрузка. 
</t>
    </r>
    <r>
      <rPr>
        <b/>
        <sz val="11"/>
        <color theme="1"/>
        <rFont val="&quot;Roboto Condensed&quot;"/>
      </rPr>
      <t>Нужно</t>
    </r>
    <r>
      <rPr>
        <sz val="11"/>
        <color theme="1"/>
        <rFont val="&quot;Roboto Condensed&quot;"/>
      </rPr>
      <t>: Убрать вторую часть. Создание отгрузки больше не нужно. Создавать только при смене статус ИМ на Поступил в ИМ Заказ Покупателя в МС и все.</t>
    </r>
  </si>
  <si>
    <t xml:space="preserve">0257. </t>
  </si>
  <si>
    <t>Редактирование полей РРЦ и COST</t>
  </si>
  <si>
    <r>
      <rPr>
        <sz val="11"/>
        <rFont val="&quot;Roboto Condensed&quot;"/>
      </rPr>
      <t xml:space="preserve">Необходимо добавить\изменить в карточке товара ССЦ ( пример: </t>
    </r>
    <r>
      <rPr>
        <u/>
        <sz val="11"/>
        <color rgb="FF5FB4F1"/>
        <rFont val="&quot;Roboto Condensed&quot;"/>
      </rPr>
      <t>https://brandasc.ru/administrator/index.php?option=com_svcenter&amp;view=product&amp;layout=edit&amp;id=397</t>
    </r>
    <r>
      <rPr>
        <sz val="11"/>
        <rFont val="&quot;Roboto Condensed&quot;"/>
      </rPr>
      <t xml:space="preserve"> ) поля: 
1. Добавить </t>
    </r>
    <r>
      <rPr>
        <b/>
        <sz val="11"/>
        <rFont val="&quot;Roboto Condensed&quot;"/>
      </rPr>
      <t>РРЦ</t>
    </r>
    <r>
      <rPr>
        <sz val="11"/>
        <rFont val="&quot;Roboto Condensed&quot;"/>
      </rPr>
      <t xml:space="preserve">. Значение поля будет идти из поля РРЦ в карточке товара в МС Товары (пример: </t>
    </r>
    <r>
      <rPr>
        <u/>
        <sz val="11"/>
        <color rgb="FF5FB4F1"/>
        <rFont val="&quot;Roboto Condensed&quot;"/>
      </rPr>
      <t>https://online.moysklad.ru/app/#good/edit?id=f341d723-c82b-11ea-0a80-05c50018cef6</t>
    </r>
    <r>
      <rPr>
        <sz val="11"/>
        <rFont val="&quot;Roboto Condensed&quot;"/>
      </rPr>
      <t xml:space="preserve"> , вкладка Цены) или PIM Товары и услуги (пример: </t>
    </r>
    <r>
      <rPr>
        <u/>
        <sz val="11"/>
        <color rgb="FF5FB4F1"/>
        <rFont val="&quot;Roboto Condensed&quot;"/>
      </rPr>
      <t>https://pim.my-sales.su/#/item/f341ef8d-c82b-11ea-0a80-05c50018cf0b</t>
    </r>
    <r>
      <rPr>
        <sz val="11"/>
        <rFont val="&quot;Roboto Condensed&quot;"/>
      </rPr>
      <t xml:space="preserve"> , вкладка Связи - Цены). 
При выгрузке данных в Excel необходимо добавить столбец правее COST с наименование РРЦ и с данными из поля РРЦ в карточке товара, который указан в заявке. 
2. Изменить поле </t>
    </r>
    <r>
      <rPr>
        <b/>
        <sz val="11"/>
        <rFont val="&quot;Roboto Condensed&quot;"/>
      </rPr>
      <t xml:space="preserve">COST </t>
    </r>
    <r>
      <rPr>
        <sz val="11"/>
        <rFont val="&quot;Roboto Condensed&quot;"/>
      </rPr>
      <t xml:space="preserve">. Необходимо изменить логику заполнения поля в карточке товара ССЦ . Себестоимость по товарам из документа можно узнать с помощью запроса /report/stock/byoperation?operation.id=___
https://dev.moysklad.ru/doc/api/remap/1.2/reports/#otchety-otchet-ostatki-poluchit-ostatki-po-dokumentu
Там есть поле COST . Отдельно обращаю внимание — поле уже умноженно на кол-во товара. Т.е. где 10 штук товара COST уже будет умножен на 10.
При выгрузке данных в Excel таблицы по заявкам необходимо изменить данные COST с учетом обвноленной логики. </t>
    </r>
  </si>
  <si>
    <t xml:space="preserve">0258. </t>
  </si>
  <si>
    <t>Интеграция с WhatsApp Business API</t>
  </si>
  <si>
    <r>
      <rPr>
        <u/>
        <sz val="11"/>
        <color rgb="FF56A3F1"/>
        <rFont val="&quot;Roboto Condensed&quot;"/>
      </rPr>
      <t>https://app.edna.ru/integration/documentation</t>
    </r>
    <r>
      <rPr>
        <sz val="11"/>
        <rFont val="&quot;Roboto Condensed&quot;"/>
      </rPr>
      <t xml:space="preserve"> 
логин: service@brandasc.ru
пароль: wpRzxZ6qPxM52qSy$
менеджер для вопросов: +7 967 012-03-02 Александра
Настроить интерграцию чтобы внутри заявки во вкладке Чат (с клиентом) можно было получать и отправлять сообщения клиенту в WhatsApp. При отправке сообщений от нас была возможность выбрать канал для отправки Почта или WhatsApp.</t>
    </r>
  </si>
  <si>
    <t xml:space="preserve">0260. </t>
  </si>
  <si>
    <t>Изменение поля Серийный номер</t>
  </si>
  <si>
    <r>
      <rPr>
        <sz val="11"/>
        <rFont val="&quot;Roboto Condensed&quot;"/>
      </rPr>
      <t xml:space="preserve">1. В заявке ССЦ поле Серийный номер переименовать в SN
2. Запретить использовать пробелы в поле SN
3. Добавить в карточку товара (например, </t>
    </r>
    <r>
      <rPr>
        <u/>
        <sz val="11"/>
        <color rgb="FF1155CC"/>
        <rFont val="&quot;Roboto Condensed&quot;"/>
      </rPr>
      <t>https://brandasc.ru/administrator/index.php?option=com_svcenter&amp;view=product&amp;layout=edit&amp;id=397)</t>
    </r>
    <r>
      <rPr>
        <sz val="11"/>
        <rFont val="&quot;Roboto Condensed&quot;"/>
      </rPr>
      <t xml:space="preserve"> поле </t>
    </r>
    <r>
      <rPr>
        <b/>
        <sz val="11"/>
        <rFont val="&quot;Roboto Condensed&quot;"/>
      </rPr>
      <t>Кол-во символов в SN</t>
    </r>
    <r>
      <rPr>
        <sz val="11"/>
        <rFont val="&quot;Roboto Condensed&quot;"/>
      </rPr>
      <t xml:space="preserve">.  В котором будет информация о максимально допустимом кол-ве символов в поле SN в заявке ССЦ, в которой будет выбран этот товар. Добавить возможность выбора варианта </t>
    </r>
    <r>
      <rPr>
        <b/>
        <sz val="11"/>
        <rFont val="&quot;Roboto Condensed&quot;"/>
      </rPr>
      <t>Нет SN</t>
    </r>
    <r>
      <rPr>
        <sz val="11"/>
        <rFont val="&quot;Roboto Condensed&quot;"/>
      </rPr>
      <t xml:space="preserve">, которое будет означать, что данный товар не имеет SN, в заявке в этом случае автоматически при выборе такого товара поле SN будет заполнено как </t>
    </r>
    <r>
      <rPr>
        <b/>
        <sz val="11"/>
        <rFont val="&quot;Roboto Condensed&quot;"/>
      </rPr>
      <t>Б/Н</t>
    </r>
    <r>
      <rPr>
        <sz val="11"/>
        <rFont val="&quot;Roboto Condensed&quot;"/>
      </rPr>
      <t xml:space="preserve"> , с возможностью вручную изменить на другое значение. </t>
    </r>
  </si>
  <si>
    <t xml:space="preserve"> Вот у нас есть поле Кол-во символов SN, оно у нас числовое. Давайте мы поменяем его на массив. Собственно 'Не выбрано',  'Б/Н',  '1', '2'  и остальные по 20 включительно. 
1. Значение по умолчанию Не выбрано. Действий никаких на заявку с выбранным товаром не накладывает.
2. Значение Б/Н говорит, что в заявке при выборе этого товара поле SN в заявке ССЦ автоматически заполнится как Б/Н .  С возможностью ручного редактирования текстового поля SN в заявке на другое значение.
3. Числовое значение от 1 до 20 накладывает ограничение на кол-во символов в поле SN в заявке при выборе этого товара. Пусть он выдает предупреждение, а не запрет. Т.е. изменения в заявке он сохранит, но поле будет подсвечено и появится треугольник предупреждающий как с полем Дата в заявке ССЦ.</t>
  </si>
  <si>
    <t xml:space="preserve">0262. </t>
  </si>
  <si>
    <r>
      <rPr>
        <sz val="11"/>
        <color theme="1"/>
        <rFont val="&quot;Roboto Condensed&quot;"/>
      </rPr>
      <t xml:space="preserve">Убрать правило </t>
    </r>
    <r>
      <rPr>
        <sz val="11"/>
        <color rgb="FF34A853"/>
        <rFont val="&quot;Roboto Condensed&quot;"/>
      </rPr>
      <t>во вкладке</t>
    </r>
    <r>
      <rPr>
        <sz val="11"/>
        <color theme="1"/>
        <rFont val="&quot;Roboto Condensed&quot;"/>
      </rPr>
      <t xml:space="preserve"> Чат, которое не позволяет сменить статус сообщения клиента на Отработано с Не отработано, пока не будет ответа. Статус Отработано должно быть можно поставить на любое сообщение клиента без доп правил.  </t>
    </r>
  </si>
  <si>
    <t xml:space="preserve">0263. </t>
  </si>
  <si>
    <r>
      <rPr>
        <sz val="11"/>
        <color theme="1"/>
        <rFont val="&quot;Roboto Condensed&quot;"/>
      </rPr>
      <t xml:space="preserve">1.При отправке сообщения WhatsApp во вкладке Чат, при невозможности доставить сообщение выдавать ошибку в зависимости от случая:
1.1. Если у абонента нет вотсапа - вывести ошибку с текстом : ‘’ </t>
    </r>
    <r>
      <rPr>
        <b/>
        <sz val="11"/>
        <color theme="1"/>
        <rFont val="&quot;Roboto Condensed&quot;"/>
      </rPr>
      <t xml:space="preserve">Данный абонент не использует WhatsApp. </t>
    </r>
    <r>
      <rPr>
        <sz val="11"/>
        <color theme="1"/>
        <rFont val="&quot;Roboto Condensed&quot;"/>
      </rPr>
      <t xml:space="preserve">’’ . 
1.2 Если не отправлено шаблонное сообщение и API не позволяет переписываться с клиентом - вывести ошибку с текстом : " </t>
    </r>
    <r>
      <rPr>
        <b/>
        <sz val="11"/>
        <color theme="1"/>
        <rFont val="&quot;Roboto Condensed&quot;"/>
      </rPr>
      <t xml:space="preserve">Отправьте клиенту шаблон ‘’Первое сообщение’’ и дождитесь когда клиент на него ответит, чтобы у вас появилось возможности переписываться в свободной форме. </t>
    </r>
    <r>
      <rPr>
        <sz val="11"/>
        <color theme="1"/>
        <rFont val="&quot;Roboto Condensed&quot;"/>
      </rPr>
      <t xml:space="preserve">’’
В обоих случаях в чате с клиентом не помечать сообщение как ‘’Доставлено’’. Сообщение не должно отображаться в чате с клиентом, если оно реально не доставлено или ввести новый статус "Не доставлено" для таких случаев, как удобно.
</t>
    </r>
  </si>
  <si>
    <t xml:space="preserve">0264. </t>
  </si>
  <si>
    <r>
      <rPr>
        <sz val="11"/>
        <color theme="1"/>
        <rFont val="&quot;Roboto Condensed&quot;"/>
      </rPr>
      <t xml:space="preserve">В справочнике ССЦ (https://brandasc.ru/administrator/index.php?option=com_svcenter&amp;view=items)для всех справочников, начинающихся со Статус:  возможность скрывать неиспользуемые статусы. Сейчас можно только удалить. Хотелось бы иметь возможность скрывать в заявках для отображения, например как </t>
    </r>
    <r>
      <rPr>
        <sz val="11"/>
        <color rgb="FF34A853"/>
        <rFont val="&quot;Roboto Condensed&quot;"/>
      </rPr>
      <t>Список: Магазины.</t>
    </r>
  </si>
  <si>
    <t xml:space="preserve">0265. </t>
  </si>
  <si>
    <r>
      <rPr>
        <sz val="11"/>
        <rFont val="&quot;Roboto Condensed&quot;"/>
      </rPr>
      <t xml:space="preserve">1. Убрать возможность добавлять в справочник Товары (https://brandasc.ru/administrator/index.php?option=com_svcenter&amp;view=products) товары, содержащие в совем название (ОБ) в начале,  например (https://brandasc.ru/administrator/index.php?option=com_svcenter&amp;view=product&amp;layout=edit&amp;id=7910). В МС такие товары имеют отметку в поле (ОБ)-Образец/Брак , например (https://online.moysklad.ru/app/#good/edit?id=1991e3b5-a790-11ed-0a80-1090000f2104 ), а в PIM будут иметь Тип : ob_product (ОБ) , например (https://pim.my-sales.su/#/item/product25391) .
2. Убрать возможность добавлять в справочник Товары (https://brandasc.ru/administrator/index.php?option=com_svcenter&amp;view=products) товары, содержащие в совем название (ОБ) в начале,  например https://brandasc.ru/administrator/index.php?option=com_svcenter&amp;view=product&amp;layout=edit&amp;id=7908
3. Убрать возможность добавлять в справочник Товары (https://brandasc.ru/administrator/index.php?option=com_svcenter&amp;view=products) товары с заполненном полем в МС  Группа= Аксессуары , напрмиер  </t>
    </r>
    <r>
      <rPr>
        <u/>
        <sz val="11"/>
        <color rgb="FF1155CC"/>
        <rFont val="&quot;Roboto Condensed&quot;"/>
      </rPr>
      <t>https://online.moysklad.ru/app/#good/edit?id=e739eeef-5099-11ed-0a80-00dc00003383</t>
    </r>
    <r>
      <rPr>
        <sz val="11"/>
        <rFont val="&quot;Roboto Condensed&quot;"/>
      </rPr>
      <t xml:space="preserve"> 
Все товары сейчас, которые заведены в ССЦ и относятся к типам выше оставить. Но после вычистки этих значений из заявок, т.е. когда они уже не будут нигде использоваться и будут удалены из справочника товаров, то добавить их не будет возможно.</t>
    </r>
  </si>
  <si>
    <t>Фильтр при загрузке товаров из МС</t>
  </si>
  <si>
    <t xml:space="preserve">0266. </t>
  </si>
  <si>
    <t>45</t>
  </si>
  <si>
    <t>0272</t>
  </si>
  <si>
    <r>
      <rPr>
        <sz val="11"/>
        <rFont val="&quot;Roboto Condensed&quot;"/>
      </rPr>
      <t>-Во все заявки, сейчас их 970 шт, с Решение заявки= Дубль заявки (есть основная) проставить Статус события = ДУБЛЬ (есть основная заявка) и Требование клиента= Вне учета. Дублированная заявка без изменения остальных полей
-При постановке статуса события ДУБЛЬ (есть основная заявка) автоматически проставляются значение полей:
Требование клиента= Вне учета. Дублированная заявка.
Статус ИМ = Не выбрано
Статус заявки = Завершено
Движение товара =  Не выбрано
Статус события =  ДУБЛЬ (есть основная заявка)
Решение с заявкой =  Не выбрано
Решение с товаром = Не выбрано
Все файлы, вложенные в заявку по умолчанию принимают значение категории = Мусор
Для сохранения изменений дополнительно должно появляться поле для ввода ссылки на первичную заявку с проверкой, что введенная ссылка имеет в себе "</t>
    </r>
    <r>
      <rPr>
        <u/>
        <sz val="11"/>
        <color rgb="FF1155CC"/>
        <rFont val="&quot;Roboto Condensed&quot;"/>
      </rPr>
      <t>https://brandasc.ru/administrator/index.php?option=com_svcenter&amp;view=request&amp;layout=edit&amp;id=</t>
    </r>
    <r>
      <rPr>
        <sz val="11"/>
        <rFont val="&quot;Roboto Condensed&quot;"/>
      </rPr>
      <t>" . Поле с кнопкой Сохранить и текстом:
Для завершения заявки как дублированной просьба ввести ссылку на основную заявку, по которой ведется работа:
Значение полей Магазин \ Дата , SN, ЗК КЛИЕНТ копируются в текущую заявку из указанной по ссылке основной. 
Значение из этой вводимой ссылки пойдет в поле Официальное заключение с текстом:
Дублированная заявка, работа по ней прекращена. Основная заявка с номером {ID} , ссылка на основную заявку {вводимое значение ссылки}.
Клиенту на указанную почту направляется сообщение с текстом:
Добрый день, по вашему обращению уже создана заявка {ID} , просьба продолжать общение по ней. Текущая заявка закрыта как дублированная. Спасибо за обращение.
Выбрать значение Статус события  = ДУБЛЬ (есть основная заявка) можно без доп верификации, т.е. поля Менеджер, ЗК КЛИЕНТ, Требование клиента и др. не будет требовать заполнить, если выбирается статус дубль.</t>
    </r>
  </si>
  <si>
    <t>0273</t>
  </si>
  <si>
    <t xml:space="preserve">Работа с файлами whatsapp </t>
  </si>
  <si>
    <t>Файлы, напраленные нам в чате клиента через канал whatsapp должны сохраняться во вкладке Файлы внутри заявкки. Добавить возможность отправлять файлы клиенту поэтому каналу.</t>
  </si>
  <si>
    <t>0044-1</t>
  </si>
  <si>
    <t>Сделать автоматическую обработку, частота выполнения - раз в день в 07:00
Что должна делать обработка - автоматически изменять статус заявки если проверка условия выполняется, отправлять сообщение клиенту, создавшему заявку.
Для заявок у которых выполняются все перечисленные условия:
 - со статусом ""В ожидании информации от клиента""
 - статусы Движение товара и Решение с товаром  и Статус ИМ = Не выбрано
 - последнее сообщение отправлено нами
 - дата последнего сообщения старше чем 7 календарных дней
 - статус всех сообщений клиента по заявке НЕ ""Не отработано""
Выполняется:
 - статус завяки изменить на ""Завершен""
 - отправить сообщение клиенту (дословно): 
Уважаемый клиент, мы в течение 7 дней не получили от Вас ответа, в связи с этим ваша заявка закрыта. Если же ваш вопрос еще актуален, то вам необходимо ответить в рамках данной заявки по ссылке в личном кабинете нашей системы {ссылка на личный кабинет клиента, которая направляется при создании заявки}</t>
  </si>
  <si>
    <t>0264-1</t>
  </si>
  <si>
    <t>В справочнике ССЦ (https://brandasc.ru/administrator/index.php?option=com_svcenter&amp;view=items)  для списокв Магазины и Бренды добавить дополнительную возможность скрывать для отображения именно отдельно клиентам. Т.е. элемент списка Магазины будет в выпадающем списке внутри заявки и возможен для выбора, а при создании заявки клиентом он не будет отображаться. А может быть скрыт и из заявки, и из создании заявки.</t>
  </si>
  <si>
    <t>0269</t>
  </si>
  <si>
    <t>Адрес ПВЗ при создании заявки</t>
  </si>
  <si>
    <r>
      <rPr>
        <sz val="11"/>
        <rFont val="&quot;Roboto Condensed&quot;"/>
      </rPr>
      <t xml:space="preserve">При создании заявки </t>
    </r>
    <r>
      <rPr>
        <sz val="11"/>
        <color rgb="FFCC0000"/>
        <rFont val="&quot;Roboto Condensed&quot;"/>
      </rPr>
      <t>по ссылке</t>
    </r>
    <r>
      <rPr>
        <sz val="11"/>
        <rFont val="&quot;Roboto Condensed&quot;"/>
      </rPr>
      <t xml:space="preserve"> </t>
    </r>
    <r>
      <rPr>
        <u/>
        <sz val="11"/>
        <color rgb="FF1155CC"/>
        <rFont val="&quot;Roboto Condensed&quot;"/>
      </rPr>
      <t>b9a.ru</t>
    </r>
    <r>
      <rPr>
        <sz val="11"/>
        <rFont val="&quot;Roboto Condensed&quot;"/>
      </rPr>
      <t xml:space="preserve">  = </t>
    </r>
    <r>
      <rPr>
        <u/>
        <sz val="11"/>
        <color rgb="FF1155CC"/>
        <rFont val="&quot;Roboto Condensed&quot;"/>
      </rPr>
      <t>https://brandasc.ru/otpravit-zayavku</t>
    </r>
    <r>
      <rPr>
        <sz val="11"/>
        <rFont val="&quot;Roboto Condensed&quot;"/>
      </rPr>
      <t xml:space="preserve"> 
- При выборе Другие города сделать обязательным ввод адреса. Значение заполняемого поля пойдет в поле Адрес карточки клиента.  
- Изменить текст "Выбрать ПВЗ СДЭК для сдачи/получения товара ссылка на карту ПВЗ СДЭК" на :
Подберите подходящий вам Пункт СДЭК для сдачи/получения товара на карте офисов СДЭК
- Сделать выбор ПВЗ внутри поля создания заявки с возможностью выбора ПВЗ СДЭК на карте и автоподставнокой в поле Адрес его код и адрес</t>
    </r>
  </si>
  <si>
    <r>
      <rPr>
        <sz val="11"/>
        <color rgb="FF9900FF"/>
        <rFont val="Roboto Condensed"/>
      </rPr>
      <t xml:space="preserve">Для создания клиентом на сайте </t>
    </r>
    <r>
      <rPr>
        <u/>
        <sz val="11"/>
        <color rgb="FF9900FF"/>
        <rFont val="Roboto Condensed"/>
      </rPr>
      <t>https://brandasc.ru/</t>
    </r>
    <r>
      <rPr>
        <sz val="11"/>
        <color rgb="FF9900FF"/>
        <rFont val="Roboto Condensed"/>
      </rPr>
      <t xml:space="preserve"> онпереходит в окно Отправить заявку по адресу </t>
    </r>
    <r>
      <rPr>
        <u/>
        <sz val="11"/>
        <color rgb="FF9900FF"/>
        <rFont val="Roboto Condensed"/>
      </rPr>
      <t>https://brandasc.ru/otpravit-zayavku</t>
    </r>
    <r>
      <rPr>
        <sz val="11"/>
        <color rgb="FF9900FF"/>
        <rFont val="Roboto Condensed"/>
      </rPr>
      <t xml:space="preserve"> , чья сокрашенная форма адреса  </t>
    </r>
    <r>
      <rPr>
        <u/>
        <sz val="11"/>
        <color rgb="FF9900FF"/>
        <rFont val="Roboto Condensed"/>
      </rPr>
      <t>b9a.ru</t>
    </r>
    <r>
      <rPr>
        <sz val="11"/>
        <color rgb="FF9900FF"/>
        <rFont val="Roboto Condensed"/>
      </rPr>
      <t xml:space="preserve">  . Необходимо дополнить это окно создания заявки клиентом.
</t>
    </r>
    <r>
      <rPr>
        <sz val="11"/>
        <color rgb="FFCC0000"/>
        <rFont val="Roboto Condensed"/>
      </rPr>
      <t>??</t>
    </r>
  </si>
  <si>
    <t>0275</t>
  </si>
  <si>
    <t>Изменение обязательного поля SN для клиента при создании заявки</t>
  </si>
  <si>
    <t>Для товаров без SN , т.е. в карточке товара в поле SN выбрано значение Нет SN убрать:
-Для клиента необходимость заполнять это поле. Т.е. оно просто скрыто для заполнения для него при выборе такого товара
-Для менеджера не требует заполнение, согласно задаче 0260 автопоставнока значения Б/Н</t>
  </si>
  <si>
    <t>0276</t>
  </si>
  <si>
    <t>Изменить валидацию на поле Требование клиента</t>
  </si>
  <si>
    <t>Убрать валидацию по полю Требование клиента , т.е. не требовать указывать значение, для заявок, чей Статус заявки = Новый или Ожидает информации от клиента</t>
  </si>
  <si>
    <t>0274</t>
  </si>
  <si>
    <t>Изменить фильтр для опредления дублированных клиентов</t>
  </si>
  <si>
    <r>
      <rPr>
        <sz val="11"/>
        <color theme="1"/>
        <rFont val="&quot;Roboto Condensed&quot;"/>
      </rPr>
      <t xml:space="preserve">Изменить фильтр для отображения в списке Повтор (поле в правом вверхнемуглу внутри заявки) на проверку по клиентам </t>
    </r>
    <r>
      <rPr>
        <u/>
        <sz val="11"/>
        <color theme="1"/>
        <rFont val="&quot;Roboto Condensed&quot;"/>
      </rPr>
      <t xml:space="preserve">только </t>
    </r>
    <r>
      <rPr>
        <sz val="11"/>
        <color theme="1"/>
        <rFont val="&quot;Roboto Condensed&quot;"/>
      </rPr>
      <t>по номеру телефона и почте (убрать поиск по остальным сопадениям по SN и тп). В этом списке не отображать заявки клиентов, чей номер телефона и\или почта совпадают, если Статус события =  ДУБЛЬ (есть основная заявка)</t>
    </r>
  </si>
  <si>
    <t>0270</t>
  </si>
  <si>
    <t>Убрать поле Менеджер из заявок</t>
  </si>
  <si>
    <r>
      <rPr>
        <sz val="11"/>
        <color theme="1"/>
        <rFont val="&quot;Roboto Condensed&quot;"/>
      </rPr>
      <t xml:space="preserve">Поле Менеджер в заявке заархивировать и убрать из всех </t>
    </r>
    <r>
      <rPr>
        <strike/>
        <sz val="11"/>
        <color rgb="FFCC0000"/>
        <rFont val="&quot;Roboto Condensed&quot;"/>
      </rPr>
      <t xml:space="preserve">варификаций </t>
    </r>
    <r>
      <rPr>
        <sz val="11"/>
        <color theme="1"/>
        <rFont val="&quot;Roboto Condensed&quot;"/>
      </rPr>
      <t>валидаций, т.е. не требовать вносить значение при смене статусов заявки</t>
    </r>
  </si>
  <si>
    <t xml:space="preserve">Убрать из всех варификаций значит убрать из всех правил проверок. Сейчас при обработке заявок в статусе заяки = Новый требуется зполнить поле Менеджер для сохранения изменений. Нужно закоментить эту часть кода как неактуальную на текущий момент. </t>
  </si>
  <si>
    <t>0261.</t>
  </si>
  <si>
    <r>
      <rPr>
        <sz val="11"/>
        <color theme="1"/>
        <rFont val="&quot;Roboto Condensed&quot;"/>
      </rPr>
      <t xml:space="preserve">Изменение типов клиентов. Дилеры разделить на два типа </t>
    </r>
    <r>
      <rPr>
        <b/>
        <sz val="11"/>
        <color theme="1"/>
        <rFont val="&quot;Roboto Condensed&quot;"/>
      </rPr>
      <t>Дилеры МК</t>
    </r>
    <r>
      <rPr>
        <sz val="11"/>
        <color theme="1"/>
        <rFont val="&quot;Roboto Condensed&quot;"/>
      </rPr>
      <t xml:space="preserve"> и </t>
    </r>
    <r>
      <rPr>
        <b/>
        <sz val="11"/>
        <color theme="1"/>
        <rFont val="&quot;Roboto Condensed&quot;"/>
      </rPr>
      <t>Дилеры WYZ</t>
    </r>
    <r>
      <rPr>
        <sz val="11"/>
        <color theme="1"/>
        <rFont val="&quot;Roboto Condensed&quot;"/>
      </rPr>
      <t xml:space="preserve">. Необходимо:
1. Из текущего справочника Дилеров у следующих клиентов поменять Тип клиента на </t>
    </r>
    <r>
      <rPr>
        <b/>
        <sz val="11"/>
        <color theme="1"/>
        <rFont val="&quot;Roboto Condensed&quot;"/>
      </rPr>
      <t>Дилеры WYZ</t>
    </r>
    <r>
      <rPr>
        <sz val="11"/>
        <color theme="1"/>
        <rFont val="&quot;Roboto Condensed&quot;"/>
      </rPr>
      <t xml:space="preserve">, создать для него отдельный справочник и перенести значения из Дилеров:
lamoda.ru / ООО "КУПИШУЗ"
market.yandex.ru / ООО "ЯНДЕКС.МАРКЕТ"
ozon.ru / ООО "ИНТЕРНЕТ РЕШЕНИЯ"
tmall.ru / ООО "АЛИБАБА.КОМ (РУ)"
wildberries.ru / ООО "ВАЙЛДБЕРРИЗ"
2. Оставшихся клиентов оставить за Типом клиента Дилеры и переименовать его на </t>
    </r>
    <r>
      <rPr>
        <b/>
        <sz val="11"/>
        <color theme="1"/>
        <rFont val="&quot;Roboto Condensed&quot;"/>
      </rPr>
      <t xml:space="preserve">Дилеры МК .
</t>
    </r>
    <r>
      <rPr>
        <sz val="11"/>
        <color theme="1"/>
        <rFont val="&quot;Roboto Condensed&quot;"/>
      </rPr>
      <t>3.</t>
    </r>
    <r>
      <rPr>
        <sz val="11"/>
        <color rgb="FFCC0000"/>
        <rFont val="&quot;Roboto Condensed&quot;"/>
      </rPr>
      <t xml:space="preserve"> Справочники разделить и создать отдельные. Все поля внутри карточки дилера будут аналогичными</t>
    </r>
    <r>
      <rPr>
        <sz val="11"/>
        <color theme="1"/>
        <rFont val="&quot;Roboto Condensed&quot;"/>
      </rPr>
      <t xml:space="preserve">. Кроме </t>
    </r>
    <r>
      <rPr>
        <b/>
        <sz val="11"/>
        <color theme="1"/>
        <rFont val="&quot;Roboto Condensed&quot;"/>
      </rPr>
      <t>Время работы ИМ</t>
    </r>
    <r>
      <rPr>
        <sz val="11"/>
        <color theme="1"/>
        <rFont val="&quot;Roboto Condensed&quot;"/>
      </rPr>
      <t xml:space="preserve">, для Дилеры WYZ это поле будет применяться к полностью дилеру, а не договору внутри него.
4. Фильтры на Тип клиента разделить на РП, Внутренние заказы, Дилеры МК и Дилеры WYZ. А только после выбора в шапке списка заявок фильтра Тип клиента выбирать его значение, конкретного дилера, если под ним подразумевается такой список. Т.е. выбирая РП - подвыбора не будет, а выбирая Дилеры МК - можно будет выбрать из справочника значение. Можно отдельным подфильтром, как вам удобнее. 
5. </t>
    </r>
    <r>
      <rPr>
        <sz val="11"/>
        <color rgb="FFCC0000"/>
        <rFont val="&quot;Roboto Condensed&quot;"/>
      </rPr>
      <t>Добавить справочник на Внутренние заказы</t>
    </r>
    <r>
      <rPr>
        <sz val="11"/>
        <color theme="1"/>
        <rFont val="&quot;Roboto Condensed&quot;"/>
      </rPr>
      <t xml:space="preserve">. У них </t>
    </r>
    <r>
      <rPr>
        <sz val="11"/>
        <color rgb="FFCC0000"/>
        <rFont val="&quot;Roboto Condensed&quot;"/>
      </rPr>
      <t>тоже будет</t>
    </r>
    <r>
      <rPr>
        <sz val="11"/>
        <color theme="1"/>
        <rFont val="&quot;Roboto Condensed&quot;"/>
      </rPr>
      <t xml:space="preserve"> выпадающий список значений из справочника. Внутри них так же нужна возможноть накладывать ограничение на Требование клиента, Решение с товаром и Решение по заявке, а также поле Время работы ИМ. Договоры и включенные в них поля не нужны.
6. Добавить возможность </t>
    </r>
    <r>
      <rPr>
        <sz val="11"/>
        <color rgb="FFCC0000"/>
        <rFont val="&quot;Roboto Condensed&quot;"/>
      </rPr>
      <t>на тип клиент РП накладывать ограничение</t>
    </r>
    <r>
      <rPr>
        <sz val="11"/>
        <color theme="1"/>
        <rFont val="&quot;Roboto Condensed&quot;"/>
      </rPr>
      <t xml:space="preserve"> на Требование клиента, Решение с товаром и Решение по заявке, а также указывать значение поля Время работы ИМ по аналогии с Внутренними заказами. Способ реализации на ваше усмотрение. Можно как отдельные справочники, можно как-то еще.</t>
    </r>
  </si>
  <si>
    <r>
      <rPr>
        <sz val="11"/>
        <color rgb="FFFF0000"/>
        <rFont val="Roboto Condensed"/>
      </rPr>
      <t xml:space="preserve">если требуется радельные справочники, нужно тоже разделять, или непонятно вообще что мы делаем 
</t>
    </r>
    <r>
      <rPr>
        <sz val="11"/>
        <color rgb="FF9900FF"/>
        <rFont val="Roboto Condensed"/>
      </rPr>
      <t xml:space="preserve">Да, разделяем справочник Дилеры на три:  Дилеры МК, Дилеры WYZ и Внутренние заказы. Это тип клиента, сейчас их три (РП, Дилеры и Внутренние закащы) и на один из них есть справочник клиентов (Дилеры). Я хочу Дилеров разделить на два справочника: Дилеры МК, Дилеры WYZ и добавить еще дополнительный справочник склиентов Внутренние заказы. Поскольку в справочниках клиентов в элементах справочника, например </t>
    </r>
    <r>
      <rPr>
        <u/>
        <sz val="11"/>
        <color rgb="FF9900FF"/>
        <rFont val="Roboto Condensed"/>
      </rPr>
      <t>https://brandasc.ru/administrator/index.php?option=com_svcenter&amp;view=item&amp;table_id=dealers&amp;layout=edit&amp;id=30</t>
    </r>
    <r>
      <rPr>
        <sz val="11"/>
        <color rgb="FF9900FF"/>
        <rFont val="Roboto Condensed"/>
      </rPr>
      <t xml:space="preserve">, мы добавляли доп поля на ограничения списков статусов и тп, то такие же поля настройки значений я хочу применять и для РП клиентов, каким образом это применять на ваше усмотрение, в целом можно  создать еще справочник клиентов РП с одим значением РП, тогда у нас будет 4 типов клиента (РП, Внутренние заказы,  Дилеры МК, Дилеры WYZ) к каждому из которых будут справочники. </t>
    </r>
  </si>
  <si>
    <t xml:space="preserve">0259. </t>
  </si>
  <si>
    <r>
      <rPr>
        <sz val="11"/>
        <rFont val="Roboto Condensed,Arial"/>
      </rPr>
      <t xml:space="preserve">1. </t>
    </r>
    <r>
      <rPr>
        <sz val="11"/>
        <color rgb="FFD9D9D9"/>
        <rFont val="Roboto Condensed,Arial"/>
      </rPr>
      <t xml:space="preserve">В справчнике Дилеры </t>
    </r>
    <r>
      <rPr>
        <sz val="11"/>
        <rFont val="Roboto Condensed,Arial"/>
      </rPr>
      <t xml:space="preserve">в карточке Дилера </t>
    </r>
    <r>
      <rPr>
        <sz val="11"/>
        <color rgb="FFCCCCCC"/>
        <rFont val="Roboto Condensed,Arial"/>
      </rPr>
      <t xml:space="preserve">(напрмиер, </t>
    </r>
    <r>
      <rPr>
        <u/>
        <sz val="11"/>
        <color rgb="FFCCCCCC"/>
        <rFont val="Roboto Condensed,Arial"/>
      </rPr>
      <t>https://brandasc.ru/administrator/index.php?option=com_svcenter&amp;view=item&amp;table_id=dealers&amp;layout=edit&amp;id=7</t>
    </r>
    <r>
      <rPr>
        <sz val="11"/>
        <color rgb="FFCCCCCC"/>
        <rFont val="Roboto Condensed,Arial"/>
      </rPr>
      <t xml:space="preserve"> ) изменить: </t>
    </r>
    <r>
      <rPr>
        <sz val="11"/>
        <rFont val="Roboto Condensed,Arial"/>
      </rPr>
      <t xml:space="preserve">
</t>
    </r>
    <r>
      <rPr>
        <sz val="11"/>
        <color rgb="FFCCCCCC"/>
        <rFont val="Roboto Condensed,Arial"/>
      </rPr>
      <t>1. В карточку:</t>
    </r>
    <r>
      <rPr>
        <sz val="11"/>
        <rFont val="Roboto Condensed,Arial"/>
      </rPr>
      <t xml:space="preserve">
-Добавить </t>
    </r>
    <r>
      <rPr>
        <sz val="11"/>
        <color rgb="FFCCCCCC"/>
        <rFont val="Roboto Condensed,Arial"/>
      </rPr>
      <t>поле</t>
    </r>
    <r>
      <rPr>
        <sz val="11"/>
        <rFont val="Roboto Condensed,Arial"/>
      </rPr>
      <t xml:space="preserve"> </t>
    </r>
    <r>
      <rPr>
        <b/>
        <sz val="11"/>
        <rFont val="Roboto Condensed,Arial"/>
      </rPr>
      <t xml:space="preserve">ИНН </t>
    </r>
    <r>
      <rPr>
        <sz val="11"/>
        <color rgb="FFCCCCCC"/>
        <rFont val="Roboto Condensed,Arial"/>
      </rPr>
      <t>с ограничением на</t>
    </r>
    <r>
      <rPr>
        <sz val="11"/>
        <rFont val="Roboto Condensed,Arial"/>
      </rPr>
      <t xml:space="preserve"> 12 символом
-Добавить поле </t>
    </r>
    <r>
      <rPr>
        <b/>
        <sz val="11"/>
        <rFont val="Roboto Condensed,Arial"/>
      </rPr>
      <t>Магазин</t>
    </r>
    <r>
      <rPr>
        <sz val="11"/>
        <rFont val="Roboto Condensed,Arial"/>
      </rPr>
      <t xml:space="preserve">. Который дает возможность выбрать </t>
    </r>
    <r>
      <rPr>
        <sz val="11"/>
        <color rgb="FFCC0000"/>
        <rFont val="Roboto Condensed,Arial"/>
      </rPr>
      <t>возможные значения магазина из списка для заявок с указанным</t>
    </r>
    <r>
      <rPr>
        <sz val="11"/>
        <rFont val="Roboto Condensed,Arial"/>
      </rPr>
      <t xml:space="preserve"> дилером. Можно выбрать больше одного. В заявке ССЦ при выборе дилера магазин автоматически должен подтягиваться из значения, указанного внутри карточки дилера, если значение одно, если значений несколько, то выбор магазина в заявке ограничен этими вариантами. 
2. </t>
    </r>
    <r>
      <rPr>
        <sz val="11"/>
        <color rgb="FFCC0000"/>
        <rFont val="Roboto Condensed,Arial"/>
      </rPr>
      <t>В поле Договор:
-Убрать поле</t>
    </r>
    <r>
      <rPr>
        <sz val="11"/>
        <rFont val="Roboto Condensed,Arial"/>
      </rPr>
      <t xml:space="preserve"> для вложения файлов.
-Добавить поле </t>
    </r>
    <r>
      <rPr>
        <b/>
        <sz val="11"/>
        <rFont val="Roboto Condensed,Arial"/>
      </rPr>
      <t>Номер в МС</t>
    </r>
    <r>
      <rPr>
        <sz val="11"/>
        <rFont val="Roboto Condensed,Arial"/>
      </rPr>
      <t xml:space="preserve"> , прязать к нему список номеров договоров из справочника договоров в МС ( </t>
    </r>
    <r>
      <rPr>
        <u/>
        <sz val="11"/>
        <color rgb="FF1155CC"/>
        <rFont val="Roboto Condensed,Arial"/>
      </rPr>
      <t>https://online.moysklad.ru/app/#contract</t>
    </r>
    <r>
      <rPr>
        <sz val="11"/>
        <rFont val="Roboto Condensed,Arial"/>
      </rPr>
      <t xml:space="preserve"> ) . С возможностью перейти по ссылке на МС в карточку договора. Список на выбор выпадает исходя из значения </t>
    </r>
    <r>
      <rPr>
        <sz val="11"/>
        <color rgb="FFCC0000"/>
        <rFont val="Roboto Condensed,Arial"/>
      </rPr>
      <t>ИНН в карточке дилера ССЦ</t>
    </r>
    <r>
      <rPr>
        <sz val="11"/>
        <rFont val="Roboto Condensed,Arial"/>
      </rPr>
      <t xml:space="preserve"> и ИНН контрагента выбранного в договоре МС.  
-Добавить возможность выбрать несколько договоров. Т.е. добавлять через плюс еще список полей , относящихся к договору.
3. Поле</t>
    </r>
    <r>
      <rPr>
        <b/>
        <sz val="11"/>
        <rFont val="Roboto Condensed,Arial"/>
      </rPr>
      <t xml:space="preserve"> Время работы ИМ </t>
    </r>
    <r>
      <rPr>
        <sz val="11"/>
        <rFont val="Roboto Condensed,Arial"/>
      </rPr>
      <t xml:space="preserve">перенести </t>
    </r>
    <r>
      <rPr>
        <sz val="11"/>
        <color rgb="FFCC0000"/>
        <rFont val="Roboto Condensed,Arial"/>
      </rPr>
      <t>как подпункт</t>
    </r>
    <r>
      <rPr>
        <sz val="11"/>
        <rFont val="Roboto Condensed,Arial"/>
      </rPr>
      <t xml:space="preserve"> блока Договор</t>
    </r>
    <r>
      <rPr>
        <sz val="11"/>
        <color rgb="FFCC0000"/>
        <rFont val="Roboto Condensed,Arial"/>
      </rPr>
      <t xml:space="preserve"> </t>
    </r>
    <r>
      <rPr>
        <u/>
        <sz val="11"/>
        <color rgb="FFCC0000"/>
        <rFont val="Roboto Condensed,Arial"/>
      </rPr>
      <t xml:space="preserve">только для Дилеров МК </t>
    </r>
    <r>
      <rPr>
        <sz val="11"/>
        <color rgb="FFCC0000"/>
        <rFont val="Roboto Condensed,Arial"/>
      </rPr>
      <t>(учитывайте ТЗ ниже</t>
    </r>
    <r>
      <rPr>
        <sz val="11"/>
        <rFont val="Roboto Condensed,Arial"/>
      </rPr>
      <t xml:space="preserve"> на дополниельное диление на типы клиентов, там тоже будет использоваться это поле, но не врамках договора, а на всего клиента). Для каждого договора Время работы ИМ будет свой индивидуальный. Какой договор будет выбран в заявке, такой срок ИМ и будет считаться для этой заявки.
4. </t>
    </r>
    <r>
      <rPr>
        <sz val="11"/>
        <color rgb="FFCC0000"/>
        <rFont val="Roboto Condensed,Arial"/>
      </rPr>
      <t>В карточке заявки</t>
    </r>
    <r>
      <rPr>
        <sz val="11"/>
        <rFont val="Roboto Condensed,Arial"/>
      </rPr>
      <t xml:space="preserve"> во вкладке Дополнительно , над ссылками на документы в МС добавить выбор договоров в МС из </t>
    </r>
    <r>
      <rPr>
        <sz val="11"/>
        <color rgb="FFFF0000"/>
        <rFont val="Roboto Condensed,Arial"/>
      </rPr>
      <t>ограниченного писка</t>
    </r>
    <r>
      <rPr>
        <sz val="11"/>
        <rFont val="Roboto Condensed,Arial"/>
      </rPr>
      <t xml:space="preserve"> указанных договоров в карточке Дилера внутри справочника с активной ссылкой на него в МС. Если там выбран один договорв, то он подтянется автоматически. Если несколько, то нужно вручную выбрать из указанных. Поле обязательно к заполнению, требует заполнять одновременно с заполнением поля ЗК КЛИЕНТ. </t>
    </r>
  </si>
  <si>
    <r>
      <rPr>
        <sz val="10"/>
        <rFont val="Arial"/>
      </rPr>
      <t xml:space="preserve">Несуразицы отметил красным, работы по разным сущностям надо разделить, надо также чтобы задачи ставились последовательно, а не на основе ещё не выполлненых функций
</t>
    </r>
    <r>
      <rPr>
        <sz val="10"/>
        <color rgb="FF9900FF"/>
        <rFont val="Arial"/>
      </rPr>
      <t xml:space="preserve">1.1. В карточке Дилера добавляем поле Магазин. Значение в этом поле берутся из списка Магазины </t>
    </r>
    <r>
      <rPr>
        <u/>
        <sz val="10"/>
        <color rgb="FF9900FF"/>
        <rFont val="Arial"/>
      </rPr>
      <t>https://brandasc.ru/administrator/index.php?option=com_svcenter&amp;view=items.</t>
    </r>
    <r>
      <rPr>
        <sz val="10"/>
        <color rgb="FF9900FF"/>
        <rFont val="Arial"/>
      </rPr>
      <t xml:space="preserve"> Можно выбрать несколько магазинов в одной карточке Дилера. Если значение выбрано одно, то в заявке </t>
    </r>
  </si>
  <si>
    <t>0271</t>
  </si>
  <si>
    <t>Упрощенная заявка</t>
  </si>
  <si>
    <r>
      <rPr>
        <sz val="11"/>
        <rFont val="&quot;Roboto Condensed&quot;"/>
      </rPr>
      <t xml:space="preserve">Нужны отдельные </t>
    </r>
    <r>
      <rPr>
        <sz val="11"/>
        <color rgb="FFCC0000"/>
        <rFont val="&quot;Roboto Condensed&quot;"/>
      </rPr>
      <t>ссылки</t>
    </r>
    <r>
      <rPr>
        <sz val="11"/>
        <rFont val="&quot;Roboto Condensed&quot;"/>
      </rPr>
      <t xml:space="preserve"> для создания недозаполненных заявок. У нас сейчас у нас </t>
    </r>
    <r>
      <rPr>
        <sz val="11"/>
        <color rgb="FFCC0000"/>
        <rFont val="&quot;Roboto Condensed&quot;"/>
      </rPr>
      <t>есть сайт</t>
    </r>
    <r>
      <rPr>
        <sz val="11"/>
        <rFont val="&quot;Roboto Condensed&quot;"/>
      </rPr>
      <t xml:space="preserve"> </t>
    </r>
    <r>
      <rPr>
        <u/>
        <sz val="11"/>
        <color rgb="FF62B5F1"/>
        <rFont val="&quot;Roboto Condensed&quot;"/>
      </rPr>
      <t>b9a.ru</t>
    </r>
    <r>
      <rPr>
        <sz val="11"/>
        <rFont val="&quot;Roboto Condensed&quot;"/>
      </rPr>
      <t xml:space="preserve"> = </t>
    </r>
    <r>
      <rPr>
        <u/>
        <sz val="11"/>
        <color rgb="FF62B5F1"/>
        <rFont val="&quot;Roboto Condensed&quot;"/>
      </rPr>
      <t>https://brandasc.ru/otpravit-zayavku</t>
    </r>
    <r>
      <rPr>
        <sz val="11"/>
        <rFont val="&quot;Roboto Condensed&quot;"/>
      </rPr>
      <t xml:space="preserve"> с </t>
    </r>
    <r>
      <rPr>
        <sz val="11"/>
        <color rgb="FFCC0000"/>
        <rFont val="&quot;Roboto Condensed&quot;"/>
      </rPr>
      <t>наложенными правилами</t>
    </r>
    <r>
      <rPr>
        <sz val="11"/>
        <rFont val="&quot;Roboto Condensed&quot;"/>
      </rPr>
      <t xml:space="preserve"> на необходимость заполнения обязательных полей. Нам нужна отдельная внутренняя </t>
    </r>
    <r>
      <rPr>
        <sz val="11"/>
        <color rgb="FFCC0000"/>
        <rFont val="&quot;Roboto Condensed&quot;"/>
      </rPr>
      <t>ссылка</t>
    </r>
    <r>
      <rPr>
        <sz val="11"/>
        <rFont val="&quot;Roboto Condensed&quot;"/>
      </rPr>
      <t xml:space="preserve"> для создания заявок с обязательной </t>
    </r>
    <r>
      <rPr>
        <sz val="11"/>
        <color rgb="FFCC0000"/>
        <rFont val="&quot;Roboto Condensed&quot;"/>
      </rPr>
      <t>верификацией</t>
    </r>
    <r>
      <rPr>
        <sz val="11"/>
        <rFont val="&quot;Roboto Condensed&quot;"/>
      </rPr>
      <t xml:space="preserve"> сотрудника, которая позволяет только создавать заявки без дополнительных полей. В истории заявки должен отображаться пользователь, создавший ее.  Созданная ссылка будет включать следующие поля (* обязательные) :
1. </t>
    </r>
    <r>
      <rPr>
        <b/>
        <sz val="11"/>
        <rFont val="&quot;Roboto Condensed&quot;"/>
      </rPr>
      <t>Тип клиента*</t>
    </r>
    <r>
      <rPr>
        <sz val="11"/>
        <rFont val="&quot;Roboto Condensed&quot;"/>
      </rPr>
      <t xml:space="preserve"> . Перед появлением остальных полей на заполнение обязательно необходимо выбрать Тип клиента. Поле со следующими вариантами:
-Дилеры WYZ
-РП
2.1. При выборе Дилер WYZ добавляются поля на заполнение:
-Дилер WYZ* (из справочника Дилер WYZ)
-Клиент* (из выпадающего списка с указанным Дилером WYZ ) 
-Номер заказа в ТЧ*
-Дата*
-Бренд*
-Товар*
-Описание неисправности*
-Требование клиента*
Уведомления клиентам о создании заявки не уходят. 
2.2. При выборе РП добавляются поля на заполнение:
-Создание клиента ( при совпадении телефона выбирает клиента, который уже был заведен в ССЦ):
---Название / ФИО*
---Телефон*
---Почта (необязательна, можно оставить пустым)
---Адрес*
-Бренд*
-Товар*
-Описание неисправности*
-Требование клиента*
Уведомления клиентам о создании заявки не уходят. 
3. Такие заявки будут создаваться в статусе Новый. Когда в такие заявки, созданные по этой ссылке, будут заходить менеджеры для работы любое редактирвоание статусов заявки будет требовать дозаполнить отсуствующие незаполненные поля:
Магазин\Дата</t>
    </r>
  </si>
  <si>
    <r>
      <rPr>
        <sz val="11"/>
        <color rgb="FF9900FF"/>
        <rFont val="Roboto Condensed"/>
      </rPr>
      <t xml:space="preserve">Оговорилась "с обязательной верификацией сотрудника", меняю на "с обязательной авторизацикй сотрудника" . 
На сайте https://brandasc.ru/otpravit-zayavku есть обязательные поля под *, по сути правила заполнения, потому что эти поля нельзя пропустить для создания заявки.
</t>
    </r>
    <r>
      <rPr>
        <sz val="11"/>
        <color rgb="FFCC0000"/>
        <rFont val="Roboto Condensed"/>
      </rPr>
      <t>хотелось бы чтобы в задании всё это было корректно</t>
    </r>
  </si>
  <si>
    <t>Дополнить информацию в карточке клиента</t>
  </si>
  <si>
    <r>
      <rPr>
        <sz val="10"/>
        <color theme="1"/>
        <rFont val="Roboto Condensed"/>
      </rPr>
      <t xml:space="preserve">1. Добавить в карточку клиента поле </t>
    </r>
    <r>
      <rPr>
        <b/>
        <sz val="10"/>
        <color theme="1"/>
        <rFont val="Roboto Condensed"/>
      </rPr>
      <t>Комментарий</t>
    </r>
    <r>
      <rPr>
        <sz val="10"/>
        <color theme="1"/>
        <rFont val="Roboto Condensed"/>
      </rPr>
      <t xml:space="preserve"> - Необходимо свободное текстовое поле внутри карточки клиента с ограничем по кол-ву символов 500.  
2. Сменить наименование поля Название на Название / ФИО
3. Добавить внизу карточки клиента поле Заявки клиента, в котором будут перечислены номера заявок клиента с датой обращения. Каждая строка с номером и датой будет активной ссылкой на заявку, а внизу кнопка Показать заявки клиента . При нажатии на эту кнопку будет открываться новая вкладка с перечнем заявок с выставленным фильтром на клиента.
</t>
    </r>
  </si>
  <si>
    <r>
      <rPr>
        <sz val="10"/>
        <color theme="1"/>
        <rFont val="Roboto Condensed"/>
      </rPr>
      <t xml:space="preserve">При смене статуса события в заявке на ТЕСТОВАЯ ЗАЯВКА , клиент в заявке должен быть выбран ТЕСТОВЫЙ КЛИЕНТ ( </t>
    </r>
    <r>
      <rPr>
        <u/>
        <sz val="10"/>
        <color rgb="FF1155CC"/>
        <rFont val="Roboto Condensed"/>
      </rPr>
      <t>https://brandasc.ru/administrator/index.php?option=com_svcenter&amp;view=client&amp;layout=edit&amp;id=6969</t>
    </r>
    <r>
      <rPr>
        <sz val="10"/>
        <color theme="1"/>
        <rFont val="Roboto Condensed"/>
      </rPr>
      <t xml:space="preserve"> ). Если выбран другой клиент, то выпадает ошибка:
Для смены статуса события заявки на ТЕСТОВАЯ ЗАЯВКА необходимо выбрать клиента ТЕСТОВЫЙ КЛИЕНТ.
После сохранения статуса события ТЕСТОВАЯ ЗАЯВКА в заявке, независимо от предыдущего значения происходят изменения на:
1. Удаляются все внесенные поломки и диагностики
2. Статус заявки = Завершен
3. Статус движения товара = Не выбрано
4. Статус Решения с заявкой = Не выбрано
5. Статус Решения с товаров = Не выбрано
6. Статус ИМ = Не поступал в ИМ
7. Требование клиента = Вне учета. Тестовая заявка.</t>
    </r>
  </si>
  <si>
    <t>0109</t>
  </si>
  <si>
    <t>Выбрать все заявки значит выбрать все заявки по заданному фильтру</t>
  </si>
  <si>
    <t xml:space="preserve">На текущий момент при нажатии Выбрать все (Галочка в шапке списка заявок по ID) выбираются только первые 50 отображаемых значений, остальные на других страницах не выбираются. Нужно чтобы при нажатии Выбрать все выбирались все заявки, которые существуют по заданным значениям фильтров.  </t>
  </si>
  <si>
    <t xml:space="preserve">1. Внутри заявки в поле ИМ изменить во всех заявках значение --- на АСЦ BrandASC. Убрать значение --- в принципе. По умолчанию в созданной заявке встает значение АСЦ BrandASC.
2. Добавить еще один фильтр фильтр в шапке поиска заявок  , на место фильтра Поломка. Фильтр Поломка убрать. </t>
  </si>
  <si>
    <t xml:space="preserve">0239 Внутри заявки значение поля Время работы ИМ =  Время работы ИМ в справочнике дилеров в карточке дилера для всех заявок. 
А в списке заявок всех Дней в ИМ отображается реальное кол-во дней в ИМ (т.е. с начала смены статуса Статус в ИМ с Не поступал в ИМ на любой другой до Статуса ИМ  =  Завершен или Согласование с клиентом ожидаем .  Статус в ИМ = Не поступал в ИМ значит , что Дней в ИМ = 0 и не меняется пока не изменится статус на другой) 
И маленькое дополнение от меня, если работа ИМ началась и закончилась в один день, то дней в ИМ = 1, а не 0 как сейчас считает. 
0240 В фильтр Просроченные заявки ИМ не должны попадать заявки, работа ИМ по которым не начата, т.е. заявки со  Статус в ИМ = Не поступал в ИМ 
Просроченные заявки СЦ </t>
  </si>
  <si>
    <t>Исправить ставку инженера</t>
  </si>
  <si>
    <t>0147 \ 3</t>
  </si>
  <si>
    <r>
      <rPr>
        <sz val="10"/>
        <color rgb="FFB7B7B7"/>
        <rFont val="Roboto Condensed"/>
      </rPr>
      <t xml:space="preserve">ТЗ </t>
    </r>
    <r>
      <rPr>
        <u/>
        <sz val="10"/>
        <color rgb="FF1155CC"/>
        <rFont val="Roboto Condensed"/>
      </rPr>
      <t>https://docs.google.com/document/d/1u3dE_gVdCp4hk9k478eSP7Tx5gwsFOhHHZWQgT-AI7E/edit</t>
    </r>
  </si>
  <si>
    <t>0144</t>
  </si>
  <si>
    <t>0144. Контроль заявок</t>
  </si>
  <si>
    <r>
      <rPr>
        <sz val="10"/>
        <color rgb="FFB7B7B7"/>
        <rFont val="Roboto Condensed"/>
      </rPr>
      <t xml:space="preserve">ТЗ </t>
    </r>
    <r>
      <rPr>
        <u/>
        <sz val="10"/>
        <color rgb="FFB7B7B7"/>
        <rFont val="Roboto Condensed"/>
      </rPr>
      <t>https://docs.google.com/document/d/1BEzhnCL9BDqUiNGaOceB4Qm_T-ayevmbtAkVezFIeQo/edit</t>
    </r>
  </si>
  <si>
    <t>первоначальная оценка - 5000</t>
  </si>
  <si>
    <t>0199</t>
  </si>
  <si>
    <t>0199. Изменение полей при отправке в ИМ BrandASC</t>
  </si>
  <si>
    <t>0192</t>
  </si>
  <si>
    <t>0192. Доработать поле накладная</t>
  </si>
  <si>
    <r>
      <rPr>
        <sz val="10"/>
        <color theme="1"/>
        <rFont val="Roboto Condensed"/>
      </rPr>
      <t xml:space="preserve">1. Если после смены статуса на Отследить нажать разворачивающуюсь стрелочку (сброс внесенных данных по накладной ), то статус заявки вернется обратно, к которому был до изменения поля и нажатии кнопки Готово. Также файл, который мы сбрасываем должен удалять из файлов в заявке, чтобы неправильная накладная не сохранилась. 
2. Присваивать приложенной накладной тип файла соотвествующий Созданная накладная для забора - если накладная была прикреплена в поле Доставка товара в СЦ. Тип Созданная накладная для отправки  - если накладная была прикреплена в поле Отправка товраа из СЦ. ТЗ основание </t>
    </r>
    <r>
      <rPr>
        <u/>
        <sz val="10"/>
        <color rgb="FF000000"/>
        <rFont val="Roboto Condensed"/>
      </rPr>
      <t>https://docs.google.com/document/d/1MeD_F4lSERNOFupEIZFXKDnRSYLG2khhMJpkVAlSRW4/edit</t>
    </r>
    <r>
      <rPr>
        <sz val="10"/>
        <color theme="1"/>
        <rFont val="Roboto Condensed"/>
      </rPr>
      <t xml:space="preserve"> </t>
    </r>
  </si>
  <si>
    <t>Нужно переформулировать, т.к. ни в тексте ни по ссылке уже ничего не понять</t>
  </si>
  <si>
    <t>0113</t>
  </si>
  <si>
    <t>0113. Акт OZON</t>
  </si>
  <si>
    <r>
      <rPr>
        <sz val="10"/>
        <color theme="1"/>
        <rFont val="Roboto Condensed"/>
      </rPr>
      <t xml:space="preserve">ТЗ </t>
    </r>
    <r>
      <rPr>
        <u/>
        <sz val="10"/>
        <color theme="1"/>
        <rFont val="Roboto Condensed"/>
      </rPr>
      <t>https://docs.google.com/document/d/1h1bON5tvPSeVZdhFO_sqjPz8Mi1a1M9-suqqq3oyBpY/edit</t>
    </r>
    <r>
      <rPr>
        <sz val="10"/>
        <color theme="1"/>
        <rFont val="Roboto Condensed"/>
      </rPr>
      <t xml:space="preserve"> </t>
    </r>
  </si>
  <si>
    <t>пока что непонятно</t>
  </si>
  <si>
    <t>0130</t>
  </si>
  <si>
    <t xml:space="preserve">0130. Унифицировать акты внутренних передач (только части  Добавление нового типа документа “Акт внутренних перемещений” и Документ Клиентский товар )
</t>
  </si>
  <si>
    <r>
      <rPr>
        <sz val="10"/>
        <color theme="1"/>
        <rFont val="Roboto Condensed"/>
      </rPr>
      <t xml:space="preserve">ТЗ </t>
    </r>
    <r>
      <rPr>
        <u/>
        <sz val="10"/>
        <color theme="1"/>
        <rFont val="Roboto Condensed"/>
      </rPr>
      <t>https://docs.google.com/document/d/1AEulOdvREZXKXJ_oL1IvYyDlk0wsUh7hWhTR8sP5Cuc/edit</t>
    </r>
    <r>
      <rPr>
        <sz val="10"/>
        <color theme="1"/>
        <rFont val="Roboto Condensed"/>
      </rPr>
      <t xml:space="preserve"> </t>
    </r>
  </si>
  <si>
    <t>документ по ссылке имеет другое название</t>
  </si>
  <si>
    <t>0180</t>
  </si>
  <si>
    <t>0180. В поле "Инженерная мастерская" по умолчанию АСЦ BrandASC, а при отправке в сторонний АСЦ -  сторонний АСЦ</t>
  </si>
  <si>
    <r>
      <rPr>
        <sz val="10"/>
        <color theme="1"/>
        <rFont val="Roboto Condensed"/>
      </rPr>
      <t xml:space="preserve">0180. В поле "Инженерная мастерская" по умолчанию ставится значение АСЦ BrandASC. Если создается документ Акт в другую ИМ , то в заявку поле Инженерная мастерская автоматически  заменяется на выбранное </t>
    </r>
    <r>
      <rPr>
        <b/>
        <sz val="10"/>
        <color theme="1"/>
        <rFont val="Roboto Condensed"/>
      </rPr>
      <t xml:space="preserve">Наименование </t>
    </r>
    <r>
      <rPr>
        <sz val="10"/>
        <color theme="1"/>
        <rFont val="Roboto Condensed"/>
      </rPr>
      <t>Инженерной мастерской для отправки.</t>
    </r>
  </si>
  <si>
    <t>0112</t>
  </si>
  <si>
    <t>Ссылка  на ССЦ сохраняет выставленный фильтр</t>
  </si>
  <si>
    <r>
      <rPr>
        <sz val="11"/>
        <color theme="1"/>
        <rFont val="Roboto Condensed,Arial"/>
      </rPr>
      <t xml:space="preserve">При выставленнии фильтров в ССЦ добавить возможность скопировать </t>
    </r>
    <r>
      <rPr>
        <sz val="11"/>
        <color rgb="FFCC0000"/>
        <rFont val="Roboto Condensed,Arial"/>
      </rPr>
      <t>ссылку на сайт</t>
    </r>
    <r>
      <rPr>
        <sz val="11"/>
        <color theme="1"/>
        <rFont val="Roboto Condensed,Arial"/>
      </rPr>
      <t xml:space="preserve"> , сохранив выставленные фильтры. </t>
    </r>
  </si>
  <si>
    <t>?</t>
  </si>
  <si>
    <t>0124</t>
  </si>
  <si>
    <t>Ошибка на некорректное заведение данных клиента</t>
  </si>
  <si>
    <r>
      <rPr>
        <sz val="11"/>
        <color theme="1"/>
        <rFont val="Roboto Condensed,Arial"/>
      </rPr>
      <t xml:space="preserve">Ошибку "Ошибка в поле Е-mail" </t>
    </r>
    <r>
      <rPr>
        <sz val="11"/>
        <color rgb="FFCC0000"/>
        <rFont val="Roboto Condensed,Arial"/>
      </rPr>
      <t>о лишнем пробеле в почте</t>
    </r>
    <r>
      <rPr>
        <sz val="11"/>
        <color theme="1"/>
        <rFont val="Roboto Condensed,Arial"/>
      </rPr>
      <t xml:space="preserve"> необходимо добавить при создании клиента</t>
    </r>
  </si>
  <si>
    <r>
      <rPr>
        <sz val="11"/>
        <color theme="1"/>
        <rFont val="Roboto Condensed"/>
      </rPr>
      <t xml:space="preserve">По умолчанию в заявках, в которых не проставляли значение поля Статус ИМ сейчас технически ставится ---. Должно быть по умолчанию </t>
    </r>
    <r>
      <rPr>
        <b/>
        <sz val="11"/>
        <color theme="1"/>
        <rFont val="Roboto Condensed"/>
      </rPr>
      <t xml:space="preserve">Не поступал в ИМ </t>
    </r>
    <r>
      <rPr>
        <sz val="11"/>
        <color theme="1"/>
        <rFont val="Roboto Condensed"/>
      </rPr>
      <t xml:space="preserve">. Т.е. новые заявки будут уже с этим статусом.
Во всех существующих заявках поменять значение --- на </t>
    </r>
    <r>
      <rPr>
        <b/>
        <sz val="11"/>
        <color theme="1"/>
        <rFont val="Roboto Condensed"/>
      </rPr>
      <t>Не поступал в ИМ</t>
    </r>
  </si>
  <si>
    <t>0224</t>
  </si>
  <si>
    <r>
      <rPr>
        <sz val="10"/>
        <color theme="1"/>
        <rFont val="Roboto Condensed,Arial"/>
      </rPr>
      <t xml:space="preserve">Счетчик </t>
    </r>
    <r>
      <rPr>
        <sz val="10"/>
        <color rgb="FFCC0000"/>
        <rFont val="Roboto Condensed,Arial"/>
      </rPr>
      <t>прогаленных</t>
    </r>
    <r>
      <rPr>
        <sz val="10"/>
        <color theme="1"/>
        <rFont val="Roboto Condensed,Arial"/>
      </rPr>
      <t xml:space="preserve"> заявок</t>
    </r>
  </si>
  <si>
    <t>При отметки заявок галочкой по столбцу ID добавить в верхнем меню левее цифры с значением "Открытые заявки" цифру, которое будет отображать кол-во выбранных заявок</t>
  </si>
  <si>
    <r>
      <rPr>
        <sz val="11"/>
        <color rgb="FFCC0000"/>
        <rFont val="Roboto Condensed"/>
      </rPr>
      <t xml:space="preserve">обычно так не делается, если обработка сложная, то сервер не успеет обработать 10000 заявок
</t>
    </r>
    <r>
      <rPr>
        <sz val="11"/>
        <color rgb="FF9900FF"/>
        <rFont val="Roboto Condensed"/>
      </rPr>
      <t xml:space="preserve">Там не будет 10 000, маловероятно. Пусть подольше повиснет и делает частями. Но смысла в массовом редактировании мало, если можно только до 50 заявок редактировать. Получается все равно много ручной работы перекликивая между страниц. </t>
    </r>
  </si>
  <si>
    <t>№</t>
  </si>
  <si>
    <t>Идеи верхнеуровнево</t>
  </si>
  <si>
    <t>Подзадачи</t>
  </si>
  <si>
    <t>Стоимость работ ориентировочно</t>
  </si>
  <si>
    <t>Итого стоимость работ ориентировочно</t>
  </si>
  <si>
    <t>Время  сотрудников</t>
  </si>
  <si>
    <t>Экономия в мес</t>
  </si>
  <si>
    <t>Окупаемость в мес</t>
  </si>
  <si>
    <t>Формы документов и актов для внутренних перемещений товаров</t>
  </si>
  <si>
    <t xml:space="preserve">1. Введение документов , создание форм
2. Введение статусов документов и возможность удаления\архивирования
3. Создание триггеров внутри заявки и при массом выборе прогаленных заявок для создания документа  </t>
  </si>
  <si>
    <t>1. 3000
2. 3000
4. 5000</t>
  </si>
  <si>
    <t>Ежедневно на заполнение, печать и ручную передачу уходит от получаса у менеджера АСЦ и дополнительная ручная бумажная передача и хранение подписанных документов. Дополнительно у ПЛК около 2 часов в месяц на предоставление копий по запросу и объяснение по ним. Доп расход на бумагу и в дальнейшем при усложении логистики доп контроль получения документов. Т.е. 10ч менеджера и 2 ч складского рабочего.</t>
  </si>
  <si>
    <t>Пользовательские роли, влияющие на отображаемые поля в ссц и внутри заявок, возможность редактирования отдельных полей и ограничение доступов</t>
  </si>
  <si>
    <t>1. Модуль редактирования доступа для выаеденных ролей (показывать\не показывать, можно редактировать\нелья)</t>
  </si>
  <si>
    <t>1. 15000</t>
  </si>
  <si>
    <t>Скорее для чистоты контроля, сокращение визуального шума и возможность ограничить права. В среднем визульный шум и большое кол-во полей и статусов на выбор замедляет работу пусть будет 5%. Т.е. 8ч в мес</t>
  </si>
  <si>
    <t>Подписание документов элекронной подписью под учеткой пользователя</t>
  </si>
  <si>
    <t>1. Определение статусов при подписании, отмене и тп
2. Действия при наличия расхождений и несогласований , дальнейший путь 
3. Действия при отмене, удалении и ограничение на такую возможность
4. Взаимозаменяемость ролей и\или пользовтелей на время отпуска и болезни
5. Изменения в документе в зависимости от статуса и подписанта</t>
  </si>
  <si>
    <t>1. 3000
2. 5000
3. 3000
4. 3000
5. 1500</t>
  </si>
  <si>
    <t xml:space="preserve">На подписание и хранении документов уходит время, хотя в заявке все равно в идеале нужно разместить документы и сменить вручную статусы. Т.е. вместо бумаг, сканирования, сохранения можно будет сразу за компьютером увидеть документ и подписать. В среднем 10 мин с участника ИМ, ПЛК и АСЦ, т.е. полчаса в день. В месяц 11 часов по ним всем. </t>
  </si>
  <si>
    <t>Автосмена статусов в зависимости от статуса документов и фактического нахождения товара, налиция акта приема иили акта выполненных работ и тп</t>
  </si>
  <si>
    <t>1. Ввод правил на смену статусов в зависимости от типа документов и его статуса</t>
  </si>
  <si>
    <t>На смену статусов каждый отдел тратит, к примеру на 15 товаров в день в среднем по 2 минуты на каждый, т.е. 1,5 часа в день каждый отдел. Т.е. 32 ч в мес</t>
  </si>
  <si>
    <t xml:space="preserve">Настраиваемые под пользователя поля для фильтрации и демонстрации  </t>
  </si>
  <si>
    <t>1. Добавить как в МС возможность настраивать поля для отображения</t>
  </si>
  <si>
    <t>1. 10000</t>
  </si>
  <si>
    <t>Скоращение визуального шума и ускорение работы из-за возможност настроить под себя, пусть будет 1 час в мес</t>
  </si>
  <si>
    <t>Личные кабинеты для дилеров, для работы со своими заявками, отслеживанием статусов и заведением заявок</t>
  </si>
  <si>
    <t xml:space="preserve">1. Пользовательская роль дилеров дополняется типом клиента для отображения и работы и создания
2. Отдельный чат для комунникации с сотрудниками АСЦ . Продумать для Дилеров и СЦ
</t>
  </si>
  <si>
    <t xml:space="preserve">1. 5000
2. 10000 </t>
  </si>
  <si>
    <t xml:space="preserve">В месяц БО создает в средем 230 заявок клиентов на основании сообщений и актов п-п. Пусть будет, что с почты приходится 2\3 заяовк, тогда если на сощдание одной заявки в среднемуодит 7 минут, то в общем на это тратится 18 часов. И дополнительно обработка сообщений именно на ресурсе почты тратит пусть будет 2 ч в неделю сверх времени. Т.е. итого 18 часов БО + 8 ч менеджера в мес. </t>
  </si>
  <si>
    <t>Личные кабинеты для партнерских СЦ, для работы со своими заявками, отслеживанием статусов и заведением заявок</t>
  </si>
  <si>
    <t>1. Пользовательская роль инженеров делится в зависимости от указанного ИМ. Возможность настраивать для пользоватлелей внутри БЮ ИМ отображаемый список ИМ 
 2. Отдельнвйдля для общения с инженерами. Возможность в чате указать пользователя, к которому обращаются</t>
  </si>
  <si>
    <t>1. 5000
 2. 10000</t>
  </si>
  <si>
    <t>Сокращение времени на ответы на запросы, в среднем 3 писем в день, допустим 40 мин в день, 15 часов в мес менеджера АСЦ</t>
  </si>
  <si>
    <t>Смена внешнего вида сайта, интерфейса и окна создания заявок для пользователей (схоже с технопарком)</t>
  </si>
  <si>
    <t>1. Сбор требований и отрисовка дизайна согласно требованиям\пожеланиям 
 2. Подготовка кода на Typescript\JS на фронт сайта
 3. Сборка бэка и фронта нашим программистом</t>
  </si>
  <si>
    <t>1. 20000
 2. 30000
 3. 15000</t>
  </si>
  <si>
    <t>Создание личного кабинета клиента РП для коммуникации по заявке и отслеживание статуса и сроков</t>
  </si>
  <si>
    <t>1. 5000
 2. 10000
 3. 10000</t>
  </si>
  <si>
    <t>Создание задачника для разных ролей по умолчанию ежедневных</t>
  </si>
  <si>
    <t>1. Определение полей для задачи и фунционала, написание ТЗ на задачу и ее создание на определенного пользователя</t>
  </si>
  <si>
    <t>1. 20000</t>
  </si>
  <si>
    <t>Нет переходов в битрикс, все внутри ССЦ, пусть будет 20 мин в день, 7 часов в мес</t>
  </si>
  <si>
    <t>Создание задачника для пользователей запросных</t>
  </si>
  <si>
    <t>1. Добавить возможность создавать шаблоны и регулярные задачи на пользователя и пользовательскую роль</t>
  </si>
  <si>
    <t>Автопроверка завершенных заявок, некорректно закрытых и создание автоматически задач на их основании и модуль несочитаемых статусов</t>
  </si>
  <si>
    <t>1. Список проверяемых полей и логика проверки (ровно\\не равно и одно значение\несколько значений) между полями, чтобы собирать проверки. 
 2. Определить триггер для запуска проверки (ошибки в разное время могут быть разными, есть смысл запускать вручную). Создавать и созранять отчет об ошибкам, ввести категорию ошибкти и уровень критичности , т.е. недочет с уровнем критичности 5 (протому что человеская тупость, но дорого обходится) или грубая ошибка с уровнем критичности 1 (очивидно невозможная ошибка и некомпентеность сотрудника, но последсвия минимальны).
 3. Модуль на несочитаемые статусы и вывод текста ошибок при выборе такого сочетания
 4. Вид и формат задач при обнаружении ошибок и порядок действий. чтобы задача считалась закрытой</t>
  </si>
  <si>
    <t>1. 15000
 2. 15000
 3. 10000
 4. 7000</t>
  </si>
  <si>
    <t>Сокращение времени на проверки, вывод аналитики и данны на проверку, исправления неправильных статусов, в среднем 2-3 часа в неделю. Пусть будет 8 ч мес</t>
  </si>
  <si>
    <t>Автоматизация создания накладных СДЭК, интерграция</t>
  </si>
  <si>
    <t>1. Починить задачиник на накладные
2. Настроить интерграцию</t>
  </si>
  <si>
    <t>1. 7000
 2. 15000</t>
  </si>
  <si>
    <t>Скоращение времени работы менеджеров на запросы в Битрикс на 20-30 мин в день и БО на 3ч в день</t>
  </si>
  <si>
    <t>Модуль запроса заказа пропуска на территорию с уведомлением клиенту и календарь посещений с возможностью записи</t>
  </si>
  <si>
    <t>1. Календарь посещений с настройкой времени работы и выделенного времени на одного клиента
2. Запрос на пропуск БО, задачник, обозначиь поля ввода (танспорт\пеший), возможно интеграция  с системой заказа пропусков если возможна
3. Уведомление клиента о заказанном пропуске</t>
  </si>
  <si>
    <t>1. 10000
2. 10000
3. 5000</t>
  </si>
  <si>
    <t>Скоращение времени работы менеджеров на запросы в Битрикс на 20 мин в день и БО на ормирование сообщений киенту и отписка по запросу менеджера</t>
  </si>
  <si>
    <t>1. Скопировать функционал МС</t>
  </si>
  <si>
    <t>1. 12000</t>
  </si>
  <si>
    <t>Приемка товаров по актам дилеров, массовое создание заявок и приложения документа к них</t>
  </si>
  <si>
    <t>1. Ввод тип документа как скан акт п-п дилера, отслеживание статусов
2. Создание заявок массово к такому типу документа и отслеживние их статусов в рамках документа
3. Создание акта о приемке\некомплекте с нашей стороны и итогах обработки для дилера</t>
  </si>
  <si>
    <t>1. 7000
2. 10000
3. 7000</t>
  </si>
  <si>
    <t>Ведение статусной модели отработки актов дилеров , специфично отдельно для ДНС и ОЗОН</t>
  </si>
  <si>
    <t>1. Ввод отдельного типа документов для озон и днс
2. Ввод создани специфичного документа на основании акта приема на претензию о некомплекте, уведомление о приемке с нашей стороны
3. Ввод создани специфичного документа  об итогах обработки</t>
  </si>
  <si>
    <t>1. 7000
2. 7000
3. 7000</t>
  </si>
  <si>
    <t>Отказ от таблиц отдельных для этих клиентов, в среднем 5 ч в недлю БО и скоращение работы менеджера на 5 часов в мес для формирование ответов по текущим статусам и смену их в ССЦ</t>
  </si>
  <si>
    <t xml:space="preserve">Ведение статусной модели отработки претензий на коменсацию дилеров </t>
  </si>
  <si>
    <t>1. Ввод отдельного типа документа претензия и статусов обработки
2. Ввод доп полей на проверку в МС для подтверждения закрытия обращения по каждому товару
3. Ввод создания подтвержения факта завершения обработки претензии</t>
  </si>
  <si>
    <t>1. 10000
2. 5000
3. 7000</t>
  </si>
  <si>
    <t>Авторасчет стоимости работ ИМ, создание документов в МС по ним в зависимости от статуса для ИМ и Менеджеров АСЦ</t>
  </si>
  <si>
    <t>1. Правила создания комплектов документов в МС</t>
  </si>
  <si>
    <t>Отправка VOC клиентам по завершению заявки</t>
  </si>
  <si>
    <t>1. Ввод поля оценки клиентом качества обслуживания
2. Ввод автоосообщения клиенту по завершению заявки с запросом обратной связи</t>
  </si>
  <si>
    <t>1. 1500
2. 5000</t>
  </si>
  <si>
    <t>Добаление канала связи телеграм как способ коммуникации с клиентом, дополнительно чат бот</t>
  </si>
  <si>
    <t xml:space="preserve">1. Разработка чат бота Телеграмм для общения с клиентом и создания заявки, общения по ней, запросов статусов и ответа на вопросы в связке с чатом в заявке
2. Добавление канала коммуникации Телеграмм
</t>
  </si>
  <si>
    <t>1. ?
2. 10000</t>
  </si>
  <si>
    <t>Авторасчет примерной стоимости доставки и автоопределение статуса малоценки</t>
  </si>
  <si>
    <t>1. Интреграция со СДЭК для авторасчета примерной стоимости доставки в одну сторону при вводе корректного адреса для  общения с клиентом и автоопредения статуса малоценки</t>
  </si>
  <si>
    <t>Сокращение запросов в СДЭК от менеджеров и БО, допустим 1-2 ч в мес и сокрращение затрат за счет быстрого автоматического опредления малоценки, допустим +1 товар в мес, это минимум +1000, а иногда и +10000 руб</t>
  </si>
  <si>
    <t>Информационные уведомления пользователей о дработках внутри ССЦ</t>
  </si>
  <si>
    <t>1. Уведомительное окно при входе в систему с подтверждением ознакомпления с новыми возможностями и доработками ССЦ</t>
  </si>
  <si>
    <t>Добавление возможности отслеживание времени работы с заявок через логи и вывод аналитики сервисного центра в BI</t>
  </si>
  <si>
    <t>1. Отслеживание каждодневной работы менеджеров и инженеров ( заходят ли реально каждый день в незакрытые заявки и связываются ли с клиентом, как много действий по изменению одной заявки происходит со стороны каждлогоподразделения)</t>
  </si>
  <si>
    <t>Описание полной пользовательской инструкции ССЦ</t>
  </si>
  <si>
    <t>1. Вопросительные знаки информационные рядом с большимством полей в ССЦ</t>
  </si>
  <si>
    <t>Сокрщение вопросов к технологам, 30 мин в мес и сокращение обучение сотружников, пусть будет 1 час в мес</t>
  </si>
  <si>
    <t>Отдельная нумерация и сущность для внутренних заявок</t>
  </si>
  <si>
    <t>1. Вывести внутренние заявки из сквозной нумерации как отдельную сущность  и другой тип  со своей нумерацией</t>
  </si>
  <si>
    <t>Добавить тип документа  как сущность Акт НРП и отслеживание статусов по ним</t>
  </si>
  <si>
    <t>1. Ввести отдельный документ Акт НРП и статусы по нему
2. Ввести поля для ввода проверки завершения или анулирования акта</t>
  </si>
  <si>
    <t>1. 7000
2. 5000</t>
  </si>
  <si>
    <t>Автор</t>
  </si>
  <si>
    <t>Приоритетность</t>
  </si>
  <si>
    <t>№ этапа</t>
  </si>
  <si>
    <t>Статус</t>
  </si>
  <si>
    <t>СБИ</t>
  </si>
  <si>
    <t>0107. Изменить адрес на сайте\схему проезда и при создании заявки на
г Москва, Павелецкая набережная д 2 стр 1 Бизнес-центр «Loft Ville», 2й этаж, кабинет 247</t>
  </si>
  <si>
    <t>Изменить адрес на сайте\схему проезда и при создании заявки на:
г Москва, Павелецкая набережная д 2 стр 1 Бизнес-центр «Loft Ville», 2й этаж, кабинет 247</t>
  </si>
  <si>
    <t>К2А</t>
  </si>
  <si>
    <t>0108. Вывести дату завершения в отдельный фильтр</t>
  </si>
  <si>
    <t xml:space="preserve">Добавить фильтр "Дата завершения" в меню сверху рядом с созданием документов, фильтр по дате поставновки статуса заявки = Завершен. </t>
  </si>
  <si>
    <t>0109. Выбрать все заявки значит выбрать все заявки по заданному фильтру</t>
  </si>
  <si>
    <t xml:space="preserve">На текущий момент при нажатии Выбрать все выбираются только первые 50 отображаемых значений, остальные на других страницах не выбираются. Нужно чтобы при нажатии Выбрать все выбирались все заявки, которые существуют по заданным значениям фильтров.  </t>
  </si>
  <si>
    <t>0111. При создании дилера в справочнике дилеров прописывать доступные статусы в справочнике</t>
  </si>
  <si>
    <t>При создании дилера в справочнике дилеров прописывать доступные статусы в справочнике. Выводить возможные значения по основным статусам : Статус заявки \ Статус движения товара \ Статус события \ Статус решешения с заявкой  \ Статус решения с товаром \ Задача инженера \ Первичное требование клиента . Возможно выбрать статусы, которые будут отображаться в выпадающих списках статусов заявок таких дилеров. Например, у дилера OZON выбираем из всего списка заявок "статус решения по ззаявке" = "ВДС -возврат денежных средств", то зайдя в заявку , которая относится к дилеру OZON  , то  при нажатии на статус решения с заявкой в впадающем списке отобразится только "ВДС -возврат денежных средств"</t>
  </si>
  <si>
    <t>0112. Ссылка  на ССЦ сохраняет выставленный фильтр</t>
  </si>
  <si>
    <t xml:space="preserve">При выставленнии фильтров в ССЦ добавить возможность скопировать ссылку на сайт , сохранив выставленные фильтры. </t>
  </si>
  <si>
    <t>ТЗ https://docs.google.com/document/d/1h1bON5tvPSeVZdhFO_sqjPz8Mi1a1M9-suqqq3oyBpY/edit</t>
  </si>
  <si>
    <t>0114. Запрет на создание заявок РП внутри ССЦ</t>
  </si>
  <si>
    <t xml:space="preserve">При создании заявок изнутри системы мы можем создавать только заявок типа клиента "Дилер". Тип клиента "РП" создается только с сайта. </t>
  </si>
  <si>
    <t>0115. Дополнить заявку счетчиком дней с момента покупки и критерий гарантийности</t>
  </si>
  <si>
    <t>Правее даты покупки вместить счетчик дней на дату создания заявки начиная со дня указанной даты покупки.</t>
  </si>
  <si>
    <t>0116. Изменить формат даты</t>
  </si>
  <si>
    <t>Добавить возможность при выборе даты через открывающийся календарь менять года не щелкая по месяцу. Сделать аналогично датеру в левой части верхнего меню при выставлении периода. А дату указывать в формате дд.мм.гггг .</t>
  </si>
  <si>
    <t>0117. Убрать из списков отключенных пользователй</t>
  </si>
  <si>
    <t>Есть пользователь был выключен через Менеджер пользователей: Пользователи ,то во всех выпадающщих списках сотрудников (инженеров\менеджеров) он должен перестать отображаться.</t>
  </si>
  <si>
    <t>0118. Добавить группы пользователей</t>
  </si>
  <si>
    <t xml:space="preserve">Всего должно быть для заведенных пользователей следующие группы пользователей с возможностью их ручного изменения:
1. Администратор 
2. Технолог БП
3. Менеджер АСЦ
4. Руководитель ИМ
       4.1. Сотрудник ИМ
5. Сотрудник ПЛК
6. Сотрудник БО
7. Сотрудник ORM
8. Внутренний наблюдатель
</t>
  </si>
  <si>
    <t>0119. Добавить возможность редактировать доступ для групп пользователей</t>
  </si>
  <si>
    <t>Дожен быть инструмент, позволяющий менять права доступа для разных групп пользователей. 
Для каждой выбранной группы пользователей будут столбцы : 
1. Смотреть 2. Создать. 3 Редактировать.  4. Удалять 
Затем перечислены в строках разделы и статусы\поля в них, которые можно менять (изменять\просматривать\удалять). При добавление\изменении полей в системе они должны отображаться в правах групп пользоователй автоматически. Предоствление и удаление доступа будет выглядеть аналогично с  Отчет по проверке прав доступа пользователя , но более читабельный вид для пользователя, чтобы поля, к которым предоставляется доступ, назывались так как их видит пользователь, где Разрешено  \ Запрещено меняется по клику на значок.
Справочники
все справочники 
Менеджер пользователей
Статусы заявки:
В обработке в АСЦ
В ожидании информации от бренд менеджера
В ожидании информации от клиента
В ожидании консолидации
В работе ИМ
Доставляется в АСЦ
Завершен
Новый
Ожидает выдачи клиенту
Ожидание ВДС
Согласование ВДС
Согласование результатов с клиентом
Движение товара:
Не выбран
Принято в ПЛК
Принято в ИМ
Принято в АСЦ
Передано в ПЛК
Передано в ИМ
Передано в АСЦ
Товар ушел из АСЦ
Товар ушел из ПЛК
Статус события:
ВТНК
Гарантия
Заказ не доставили - ВДС
Лояльность к клиенту
Не Выбрано
Не Гарантия
Продажа комплектующей
Ремонт Брака
Предпродажный ремонт
ТЕСТОВАЯ ЗАЯВКА
Решение по заявке:
ВДС - Возврат Денежных Средств
Возврат товара - отказ от ремонта
Возврат товара - после ремонта
Возврат товара - ремонт не нужен, товар работает.
Возврат товара - товар не надлежащего качества
Замена на новый товар
Клиент направлен в другой СЦ
Консультация, услуги СЦ не нужны
Не Выбрано
Ремонт
Решение с товаром:
Вернуть товар клиенту
На Авито - товар БУ
На БВП
На комплектующие
На РЦ3 0 - товар новый
Не Выбрано
Статус ИМ:
Завершен
Контроль качества ИМ
Не Поступал в ИМ
Ожидаем комплектующих в ИМ
Отправлен в другой СЦ
Поступил в ИМ
Принят в работу ИМ
Согласование с клиентом ожидаем
Создание заявок:
Тип клиента
Диллер
Менеджер
Приоритет
Бренд
Товар
Серийный номер
Описание неисправности
Номер заказа вТЧ
Магазин/Дата
Оффициальное заключение
Добавить поломку
Инженерная мастерская
Дата заведения заявки
Файлы
Доставка товара в СЦ:
Трек номер
Адрес
Отправка товара из СЦ:
Трек номер
Адрес
Документы в МС:
Заказ в МС
Возврат в МС
Замена в МС
Оплата в МС
Чат с клиентом
Чат сотрудников
Документы
Товары
Клиенты
Отчёты
Создание документов:
Акт ДНС приём 
Акт ДНС отправка
Акт OZON приём 
Акт OZON отправка
Сторонний сервисный центр приём 
Сторонний сервисный центр отправка</t>
  </si>
  <si>
    <t xml:space="preserve">0120. Вывод на печать акта приема и акта выполненных работ      </t>
  </si>
  <si>
    <t>Печатаемый акт приема-передачи и акт выполненных работ должен помещаться в один лист А4 по масштабу. На текущий момент каждый раз вручную приходиться подстраивать масштаб.</t>
  </si>
  <si>
    <t>0121. Счетчик дней включать, начиная с поступления в ПЛК</t>
  </si>
  <si>
    <t xml:space="preserve">Любое изменение статуса движения товара с отличного от "Не выбрано" должно включать счетчик дней в СЦ и счетчик должен выключаться когда статус заявки поменялся на статус на "Завершен", а статус движения товара менялся на "Товар ушел из АСЦ" или  "Товар ушел из ПЛК" </t>
  </si>
  <si>
    <t>0123. Дубли клиентов</t>
  </si>
  <si>
    <t xml:space="preserve">Должна возникать ошибка при удалении, если они указаны в какой-то заявке. Ошибка должна содержать номера заявок, в которых есть этот клиент. А в случае заведения нового должно появляться уведомление, что :
Клиент с указанными контактными данными уже существует.
Совпадение ищет по номеру телефона или почте. Уведомление не мешает созданию нового клиента. </t>
  </si>
  <si>
    <t>0124. Ошибка на некорректное заведение данных клиента</t>
  </si>
  <si>
    <t>Ошибку "Ошибка в поле Е-mail" о лишнем пробеле в почте необходимо добавить при создании клиента.</t>
  </si>
  <si>
    <t>0125. Клиент Дилер</t>
  </si>
  <si>
    <t xml:space="preserve">При заведении клиента Тип клиента * - Дилер необходимо так же выбрать дилеров, по которым данный клиент работает. Необходимость возможности указания нескольких дилеров добавлять каждого через "+". Если у клиента укзан только один дилер, то он автоматически подтянется в заявку при выборе этого клиента.  Если ууказано несколько, то толькоих можно выбрать из выпадающего списка дилеров. Оставить поле Дилер не выбранным нельзя, в случае если тип клиента выбран дилер , а сам дилер не выбран, то выпадает ошибка:
Не выбран дилер по данной заявке. 
</t>
  </si>
  <si>
    <t>ТЗ https://docs.google.com/document/d/1bQIsPNm1t-cXx0JP6rLpFIYsRhJ9T069_p1Pn_0Yesk/edit</t>
  </si>
  <si>
    <t xml:space="preserve">0127. </t>
  </si>
  <si>
    <t xml:space="preserve">0128. </t>
  </si>
  <si>
    <t xml:space="preserve">0130. Унифицировать акты внутренних передач , только части  Добавление нового типа документа “Акт внутренних перемещений” и Документ Клиентский товар 
</t>
  </si>
  <si>
    <t xml:space="preserve">ТЗ https://docs.google.com/document/d/1AEulOdvREZXKXJ_oL1IvYyDlk0wsUh7hWhTR8sP5Cuc/edit </t>
  </si>
  <si>
    <t>0132. Изменить название и функционал фильтра "Дилер".</t>
  </si>
  <si>
    <t>1. Изменить название кнопки фильтра на главной странице со списком заявок "Дилер" на  "Тип клиента" 
2. Изменить выводимый список 
2.1 "Все" - фильтруются заявки с любым типом
2.2 "РП"  - при выборе фильтруются заявки с типом РП
2.3 "Все Дилер" - фильтруются только заявки с типом дилер
2.4 - 2.n далее выводятся названия всех дилеров из справочника дилеров. Как это реализовано сейчас. 
3. По умолчанию установлен фильтр "Все"
4. Ранжировку списка в фильтре сделать автоматической. Чем больше заявок по данному значению фильтра тем выше он стоит. 
//Т.е. Заявки с типом "Все" однозанчно всегда будут занимать 1ую строчку. С типом "Все Дилеры" будет всегда выше чем любой из дилеров. Чем больше заявок у дилера тем выше он будет в списке фильтра. //</t>
  </si>
  <si>
    <t>0133. Статусы при приеме и уходе товара в соотвествии с документа акт приемки и акт выполненных работ</t>
  </si>
  <si>
    <r>
      <rPr>
        <sz val="10"/>
        <color theme="1"/>
        <rFont val="Roboto Condensed"/>
      </rPr>
      <t>АКТ ВЫПОЛНЕННЫХ РАБОТ:
Необходимо добавить ошибку для заявок</t>
    </r>
    <r>
      <rPr>
        <b/>
        <sz val="10"/>
        <color theme="1"/>
        <rFont val="Roboto Condensed"/>
      </rPr>
      <t xml:space="preserve"> </t>
    </r>
    <r>
      <rPr>
        <sz val="10"/>
        <color theme="1"/>
        <rFont val="Roboto Condensed"/>
      </rPr>
      <t xml:space="preserve">при попытки сохранения , закрытии или сохранения и закрытия заявки, если из нее ранее был создан акт выполненных работ И в файлах отсуствует документ с категорией "Акт выполненных работ", с тектом:
</t>
    </r>
    <r>
      <rPr>
        <b/>
        <sz val="10"/>
        <color theme="1"/>
        <rFont val="Roboto Condensed"/>
      </rPr>
      <t xml:space="preserve">Статусы заявки не могут быть изменены. Необходимо приложить подписанный акт выполненных работ к заявке для смены статусов. </t>
    </r>
    <r>
      <rPr>
        <sz val="10"/>
        <color theme="1"/>
        <rFont val="Roboto Condensed"/>
      </rPr>
      <t xml:space="preserve">
Эта ошибка не будет мешать закрытию заявки, просто будет появляться для информации. После того, как в заявку вкладывается файл и присваивается категория "Акт выполненных работ", а ранее из этой же заявки создавался документ "Акт выполненных работ", то при выборе в заявке категории файла "Акт выполненных работ" появится уведомление в виде всплывающего окна с текстом:
</t>
    </r>
    <r>
      <rPr>
        <b/>
        <sz val="10"/>
        <color theme="1"/>
        <rFont val="Roboto Condensed"/>
      </rPr>
      <t xml:space="preserve">Вы приложили акт выполненных работ к заявке. Товар выдан клиенту? </t>
    </r>
    <r>
      <rPr>
        <sz val="10"/>
        <color theme="1"/>
        <rFont val="Roboto Condensed"/>
      </rPr>
      <t xml:space="preserve">
Под этим уведомлением  кнопки "Да" и "Нет". При нажатии "Да" статус заявки сменится на "Завершен", а статус движения товара на "Товар ушел из АСЦ" ,  если статус движения товара было "Принято в АСЦ" и меняется на "Товар ушел из ПЛК", если статус движения товара был "Принято в ПЛК". При нажатии "Нет" код должен смотреть на решение по заявке:
-Если "Статус решение по заявке"="ВДС - возврат денежных средств" или "Замена на новый товар" , то "Статус заявки"  поменяется на "Завершен" и выпадет уведомление , не мешаюющая изменениям в заявке:
</t>
    </r>
    <r>
      <rPr>
        <b/>
        <sz val="10"/>
        <color theme="1"/>
        <rFont val="Roboto Condensed"/>
      </rPr>
      <t xml:space="preserve">Необходимо сдать товар в ПЛК и приемки его в МС для возможности осуществления решения по заявке. 
</t>
    </r>
    <r>
      <rPr>
        <sz val="10"/>
        <color theme="1"/>
        <rFont val="Roboto Condensed"/>
      </rPr>
      <t xml:space="preserve">-Если  "Статус решение по заявке"="Возврат товара.."  , то уведомление просто пропадет. 
АКТ ПРИЕМКИ:
При создании акта приемки товара группой пользователей сотрудником ПЛК статус заявки поменяется на "В обработке ПЛК", а статус движения товара на "Принято в ПЛК". При создании акта приемки товара  группой пользователей  сотрудником АСЦ статус заявки поменяется на "В обработке менеджера АСЦ", а статус движения товара на "Принято в АСЦ". </t>
    </r>
  </si>
  <si>
    <t xml:space="preserve">0134. Добавить возможность отправлять клиенту документы через чат с клиентом. </t>
  </si>
  <si>
    <t>Добавить возможность отправлять клиенту файлы через чат с клиентом типа DOCX и DOC</t>
  </si>
  <si>
    <t>0135. Счетчик заявок на странице при поиске</t>
  </si>
  <si>
    <t>Внизу страницы слева должен быть показано сколько заявок отображено на странице и сколько вего. Например, при выставлении фильтра ему соотвествует 60 заявок, на странице отобразилоась 50. значит будет написано Кол-во заявок: 50 из 60 . Если всего заявок по фильтру 12, то внизу слева будет написано Кол-во заявок: 12</t>
  </si>
  <si>
    <t>0136. Статус ИМ фильтр на Не выбрано</t>
  </si>
  <si>
    <t xml:space="preserve">В фильтрах статуса ИМ отобразить элемент "Не выбрано". </t>
  </si>
  <si>
    <t>0137. Обзятельно должен быть указан менеджер в заявке</t>
  </si>
  <si>
    <t>При смене статуса заявки с "Новый" на любой другой обязательно должен быть указан менеджер. Если менеджер не указан выпадает ошибка "Не указан менеджер заявки"</t>
  </si>
  <si>
    <t xml:space="preserve">0138. Для типа клиентов РП: Создать и разместить поле  "Задача инженера" над полем "Статус ИМ". </t>
  </si>
  <si>
    <r>
      <rPr>
        <sz val="10"/>
        <color theme="1"/>
        <rFont val="Roboto Condensed"/>
      </rPr>
      <t xml:space="preserve">Для типа клиентов РП: Создать и разместить поле  "Задача инженера" над полем "Статус ИМ". Должен быть доступен выпадающий список:
1. Диагностика и ремонт если гарантийный случай.
2. Диагностика. Ремонт только после согласования.
3. Проверка на ВТНК. Проверка качества без ремонта.
4. Не выбрано
По умолчанию ставится Не выбрано .
</t>
    </r>
    <r>
      <rPr>
        <b/>
        <sz val="10"/>
        <color theme="1"/>
        <rFont val="Roboto Condensed"/>
      </rPr>
      <t xml:space="preserve">
</t>
    </r>
    <r>
      <rPr>
        <sz val="10"/>
        <color theme="1"/>
        <rFont val="Roboto Condensed"/>
      </rPr>
      <t xml:space="preserve">Статус ''Не выбрано'' может стоять только в статусах заявки:
Новый
Ожидаем информацию от клиента + статус события Консультация, услуги СЦ не нужны''
Так же статус ''Не выбрано'' допустим для повторных заявок с выбранным статусом повтора - Дубль
Блокировать ручное изменение статуса заявки на любой другой, пока статус "Задача инженера" = ''Не выбрано'' и выводить ошибку:
</t>
    </r>
    <r>
      <rPr>
        <b/>
        <i/>
        <sz val="10"/>
        <color theme="1"/>
        <rFont val="Roboto Condensed"/>
      </rPr>
      <t>Перед началом работы над заявкой поставьте задачу ИМ</t>
    </r>
  </si>
  <si>
    <t xml:space="preserve">0139. </t>
  </si>
  <si>
    <t>0140. Починить скрипт автозакрытия заявок из статусов ''новый, ожидаем информацию от клиента'' если товар не в ИМ и клиент 2 недели молчит. Скрипт не работает - тонна заявок где клиент давно молчит и заявка не закрывается</t>
  </si>
  <si>
    <t xml:space="preserve">0141. добавить фильтры ''статусы'' статус отработки сообщений. </t>
  </si>
  <si>
    <r>
      <rPr>
        <u/>
        <sz val="10"/>
        <color rgb="FF1155CC"/>
        <rFont val="Roboto Condensed"/>
      </rPr>
      <t xml:space="preserve">ТЗ по ссылке
</t>
    </r>
    <r>
      <rPr>
        <sz val="10"/>
        <rFont val="Roboto Condensed"/>
      </rPr>
      <t>Комментарии для Тиграна// Сейчас при выборе менеджера заказа асц, при нажатии кнопки ''новые сообщения'' сбрасывается фильтр менеджера. Как итог, менеджер не может отфильтровать неотвеченные сообщения клиенту по своим заявкам, только по всем менкеджерам сраху</t>
    </r>
  </si>
  <si>
    <t>0142. Изменить варианты списка Статус события</t>
  </si>
  <si>
    <t xml:space="preserve">Изменить варианты списка Статус события
Варианты заполнения:
Не выбрано
Гарантийный ремонт (бывш Гарантия)
Платный ремонт (бывш Не гарантия)
ВТНК (оставляем как есть)
Обмен товара
ВДС
Отказ в требовании 
Предпродажный ремонт (оставляем как есть)
Продажа комплектующей (оставляем как есть)
Ремонт брака (оставляем как есть)
Заказ не доставили - ВДС (оставляем как есть)
Обязательна смена статуса с Не выбрано на любой другой для перевода в статус Доставляется и в Обработке менеджеров АСЦ. При попытке перевода в эти статусы с вариантом Не выбрано: выводить ошибку
Сначала укажите запрос клиента!
Добавить поле Запрос клиента
Только для тип клиента = РП
При тип клиента = Диллер - прятать поле
Варианты заполнения аналогичны статусу события, должны быть доступны те же опции
</t>
  </si>
  <si>
    <t>0143. автоприсвоение менеджера новым  заявкам РП</t>
  </si>
  <si>
    <t>АТВ: нужна болле продуманная система отвечающая требованию максимально быстрого ответа клиенту. Т.е. Если менеджер не в смене клиенту не приходилось ждать ответа до его прихода в смену. 
Новым заявкам с типом ''РП'' должен автоматически присваиватся менеджер - Азовский или Майоров.
Распределение последовательное - одна заявка Азовскому, одна Майорову, следующая снова Азовскому, потом Майорову итд.</t>
  </si>
  <si>
    <t>0144. контроль заявки отдельной вкладкой</t>
  </si>
  <si>
    <r>
      <rPr>
        <sz val="10"/>
        <rFont val="Roboto Condensed"/>
      </rPr>
      <t xml:space="preserve">ТЗ </t>
    </r>
    <r>
      <rPr>
        <u/>
        <sz val="10"/>
        <color rgb="FF1155CC"/>
        <rFont val="Roboto Condensed"/>
      </rPr>
      <t>https://docs.google.com/document/d/1BEzhnCL9BDqUiNGaOceB4Qm_T-ayevmbtAkVezFIeQo/edit</t>
    </r>
  </si>
  <si>
    <t>0145. модерация заявок после статусов завершен может только администратор</t>
  </si>
  <si>
    <t>0146. Поле движение товара можно менять только созданием документа. Отключить доступ у всех, кроме администратора , менять статус движения товара вручную .</t>
  </si>
  <si>
    <t>Данный доступ нужно отключить после отработки всех остальных тз, связанных с актами\документами. Поле движение товара можно менять только созданием документа. Отключить доступ у всех, кроме администратора , менять статус движения товара вручную .</t>
  </si>
  <si>
    <r>
      <rPr>
        <sz val="10"/>
        <rFont val="Roboto Condensed"/>
      </rPr>
      <t xml:space="preserve">ТЗ </t>
    </r>
    <r>
      <rPr>
        <u/>
        <sz val="10"/>
        <color rgb="FF1155CC"/>
        <rFont val="Roboto Condensed"/>
      </rPr>
      <t>https://docs.google.com/document/d/1F6qbKVPbsw3WNBtL6elHVJyrOACtU9sXrDC50AcsqUg/edit</t>
    </r>
  </si>
  <si>
    <t>0148. Восставновление БВП</t>
  </si>
  <si>
    <t>Обязательно указывать номер первичной заявки на котробке</t>
  </si>
  <si>
    <t>0149. Добавить ошибки на доставку клиенту.</t>
  </si>
  <si>
    <t xml:space="preserve">1. При заполнении вкладки "Дополнительно" поля "Отправка товара из СЦ" в отметке об "Оплата проивзодится за счет" , если статус события "Не гарантия" , а отправка узакана за счет "Гарантия бренда" возникает ошибка "Отправка должна быть за счет клиента в рамках негарантийного обслуживания, необходимо подтвердить статус события "Гарантия" \"Лояльность" или изменить плательщика по накладной".
2. При заполнении вкладки "Дополнительно" поля "Отправка товара из СЦ" в отметке об "Сумма наложенного платежа за услуги СЦ" равна 0,00 , если статус события "Не гарантия" , а  решение по товару "Вернуть товар клиенту после ремонта"  возникает ошибка "Сумма наложеного платежа за услуги СЦ не может равняться 0,00 в рамках негарантийного обслуживания, необходимо подтвердить статус события "Гарантия" \"Лояльность" или изменить сумму наложенного платежа".
</t>
  </si>
  <si>
    <t>0150. Удаление созданных документов</t>
  </si>
  <si>
    <t>0151. В поломке выбор запчатей из МС по аналогии с товарному справочнику</t>
  </si>
  <si>
    <t>0152. После статуса Завершен заявки блокируется личный кабинет клиента</t>
  </si>
  <si>
    <t>По прошествии 10 календарных дней, отсчет начинается с даты смены статуса заявки на "Завершен", на 10-й день у клиента блокируется личный кабинет, ссылку на который он получает при регистрации заявки, и проходя по ссылке клиент увидит свой личный кабинет , без возможности писать новые сообщение в нем, только статус сверху : Завершен.  И добавить снизу в первом поле по внешнем виду аналогично блоку статуса заявки добавить блок "Официальное заключение: ***" , *** - значение официального заключения из заявки, появляется только при статусах заявки "Ожидает выдачи клиенту" и "Завершен". СКРИНШОТ При статусе "Завершен" и истечению срока 10 дней с моменита смены статуса на завершен. В самом нижнем поле появляется сообщение с текстом: "Здравствуйте, работы по Вашей заявке успешно завершены Авторизованным Сервисным Центром BrandASC, дальнейшее взаимодействие по ней уже невозможно осуществить. В случае, если у Вас остались дополнительные вопросы без необходимости передавать товар, Вы хотите написать благодарность или дать нам обратную связь по уровню обслуживания, будем рады получить информацию от Вас на почтовый ящик service@brandasc.ru. Спасибо за Ваше обращение к нам. ". 
Автоматически менять статус заявки на "ЗАВЕРШЕНО" и "Консультация,Услуги АСЦ не нужны" из статуса "Ожидание информации от клиента" при Времени заявки с момента создания больше 14 дней &amp; Время с момента последнего сообщения от АСЦ более 14 дней &amp; Отсутствует ответное сообщение от клиента (последнее сообщение НЕ клиент) и отправить сообщение "Заявка закрыта, превышено время ожидания ответа от клиента." Для заявок со статусом "Новый" и "Ожидание информации от клиента", движение товара НЕ "Товар поступил в АСЦ"</t>
  </si>
  <si>
    <t xml:space="preserve">0153. Поменять подпись в акт </t>
  </si>
  <si>
    <t>ООО «СДЭК_Глобал», именуемое в дальнейшем ИСПОЛНИТЕЛЬ, в лице __________________________(фио водителя), принял в рамках исполнения Договора № ИМ ИМ-РФ-ГЛА-1671 от 02.09.2019 г. приняло от _ООО НЕЗАБУДКА_,</t>
  </si>
  <si>
    <t xml:space="preserve">0154. Добавить в верхний фильтр по выгрузке  по дате отжатия отработанного клиентского сообщения </t>
  </si>
  <si>
    <t>0155. Добавить справочник официального заключения</t>
  </si>
  <si>
    <t xml:space="preserve">Добавить справоник официального заключения . При выборе из справочника официального заключения текст подтягивается из справочника, но в него можно вносить правки.  В поле ввода официального заключения  добавить в левом нижнем углу выпадающий список значений из справоника.  </t>
  </si>
  <si>
    <r>
      <rPr>
        <sz val="10"/>
        <color rgb="FF000000"/>
        <rFont val="Roboto Condensed"/>
      </rPr>
      <t xml:space="preserve">ТЗ </t>
    </r>
    <r>
      <rPr>
        <u/>
        <sz val="10"/>
        <color rgb="FF1155CC"/>
        <rFont val="Roboto Condensed"/>
      </rPr>
      <t>https://docs.google.com/document/d/1PE2M2b4irkPFAjEQhziec5KPPuXdo6YSt0f1e8KDdEs/edit</t>
    </r>
  </si>
  <si>
    <t>0157. можуль оплаты https://docs.google.com/spreadsheets/d/1r8Icy29oTk8ymvzOYHwUrFZW8YpiQkAja-sO2xNYX9Y/edit#gid=0%D1%8D</t>
  </si>
  <si>
    <t>0158. модуль замены</t>
  </si>
  <si>
    <t>0159. поле коста рядом с товаром</t>
  </si>
  <si>
    <t>0160. поле суммы к оплате клиентом при получении в основной вкладке</t>
  </si>
  <si>
    <t>0161. Сортировака неотработанных клиентских сообщений по дате появления</t>
  </si>
  <si>
    <t xml:space="preserve">Возможность фильтровать по столбцу С (неотработанные сообщения) дату самого раннего (старого) из на текущий момент не отработанных сообщений клиента. </t>
  </si>
  <si>
    <t>0162. Отправка VOC клиентам после закрытия заявки</t>
  </si>
  <si>
    <t>0163.</t>
  </si>
  <si>
    <t>0164. Отображение пользователя, выгрузивший файл</t>
  </si>
  <si>
    <t xml:space="preserve">При загрузке файла к заявке сотрудником необходимо в столбце "Кто" указывать ФИО пользователя, который это сделал. </t>
  </si>
  <si>
    <t>БРГ</t>
  </si>
  <si>
    <t xml:space="preserve">0165. Закрытие заявок консультационного характера.
Бизнес задача: клиенты могут оставлять заявки с запросом иноформации или по другим причинам. Мы получаем заявку и при обработке отправляем ему ссобщение с запросом какой либо информации или просто отвечаем ему предоставляя информацию. В таком случае мы в заявке никакие статусы не меняем кроме статус завки- устанавливаем на "В ожидании информации от клиента". В нормальной практике клиент отвечает и далее заявка развивается по своему сценарию. Однако некоторые клиенты пропадают, а заявки остаются без движения. Нам необходимо сделать автоматическо закрытие этих заявок. 
Техническое описание задачи:  
Если 
1. у заявки статус заявки = "В ожидании информации от клиента"
2. С даты последнего сообщения от нас в заявке  прошло 7 день 
3. Все другие статусы в заявке пустые - не выбраны. Это нам говорит о том что заявка никуда далее запроса информации от клиента не двигалась
4. У заявки нет сообщений со статусом "Не отработано" 
То надо сделать
1. Статус заявки изменить на "Завершен"
2. Отправить клиенту через чат сообщение. "Уважаемый клиент, мы в течение 7 дней не получили от Вас ответа, в связи с этим ваша заявка закрыта. Однако, если Ваш вопрос еще актуален, то Вам необходимо ответить в рамках данной заявки по ссылке в личном кабинете нашей системы" 
Важно чтобы в чате данное сообщение сохранялось и отображалось. </t>
  </si>
  <si>
    <t>1. Непонятная иерархия (после 4 идет пункт 1) 
Ответ Тигран: Все верно так как эти нумерации к разному. Первая нумерация п 1-4 это условия п.1-2 это действия которые необходимо совершить когда происходят действия п1-4!! Уточню что п 1-4 имеют логический оператор "И" - т.е. все условия должны быть одновременно.
и вот как я должен с этим работать? 
2. Желательно но также указать рассписание задачи, если мы говорим об автоматической обработке
каждый день в 07:00</t>
  </si>
  <si>
    <t xml:space="preserve">0166. </t>
  </si>
  <si>
    <t xml:space="preserve">0167. Подсчет в заявках стоимость работ инженера и клиента
В заявке в форме "Добавить поломку" добавляются поля:
1) Инженер - подтягивается автоматом ФИО аккаунта кто работает в системе. Сделать возможность изменить, выбрав из списка аккаунтов.
Следующие поля подтянутся из справочника "Нормативы работ", когда будут заполнены поля причина поломки и устранение поломки, так как зная только модель, причину и устранение в Нормативах можно найти информацию/
</t>
  </si>
  <si>
    <t>2) Определение поломки (мин) 
3) Ремонт изделий (мин) 
4) Тестирование изделия (мин)
5) Общее время (мин) 
6) Стоимость работы инженера (руб)
7) Стоимость работы для клиента (руб)
Если в справочнике Нормативы такая комбинация не найдена, то должна появится надпись "Такого элемента в Нормативах работ нет. Необходимо добавить."
П2-П7 не должны записываться в заявку как константы/ Они должны рассчитываться на ходу, когда открываем заявку. Это обусловлено тем что значение в справочнике "Нормативы работ" могут меняться</t>
  </si>
  <si>
    <t xml:space="preserve">0168. </t>
  </si>
  <si>
    <t>0169. Добавить информацию о заказанном пропуске для клиента</t>
  </si>
  <si>
    <r>
      <rPr>
        <sz val="10"/>
        <color theme="1"/>
        <rFont val="Arial"/>
      </rPr>
      <t>Добавить во вкладку дополнительно информацию в поле "Доставка товара в СЦ"  и поле "Отправка товара из СЦ" под инфо "Адрес" добавить поле "Пропуск заказан на " и возможность вставки даты в формате дд.мм.гггг и чч.мм (с интервалом 30 минут) , ФИО, марка машины , гос номер , правее кнопка "+" , с помощью которого можно добавить еще одного посетителя и создать поля для ввода этих же полей. При вставке данных в это поле, дает выбрать дату равную буднему дню, а время строко с 10 до 17 с 30 минутным интервалом. Если на одно время записан клиент и кто-то пытается записать другого на это же время, то выпадает ошибка "Время занято". После ввода значения, рядом появляется кнопка "Уведомить", при нажатии на которую клиенту направляется автоматически сообщение "Добрый день. Пропуск</t>
    </r>
    <r>
      <rPr>
        <b/>
        <sz val="10"/>
        <color rgb="FFFF0000"/>
        <rFont val="Arial"/>
      </rPr>
      <t xml:space="preserve"> \ а</t>
    </r>
    <r>
      <rPr>
        <sz val="10"/>
        <color theme="1"/>
        <rFont val="Arial"/>
      </rPr>
      <t xml:space="preserve"> для </t>
    </r>
    <r>
      <rPr>
        <b/>
        <sz val="10"/>
        <color rgb="FFFF0000"/>
        <rFont val="Arial"/>
      </rPr>
      <t xml:space="preserve">ФИО (если второй посетитель, то "и ФИО") </t>
    </r>
    <r>
      <rPr>
        <sz val="10"/>
        <color theme="1"/>
        <rFont val="Arial"/>
      </rPr>
      <t xml:space="preserve">заказан на </t>
    </r>
    <r>
      <rPr>
        <b/>
        <sz val="10"/>
        <color rgb="FFFF0000"/>
        <rFont val="Arial"/>
      </rPr>
      <t>ДАТА  ВРЕМЯ</t>
    </r>
    <r>
      <rPr>
        <sz val="10"/>
        <color theme="1"/>
        <rFont val="Arial"/>
      </rPr>
      <t xml:space="preserve">. Ожидаем Вас в АСЦ BrandASC по адресу: Павелецкая набережная д 2 стр 21 эт 2 каб 222. С собой для пропуска на территорию необходимо взять паспорт. " . Красным выделен место замены, сообщение клииенту должно быть без выделения этих полей. Строчко 100 связана.
"Последнее предложение не понятно
Прописано шаблонное сообщение, где красным выделены места, которые меняются в зависимости от данных, которые мы указали для заказа пропуска. Т.е. если один посетитель , то его ФИО и дата и время пропуска , которые мы указали в этих полях. Если посетителей двое, то формулировка меняется на ""...Пропуска... "" и указываются ФИО двух клиентов. Строчка 100 значит строчка в этой таблице, задача связана с этой задачей.
а давайте развяжем, а то так совсем неудобно"
</t>
    </r>
  </si>
  <si>
    <t>0170. Фильтр на наличие документа</t>
  </si>
  <si>
    <r>
      <rPr>
        <sz val="10"/>
        <rFont val="Arial"/>
      </rPr>
      <t xml:space="preserve">Отдельный фильтр на наличие и отсуствие документа и в выпадающем списке наименование документа, с возможностью множетсвенного выбора , где крестик - не включает такое значение, галочка - включает такое значение и не выбрано - не имеет значение есть ли такое вложение. </t>
    </r>
    <r>
      <rPr>
        <u/>
        <sz val="10"/>
        <color rgb="FF1155CC"/>
        <rFont val="Arial"/>
      </rPr>
      <t>СКРИНШОТ</t>
    </r>
  </si>
  <si>
    <t>0171. Календарь посещений</t>
  </si>
  <si>
    <r>
      <rPr>
        <sz val="10"/>
        <rFont val="Arial"/>
      </rPr>
      <t xml:space="preserve">В верхнем меню ССЦ, на уровне "Заявки", "Документы" и пр, слева добавить кнопку "Календарь". При нажатии открывается календарь </t>
    </r>
    <r>
      <rPr>
        <u/>
        <sz val="10"/>
        <color rgb="FF1155CC"/>
        <rFont val="Arial"/>
      </rPr>
      <t xml:space="preserve">СКРИНШОТ №1 </t>
    </r>
    <r>
      <rPr>
        <sz val="10"/>
        <rFont val="Arial"/>
      </rPr>
      <t xml:space="preserve">   ,. При выборе в выпадающем списке категорией "День" открывается расписание дня, с шагом 30 минут, а справа мини версия календаря, для возможности выбора дня на нем  </t>
    </r>
    <r>
      <rPr>
        <u/>
        <sz val="10"/>
        <color rgb="FF1155CC"/>
        <rFont val="Arial"/>
      </rPr>
      <t>СКРИНШОТ №2</t>
    </r>
    <r>
      <rPr>
        <sz val="10"/>
        <rFont val="Arial"/>
      </rPr>
      <t xml:space="preserve">. Можно выбрать время и добавить событие - визит клиента , автоматически предлагает продолжительность и временной интервал полчаса. В поле Заявка № нужно ввести по поиску ID номер заявки клиента. Так же можно доьавить напоминание для клиента в чате заявки за определенный промежуток времени до встречи ("за два дня до в 9:00", "за день до в 9:00", "в день в 9:00", "за два часа до"),  в указанное время клиенту приходит сообщение с текстом: "Добрый день. Напоминаю Вам о записи на </t>
    </r>
    <r>
      <rPr>
        <b/>
        <sz val="10"/>
        <color rgb="FFFF0000"/>
        <rFont val="Arial"/>
      </rPr>
      <t>ДАТА  ВРЕМЯ</t>
    </r>
    <r>
      <rPr>
        <sz val="10"/>
        <rFont val="Arial"/>
      </rPr>
      <t xml:space="preserve">. Ожидаем Вас в АСЦ BrandASC по адресу: Павелецкая набережная д 2 стр 21 эт 2 каб 222. С собой для пропуска на территорию необходимо взять паспорт. " . </t>
    </r>
  </si>
  <si>
    <t>АТВ</t>
  </si>
  <si>
    <t>0172. Изменить интеграцию импорта товаров. Сейчас импорт происходит из МС. Необходимо реализовать импорт из PIM. Связаться с Ольгой Сапелкиной. Возможность импорта из МС оставить обязательно, но в другом разделе иморта товаров. Назвать "иморт товаров из МС" и "импорт товаров из PIM"</t>
  </si>
  <si>
    <t>https://docs.google.com/document/d/1fAFVZ-COJ8HYFoHwviyemJQmVvgDtlGCbumcmVtbGkA/edit?usp=sharing</t>
  </si>
  <si>
    <t>https://docs.google.com/document/d/11mE2zyHDQUbatxA62TJzLaxVLw5E5--1SWUtazwC8II/edit?usp=sharing</t>
  </si>
  <si>
    <r>
      <rPr>
        <u/>
        <sz val="10"/>
        <rFont val="Arial"/>
      </rPr>
      <t xml:space="preserve">Добавить в справочник Товары поле Товарный БЮ  
</t>
    </r>
    <r>
      <rPr>
        <u/>
        <sz val="10"/>
        <color rgb="FF1155CC"/>
        <rFont val="Arial"/>
      </rPr>
      <t>https://docs.google.com/document/d/1KaasnJ6C4zmXrw0ptKqdqwOG1VF40VcI49k_vIXktnM/edit?usp=sharing</t>
    </r>
    <r>
      <rPr>
        <u/>
        <sz val="10"/>
        <rFont val="Arial"/>
      </rPr>
      <t xml:space="preserve">
После дороботки справочника Товары(См.ниже), внести изменения согласно ТЗ
</t>
    </r>
    <r>
      <rPr>
        <u/>
        <sz val="10"/>
        <color rgb="FF1155CC"/>
        <rFont val="Arial"/>
      </rPr>
      <t>https://docs.google.com/document/d/1IBlQvnfCp6sVxM4Yd8WHzoTHEqxG-Pp9HYaMvTE9DW4/edit?usp=sharing</t>
    </r>
  </si>
  <si>
    <t>0176. В столбце С через \ К\В значение кол-ва неотработанных сообщений разных категорий</t>
  </si>
  <si>
    <t xml:space="preserve"> Клиентские \ К , Внутренние -В. Отображать в столбце С через \ К\В значение кол-ва неотработанных сообщений разных категорий</t>
  </si>
  <si>
    <t>0177. Показывать дней в СЦ в самой заявке</t>
  </si>
  <si>
    <t>0178. Дополнить админку, товар в АСЦ, товар в ПЛК, товар в ИМ</t>
  </si>
  <si>
    <t>0179. В чате с клиентом подпись пользователя оператор БО -  Оператор АСЦ ,  а для Менеджеров - Менеджер АСЦ</t>
  </si>
  <si>
    <t>0180. В поле "Инженерная мастерская" по умолчанию ставится значение АСЦ BrandASC, а при отправке в сторонний АСЦ -  автоматически подтягивается выбранный из списка сторонний АСЦ при создании документа отправки. Нужно связать два справочника Инженерная мастерская и сторонний СЦ через информационное поле Инженерная Мастерская в справочнике Сторонних СЦ.</t>
  </si>
  <si>
    <t xml:space="preserve">0181. Тег повторная заявка для РП по тел., почте, ФИО , для дилеров по номеру заказа и сн. </t>
  </si>
  <si>
    <t xml:space="preserve">0182. Справочник клиентов - не давать создавать без всплывающего уведомления дубль клиента при совпадении поля телефон или почта. Добавить к клиентам поле комментарий. </t>
  </si>
  <si>
    <t>0183. Добавить во вкладку Дополнительно поле Оплата в МС БЮ , а текущий Оплата в МС  переименовать в Оплата в МС РП</t>
  </si>
  <si>
    <t xml:space="preserve">0184. Автоматическое заполнение Проверка изделия и его элементов на потертости </t>
  </si>
  <si>
    <t>В поле Проверка изделия и его элементов на потертости автоматически заполняется значение:
 Устройство Б\У, имеет незначительные механические повреждения  
Значение можно редактировать.</t>
  </si>
  <si>
    <t xml:space="preserve">0185. </t>
  </si>
  <si>
    <t xml:space="preserve">0186. </t>
  </si>
  <si>
    <t>0187.</t>
  </si>
  <si>
    <t>МВО</t>
  </si>
  <si>
    <t>0188. Справочник малоценки</t>
  </si>
  <si>
    <r>
      <rPr>
        <sz val="10"/>
        <rFont val="Roboto Condensed"/>
      </rPr>
      <t>В Товарах необходимо добавить поле да\нет, можно реализоаь как галочка и крестик соотвественно , называющееся Нецелесообразное обсуживание.  По умолчанию у всех товаров в ССЦ стоит отметка нет. Вручную внутри товара это значение можно поменять на Да. В случае, если значение этого поля у товара да, то в заявке, в котором указан такой товар, в правой стороне поля с наименованием товара часть поля (</t>
    </r>
    <r>
      <rPr>
        <u/>
        <sz val="10"/>
        <color rgb="FF1155CC"/>
        <rFont val="Roboto Condensed"/>
      </rPr>
      <t>квадратик</t>
    </r>
    <r>
      <rPr>
        <sz val="10"/>
        <rFont val="Roboto Condensed"/>
      </rPr>
      <t xml:space="preserve">) отображается с восклицательным знаком. При наведении на восклицательный знак отображается сообщение: 
По данному товару согласована дистанцинная компенсация или замена. Обсуживание товара в АСЦ нецелесообразно. Для проведения компенсации или замены клиент должен предоставить подтверждение об уничтожении товара (фотографию с изделием и указанием № заявки). </t>
    </r>
  </si>
  <si>
    <t>0189. Новый Справочник: Повтороное обращение
Новое поле в заявке "Повторное обращение" (тип справочник). Значение выбирается из справочника "Повторное обращение"
Новое поле в заявке "№ Заявки первичной" (тип ссылка), данное поле становится активным, если поле "повторное обращение" заполнено значением. Особенность заполнения: вставляем номер заявки, а программа преобразует в гиперссылку на данную  заявку. При нажатии открывается новая вкладка в браузере. 
Расположить два новых поле над ....(Ангелина допишет)</t>
  </si>
  <si>
    <t xml:space="preserve">Комментарий СБИ: такое поле в АСЦ уже существует. </t>
  </si>
  <si>
    <r>
      <rPr>
        <sz val="10"/>
        <color theme="1"/>
        <rFont val="Roboto Condensed"/>
      </rPr>
      <t xml:space="preserve">0190. Добавить справочник: Причина повторного обращения
Новое поле под кнопкой ''Повторное обращение'' 
Поле' Причина повторного обращения'  становится активным и доступным для редактирования только в случае если повторное обращение = да
Варианты заполнения:
Не выбрано (значение по-умолчанию)
Дубль заявки
Некачественный ремонт
Повторная поломка
Новая поломка не связанная с ремонтом
Обязательна смена статуса ''Не выбрано'' на другой, при изменении статуса заявки с ''Новый'' на любой другой. При смене статуса заявки со значением повторного обращения ''Не выбрано'' блокировать изменение статуса заявки и выводить ошибку:
</t>
    </r>
    <r>
      <rPr>
        <b/>
        <sz val="10"/>
        <color theme="1"/>
        <rFont val="Roboto Condensed"/>
      </rPr>
      <t xml:space="preserve">Для изменения статуса заявки укажите причину повторного обращения!
</t>
    </r>
    <r>
      <rPr>
        <sz val="10"/>
        <color theme="1"/>
        <rFont val="Roboto Condensed"/>
      </rPr>
      <t xml:space="preserve">Блокировка смены статуса должна работать только в случае, если заявка является Повторным обращением и разблокировано ручное редактирование Причины обращения. В остальных случаях не проводить валидацию и блокировку смены статуса.
Так же надо написать Сапёлкиной чтобы все заявки со статусом повторного обращения ''Дубль'' не учитывались в статистике mysales0190. </t>
    </r>
  </si>
  <si>
    <t>0191. Омниканальность чата. Добавить WhastApp и Telegramm.</t>
  </si>
  <si>
    <r>
      <rPr>
        <sz val="10"/>
        <rFont val="Roboto Condensed"/>
      </rPr>
      <t xml:space="preserve">1. 
Если после смены статуса на Отследить нажать разворачивающуюсь стрелочку (сброс внесенных данных по накладной ), то статус заявки вернется обратно, к которому был до изменения поля и нажатии кнопки Готово. Также файл, который мы сбрасываем должен удалять из файлов в заявке, чтобы неправильная накладная не сохранилась. 
2. Присваивать приложенной накладной тип файла соотвествующий Созданная накладная для забора - если накладная была прикреплена в поле Доставка товара в СЦ и Созданная накладная для отправки  - если накладная была прикреплена в поле Отправка товраа из СЦ. 
ТЗ основание </t>
    </r>
    <r>
      <rPr>
        <u/>
        <sz val="10"/>
        <color rgb="FF1155CC"/>
        <rFont val="Roboto Condensed"/>
      </rPr>
      <t>https://docs.google.com/document/d/1MeD_F4lSERNOFupEIZFXKDnRSYLG2khhMJpkVAlSRW4/edit</t>
    </r>
    <r>
      <rPr>
        <sz val="10"/>
        <rFont val="Roboto Condensed"/>
      </rPr>
      <t xml:space="preserve"> </t>
    </r>
  </si>
  <si>
    <t>0193. Ожидание ВДС правка фильтров</t>
  </si>
  <si>
    <t>Добавить фильтр при нажатие Ожидание ВДС в нижней части меню ССЦ . Сейчас ставится фильтр на статус заявки "Ожидание ВДС", нужно дополнительно поставить фильтр на решение с заявкой = "ВДС -Возврат денежных средств", статус события = "Гарантия", "Лояльность" и "ВТНК" , статус решение по товару ="РЦ3", "БВП","Реутов"</t>
  </si>
  <si>
    <t xml:space="preserve">0194. Вывести комплектность приема на главный экран </t>
  </si>
  <si>
    <t>ААА</t>
  </si>
  <si>
    <t>0195. В акте выполненных работ изменить поле</t>
  </si>
  <si>
    <t>В акте выполненных работ поле Заявление клиента переименовать в Требование клиента и переносить значение поля Требование клиента из заявки.</t>
  </si>
  <si>
    <t>0196. Тип документа в поле возрат может быть приемка и перемещение</t>
  </si>
  <si>
    <t>0197. Добавить возможность прикреплять один и тот же файл к нескольким заявкам и присваивать категорию файла сразу для него? Насколько это усложнит ТЗ</t>
  </si>
  <si>
    <t>0198. Менять порядок позиций в справочнике</t>
  </si>
  <si>
    <t>1. Добавить возможность прикреплять один и тот же файл к нескольким заявкам и присваивать категорию файла сразу для него 2. Менять клиента для заявок из списка существующих клиентов 3. Добавить возможность добавить первоначальное требование заявки.</t>
  </si>
  <si>
    <r>
      <rPr>
        <sz val="10"/>
        <rFont val="Roboto Condensed"/>
      </rPr>
      <t xml:space="preserve">ТЗ </t>
    </r>
    <r>
      <rPr>
        <u/>
        <sz val="10"/>
        <color rgb="FF1155CC"/>
        <rFont val="Roboto Condensed"/>
      </rPr>
      <t>https://docs.google.com/document/d/1U33Ayj-muTLVTzxLGmA-m23WgwR-YLVWRDjED6G0odw/edit</t>
    </r>
  </si>
  <si>
    <t>0202.</t>
  </si>
  <si>
    <r>
      <rPr>
        <sz val="10"/>
        <rFont val="Roboto Condensed"/>
      </rPr>
      <t xml:space="preserve">ТЗ </t>
    </r>
    <r>
      <rPr>
        <u/>
        <sz val="10"/>
        <color rgb="FF1155CC"/>
        <rFont val="Roboto Condensed"/>
      </rPr>
      <t>https://docs.google.com/document/d/1SsmpnE8kC9tPl7VIG4p-9K3iFJaUiwDVk2Wut2Wz7eQ/edit</t>
    </r>
    <r>
      <rPr>
        <sz val="10"/>
        <rFont val="Roboto Condensed"/>
      </rPr>
      <t xml:space="preserve"> </t>
    </r>
  </si>
  <si>
    <t>0203. Запрет на отсуствие категории файла для сохранения изменений</t>
  </si>
  <si>
    <r>
      <rPr>
        <sz val="10"/>
        <color rgb="FF000000"/>
        <rFont val="Roboto Condensed"/>
      </rPr>
      <t xml:space="preserve">ТЗ </t>
    </r>
    <r>
      <rPr>
        <u/>
        <sz val="10"/>
        <color rgb="FF1155CC"/>
        <rFont val="Roboto Condensed"/>
      </rPr>
      <t>https://docs.google.com/document/d/1TLKrQNrkHZQUfcaad6THuvoHduyJI1uNBOx9ihDi0iQ/edit</t>
    </r>
    <r>
      <rPr>
        <sz val="10"/>
        <color rgb="FF000000"/>
        <rFont val="Roboto Condensed"/>
      </rPr>
      <t xml:space="preserve"> </t>
    </r>
  </si>
  <si>
    <r>
      <rPr>
        <sz val="10"/>
        <rFont val="Roboto Condensed"/>
      </rPr>
      <t xml:space="preserve">ТЗ </t>
    </r>
    <r>
      <rPr>
        <u/>
        <sz val="10"/>
        <color rgb="FF1155CC"/>
        <rFont val="Roboto Condensed"/>
      </rPr>
      <t>https://docs.google.com/document/d/1COuFdLRMokJOQ2lsacltCEse6D75VBv1nSFEhub7rE8/edit</t>
    </r>
  </si>
  <si>
    <t>0208. Дата завершения в выгрузке завершенных задач должна стоять первой датой завершения</t>
  </si>
  <si>
    <t>0209. Подтягивать из МС сумму доставки при покупке</t>
  </si>
  <si>
    <t>0210. Запрет на тестовую заявку если клиент не тест</t>
  </si>
  <si>
    <r>
      <rPr>
        <sz val="10"/>
        <color theme="1"/>
        <rFont val="Roboto Condensed"/>
      </rPr>
      <t xml:space="preserve">В карточке Дилера добавить поля:
1. </t>
    </r>
    <r>
      <rPr>
        <b/>
        <sz val="10"/>
        <color theme="1"/>
        <rFont val="Roboto Condensed"/>
      </rPr>
      <t xml:space="preserve">Договор  </t>
    </r>
    <r>
      <rPr>
        <sz val="10"/>
        <color theme="1"/>
        <rFont val="Roboto Condensed"/>
      </rPr>
      <t xml:space="preserve">- Файл в формате pdf. Возможноть вложить и удалить. Открываться должен в новой вкладке браузера. 
2. </t>
    </r>
    <r>
      <rPr>
        <b/>
        <sz val="10"/>
        <color theme="1"/>
        <rFont val="Roboto Condensed"/>
      </rPr>
      <t xml:space="preserve">Допустимый срок обработки </t>
    </r>
    <r>
      <rPr>
        <sz val="10"/>
        <color theme="1"/>
        <rFont val="Roboto Condensed"/>
      </rPr>
      <t>- Циферное значение, обозначающее кол-во дней. В дальнейшем будет использоваться для выборки просроченных заявок по счетчику дней.</t>
    </r>
    <r>
      <rPr>
        <b/>
        <sz val="10"/>
        <color theme="1"/>
        <rFont val="Roboto Condensed"/>
      </rPr>
      <t xml:space="preserve">
</t>
    </r>
    <r>
      <rPr>
        <sz val="10"/>
        <color theme="1"/>
        <rFont val="Roboto Condensed"/>
      </rPr>
      <t xml:space="preserve">3. </t>
    </r>
    <r>
      <rPr>
        <b/>
        <sz val="10"/>
        <color theme="1"/>
        <rFont val="Roboto Condensed"/>
      </rPr>
      <t xml:space="preserve">Первичное требование </t>
    </r>
    <r>
      <rPr>
        <sz val="10"/>
        <color theme="1"/>
        <rFont val="Roboto Condensed"/>
      </rPr>
      <t>- Выбор из существующих статусов Первичное требование тех, которые будут отображаться в выпадающих списках заявок , принадлежащих этим дилерам. Если выбран один статус, то он должен ставиться в заявке автоматически.</t>
    </r>
    <r>
      <rPr>
        <b/>
        <sz val="10"/>
        <color theme="1"/>
        <rFont val="Roboto Condensed"/>
      </rPr>
      <t xml:space="preserve">
</t>
    </r>
    <r>
      <rPr>
        <sz val="10"/>
        <color theme="1"/>
        <rFont val="Roboto Condensed"/>
      </rPr>
      <t>4.</t>
    </r>
    <r>
      <rPr>
        <b/>
        <sz val="10"/>
        <color theme="1"/>
        <rFont val="Roboto Condensed"/>
      </rPr>
      <t xml:space="preserve"> Решения с товаром</t>
    </r>
    <r>
      <rPr>
        <sz val="10"/>
        <color theme="1"/>
        <rFont val="Roboto Condensed"/>
      </rPr>
      <t xml:space="preserve"> -  Выбор из существующих статусов Решения с товаром тех, которые будут отображаться в выпадающих списках заявок , принадлежащих этим дилерам. . Если выбран один статус, то он должен ставиться в заявке автоматически.
5. </t>
    </r>
    <r>
      <rPr>
        <b/>
        <sz val="10"/>
        <color theme="1"/>
        <rFont val="Roboto Condensed"/>
      </rPr>
      <t>Решения по заявке</t>
    </r>
    <r>
      <rPr>
        <sz val="10"/>
        <color theme="1"/>
        <rFont val="Roboto Condensed"/>
      </rPr>
      <t xml:space="preserve"> - Выбор из существующих статусов Решения по заявкам тех, которые будут отображаться в выпадающих списках заявок , принадлежащих этим дилерам. . Если выбран один статус, то он должен ставиться в заявке автоматически.</t>
    </r>
  </si>
  <si>
    <t>0212. Дополнить информацию в карточке клиента</t>
  </si>
  <si>
    <r>
      <rPr>
        <sz val="10"/>
        <color theme="1"/>
        <rFont val="Roboto Condensed"/>
      </rPr>
      <t xml:space="preserve">Добавить в справочник клиентов значение: </t>
    </r>
    <r>
      <rPr>
        <b/>
        <sz val="10"/>
        <color theme="1"/>
        <rFont val="Roboto Condensed"/>
      </rPr>
      <t>1</t>
    </r>
    <r>
      <rPr>
        <sz val="10"/>
        <color theme="1"/>
        <rFont val="Roboto Condensed"/>
      </rPr>
      <t xml:space="preserve">. </t>
    </r>
    <r>
      <rPr>
        <b/>
        <sz val="10"/>
        <color theme="1"/>
        <rFont val="Roboto Condensed"/>
      </rPr>
      <t xml:space="preserve">Комментарий </t>
    </r>
    <r>
      <rPr>
        <sz val="10"/>
        <color theme="1"/>
        <rFont val="Roboto Condensed"/>
      </rPr>
      <t xml:space="preserve">- Необходимо свободное текстовое поле внутри карточки клиента с ограничем по кол-ву символов 500.  2. Сменить наименование поля </t>
    </r>
    <r>
      <rPr>
        <b/>
        <sz val="10"/>
        <color theme="1"/>
        <rFont val="Roboto Condensed"/>
      </rPr>
      <t xml:space="preserve">Название </t>
    </r>
    <r>
      <rPr>
        <sz val="10"/>
        <color theme="1"/>
        <rFont val="Roboto Condensed"/>
      </rPr>
      <t xml:space="preserve">на </t>
    </r>
    <r>
      <rPr>
        <b/>
        <sz val="10"/>
        <color theme="1"/>
        <rFont val="Roboto Condensed"/>
      </rPr>
      <t>ФИО</t>
    </r>
  </si>
  <si>
    <t>Добавить в справочник клиентов столбцы 1.  Тип клиента - он будет показывать значение в карточке клиента по полю РП\Дилер внутри карточки клиента</t>
  </si>
  <si>
    <t>0214. Добавить фильтр на ИМ и изменить отсуствия значений на АСЦ BrandASC</t>
  </si>
  <si>
    <t>ДВЮ</t>
  </si>
  <si>
    <t>0215. Добавить поля в заявку ССЦ:
- Цена продажи
- COST
- Логистика-продажа</t>
  </si>
  <si>
    <t>0216. Добавить фильтр по требованию клиента</t>
  </si>
  <si>
    <t>В верхнем меню, в поле статус, добавить фильтр по полю "Требование клиента".</t>
  </si>
  <si>
    <t>0217. Добавить справочник по связи товарного БЮ в МС с наименованием контрагента в МС</t>
  </si>
  <si>
    <t xml:space="preserve">В карточке товаром в МС и PIM существует поле Товарный БЮ. При создании  заказа в МС на основании заявки контрагент выбирается исходя из товарного БЮ товара , укзанного в заявке. Сейчас контрагент выбирается некорректно. Необходимо создать промежуточный справочник в ССЦ для связки товарного БЮ и  наименовании контрагента в МС  для создания заказов в МС. </t>
  </si>
  <si>
    <t>0218. Рядом с товаром указать поле COST</t>
  </si>
  <si>
    <t>В заявке ССЦ во вкладке Общая информация правее поля Товар добавить  числовое значение поля COST из МС или PIM</t>
  </si>
  <si>
    <t>0219. Добавить в историю изменений отобржаение действий</t>
  </si>
  <si>
    <t>1. Добавить в лог кто правил или выставлял значение полей Магазин / Дата *
2. Добавить в историю измененйи кто создал заявку первоначально 
3. Добавить в лог кто удалял поломку или дисагностику (сейчас есть кто добавил)
4. Добавить в лог, кто менял товар 
5. Добавить в лог, кто выставлял, обновлял значение поля серийный номер
6. Добавить в файлы отображение кто из пользователей его добавил 
7. Добавить в лог информацию, кто присваивал категорию файлам
8. Добавить в лог, кто менял, заполнял блок Документы в МС, т.е. поля: Заказ в МС , Возврат в МС, Замена в МС, Оплата в МС
9. Добавить в лог кто отжимал кнопки в блоках Доставка товара в СЦ \ Отправка товара из СЦ
10. Добавить в лог кто добавлял информацию в поле Адрес , Оплачивается и Сумма Доставка товара в СЦ \ Отправка товара из СЦ</t>
  </si>
  <si>
    <t>0220. Дата и время последнего действия в заявке</t>
  </si>
  <si>
    <t>0221. внутри ссц уведомление о страых заявках</t>
  </si>
  <si>
    <t>0222. уведомление информационное о новых доработках</t>
  </si>
  <si>
    <t>0223. примечание к полям ссц с пояснением значением поля и правилом заполнения</t>
  </si>
  <si>
    <t>0224. Счетчик прогаленных заявок</t>
  </si>
  <si>
    <t>0225. Фильтр клиентов по типу контрагента</t>
  </si>
  <si>
    <t>0226. Макс время обработки сообщения выбрать за период</t>
  </si>
  <si>
    <t>0227. Правка нормативов работ.  убрать столбцы тест и ремонт. Дубль стоимости переименовать. Убрать из расчета заложенное время отработки менеджерами АСЦ.</t>
  </si>
  <si>
    <t>0228. Переделать счетчик заявок на разницу дат</t>
  </si>
  <si>
    <t xml:space="preserve">0229. Добавить поле Состояние товара </t>
  </si>
  <si>
    <t>Создать поле ''Состояние товара''
Добавить выпадающий список:
1.Товар полностью сохраняет товарный вид и работоспособность (РЦ3)
2.Товар целый и работоспособный, повреждена упаковка. (МК)
3.Следы эксплуатации на товаре (ОБ, Реутов)
4.Частичная работоспособность (Реутов)
5.Товар полностью неработоспособен (БВП)</t>
  </si>
  <si>
    <t>0230. Запрет на сумму 0 в дисагностике и ремонте</t>
  </si>
  <si>
    <t>0231. Указать способ доставки товара</t>
  </si>
  <si>
    <t>0232. Указать поле сумма покупки клиентов  и при выгрузке отобразить</t>
  </si>
  <si>
    <t>0233. Предупреждение о новогоднем режиме</t>
  </si>
  <si>
    <r>
      <rPr>
        <sz val="11"/>
        <color rgb="FF434343"/>
        <rFont val="Roboto Condensed"/>
      </rPr>
      <t xml:space="preserve">На сайте на главной странице для клиентов сверху добавить текст:
Здравствуйте. Просим обратить Ваше внимание, что сервисный центр не будет работать в новогодние праздники в период </t>
    </r>
    <r>
      <rPr>
        <b/>
        <sz val="11"/>
        <color rgb="FF434343"/>
        <rFont val="Roboto Condensed"/>
      </rPr>
      <t>с 31.12.2022 по 08.01.2023.</t>
    </r>
    <r>
      <rPr>
        <sz val="11"/>
        <color rgb="FF434343"/>
        <rFont val="Roboto Condensed"/>
      </rPr>
      <t xml:space="preserve">
Не будет осуществляться прием, выдача товара и работа с ТК СДЭК. Начиная с 09.01.2023 сервисный центр BrandASC начнет свою работу в штатном режиме.</t>
    </r>
  </si>
  <si>
    <t>0234. Новая почта</t>
  </si>
  <si>
    <t>Создать новую почту с доменом brandasc.ru на имеющемся хостинге сайта и настроить работу с сообщениями клиентов в чате через нее вместо service@brandasc.ru</t>
  </si>
  <si>
    <t>0235. Просрочка им от 3 дней</t>
  </si>
  <si>
    <t>0236. Шаблоны ответов клиентам</t>
  </si>
  <si>
    <t>"К2А, [28-September-2022 19:07]
тз заказов в мс https://docs.google.com/spreadsheets/d/1r8Icy29oTk8ymvzOYHwUrFZW8YpiQkAja-sO2xNYX9Y/edit#gid=0
https://docs.google.com/document/d/1w9iCRgYgc7_UbEKhQMpuUS_WMQw8q4llOYR2c4F2WNc/edit#
К2А, [28-September-2022 19:08]
сценарии сц  для мс https://docs.google.com/spreadsheets/d/1K1H9Dd8Eo3NN3Q8DqGyj1uYBSX33cR9jTKccAfiZU7E/edit#gid=0
К2А, [28-September-2022 19:09]
заявки для вн заказов https://docs.google.com/document/d/1837neCW7QcRsNHJZvexWFcXDxwR69QogOufU2SVNMrg/edit#
К2А, [28-September-2022 19:09]
тз по актам озон https://docs.google.com/document/d/1h1bON5tvPSeVZdhFO_sqjPz8Mi1a1M9-suqqq3oyBpY/edit
К2А, [28-September-2022 19:09]
тз по подписанию и смену статусов https://docs.google.com/document/d/1kqSysB5j-zdXxI9zInEGSkX4vKqOcLbpLlj_Jiy3HA8/edit#
https://docs.google.com/document/d/1kqSysB5j-zdXxI9zInEGSkX4vKqOcLbpLlj_Jiy3HA8/edit#heading=h.nk24h1bkq4xt
К2А, [28-September-2022 19:09]
тз по ролям https://docs.google.com/spreadsheets/d/1NOUA04qhsiLxq2mKpeH03JNhPnh7NP_kFhMiaRncxuA/edit#gid=263943914
К2А, [28-September-2022 19:10]
тз по остаткам сц https://docs.google.com/document/d/1UrQpxWTEPf6-x5bxZvMVpMV4AkXo1-qmlQqSrmqI9Sw/edit#heading=h.mqsfc8z6uqno
К2А, [28-September-2022 19:10]
тз по унифици вн акту https://docs.google.com/document/d/1AEulOdvREZXKXJ_oL1IvYyDlk0wsUh7hWhTR8sP5Cuc/edit#heading=h.d3ec249mb7pw
К2А, [28-September-2022 19:10]
тз по форме актов https://docs.google.com/spreadsheets/d/1STXtSJFguBQQoOMSVywBaF06avIJpZY6_x7rBfT6Y6o/edit#gid=0
К2А, [28-September-2022 19:10]
тз по днс актам https://docs.google.com/document/d/1_1BFNEgGn5Nn0BAdSCJILE9_3TE6j1pgkgaPB0Kgc0A/edit"</t>
  </si>
  <si>
    <t>Возможность отправлять шаблоны с вложением</t>
  </si>
  <si>
    <t>0237. Фильтр по товарам в нормативе работ</t>
  </si>
  <si>
    <t>0238. Добавить в нормативы столбец согласования</t>
  </si>
  <si>
    <t>0239. Срок просрочки по ИМ</t>
  </si>
  <si>
    <r>
      <rPr>
        <sz val="10"/>
        <color theme="1"/>
        <rFont val="Roboto Condensed"/>
      </rPr>
      <t xml:space="preserve">Добавить в справочник брендов и справочник дилеров поле </t>
    </r>
    <r>
      <rPr>
        <b/>
        <sz val="10"/>
        <color theme="1"/>
        <rFont val="Roboto Condensed"/>
      </rPr>
      <t xml:space="preserve">Время работы ИМ </t>
    </r>
    <r>
      <rPr>
        <sz val="10"/>
        <color theme="1"/>
        <rFont val="Roboto Condensed"/>
      </rPr>
      <t xml:space="preserve">. Добавить в заявку под полем Статус ИМ Время работы ИМ . </t>
    </r>
    <r>
      <rPr>
        <b/>
        <sz val="10"/>
        <color theme="1"/>
        <rFont val="Roboto Condensed"/>
      </rPr>
      <t xml:space="preserve">
</t>
    </r>
    <r>
      <rPr>
        <sz val="10"/>
        <color theme="1"/>
        <rFont val="Roboto Condensed"/>
      </rPr>
      <t xml:space="preserve">Для расчета срока просрочкии для отображения внутри заявки брать наименьшее значение, т.е. если заявка с типом дилера для которого Время работы ИМ равен 5 дней,  а для Бренда 3 дня, то берется меньшее значение, 3 дня. 
Исходя из этого значения определять просроченные заявки по ИМ, т.е. выделять красным значение по столбцу Дней в ИМ.   </t>
    </r>
  </si>
  <si>
    <t>0240. Фильтр на просроченные заявки</t>
  </si>
  <si>
    <t xml:space="preserve">В шапке левее фильтров есть значение кол-ва открытых\завершенных\просроченных заявок.
Исправить наименование Просроченные заявки на Просроченные заявки СЦ. Брать только незавершенные заявки, т.е. не считать заявки у которых Статус ИМ и Статус заявки равны Завершен. Просроченные считаются, если значение столбца Дней в СЦ больше значения поля Время работы в справочнике Дилеров.   
Добавить правее Просроченные заявки СЦ аналогичное поле Просроченные заявки ИМ. Брать только незавершенные заявки, т.е. не считать заявки у которых Статус ИМ и Статус заявки равны Завершен.  Просроченные считаются, если значение столбца Дней в ИМ больше значения поля Время работы в справочнике Дилеров. </t>
  </si>
  <si>
    <t>0241. Исправить расчет цены в нормативах работ/отображение в ремонте</t>
  </si>
  <si>
    <t>0242. Фильтр на просроченные заявки</t>
  </si>
  <si>
    <t xml:space="preserve">0243. Интеграция с Телфин </t>
  </si>
  <si>
    <r>
      <rPr>
        <sz val="10"/>
        <rFont val="Roboto Condensed"/>
      </rPr>
      <t xml:space="preserve">Мы пользуемся услугами </t>
    </r>
    <r>
      <rPr>
        <u/>
        <sz val="10"/>
        <color rgb="FF1155CC"/>
        <rFont val="Roboto Condensed"/>
      </rPr>
      <t>https://teleo.telphin.ru/</t>
    </r>
    <r>
      <rPr>
        <sz val="10"/>
        <rFont val="Roboto Condensed"/>
      </rPr>
      <t xml:space="preserve"> . Какие данные понадобятся - пришлю. Необходимо настроить интеграцию так чтобы:
1. В шапке внутри заявки, рядом с номером телефона клиента появился значок Телфин, который бы переводил в приложение Телфин на компьютере с введеным номером клиента для звонка. 
2. Добавить вкладку внутри заявки правее вкладки Чат с наименование Телефон . В ней необходимо выводить информацию об истории звонков входящих и исходящих и возможность прослушивать звонки. </t>
    </r>
  </si>
  <si>
    <t>0244. Убрать красные выделения просрочек для завершенных заявок</t>
  </si>
  <si>
    <t>0245. Среднее и максимальное время ответа клиенту, вести доп аналитику с фильтром по сотруднику</t>
  </si>
  <si>
    <t>0246. Дополнение полей с ссылками во вкладке Дополнительно</t>
  </si>
  <si>
    <r>
      <rPr>
        <sz val="10"/>
        <rFont val="Roboto Condensed"/>
      </rPr>
      <t xml:space="preserve">1. Добавить во вкладку Дополнительно поле с ссылкой на  тип документов Исходящий платеж в МС под полем Возврат в МС. Поле называется </t>
    </r>
    <r>
      <rPr>
        <b/>
        <sz val="10"/>
        <rFont val="Roboto Condensed"/>
      </rPr>
      <t>ИП КЛИЕНТ</t>
    </r>
    <r>
      <rPr>
        <sz val="10"/>
        <rFont val="Roboto Condensed"/>
      </rPr>
      <t xml:space="preserve">. Ссылка начинается на </t>
    </r>
    <r>
      <rPr>
        <u/>
        <sz val="10"/>
        <color rgb="FF1155CC"/>
        <rFont val="Roboto Condensed"/>
      </rPr>
      <t>https://online.moysklad.ru/app/#paymentout/</t>
    </r>
    <r>
      <rPr>
        <sz val="10"/>
        <rFont val="Roboto Condensed"/>
      </rPr>
      <t xml:space="preserve"> .  При приложение других типов документов не сохраняет и выдает ошибку:
Тип документа МС не соотвествует используемому полю. 
2. Добавить во вкладку Дополнительно поле с ссылкой нана  тип документов  Входящий платеж в МС под полем Оплата в МС. Поле называется </t>
    </r>
    <r>
      <rPr>
        <b/>
        <sz val="10"/>
        <rFont val="Roboto Condensed"/>
      </rPr>
      <t>ВП КЛИЕНТ</t>
    </r>
    <r>
      <rPr>
        <sz val="10"/>
        <rFont val="Roboto Condensed"/>
      </rPr>
      <t xml:space="preserve">. Ссылка начинается на </t>
    </r>
    <r>
      <rPr>
        <u/>
        <sz val="10"/>
        <color rgb="FF1155CC"/>
        <rFont val="Roboto Condensed"/>
      </rPr>
      <t xml:space="preserve"> https://online.moysklad.ru/app/#customerorder </t>
    </r>
    <r>
      <rPr>
        <sz val="10"/>
        <rFont val="Roboto Condensed"/>
      </rPr>
      <t xml:space="preserve"> .  При приложение других типов документов не сохраняет и выдает ошибку:
Тип документа МС не соотвествует используемому полю. 
3. В поле Возврат в МС добавить возможность прикреплять ссылки , начинающиеся на </t>
    </r>
    <r>
      <rPr>
        <u/>
        <sz val="10"/>
        <color rgb="FF1155CC"/>
        <rFont val="Roboto Condensed"/>
      </rPr>
      <t>https://online.moysklad.ru/app/#move/</t>
    </r>
    <r>
      <rPr>
        <sz val="10"/>
        <rFont val="Roboto Condensed"/>
      </rPr>
      <t xml:space="preserve"> . 
4. Переименовать Заказ в МС на </t>
    </r>
    <r>
      <rPr>
        <b/>
        <sz val="10"/>
        <rFont val="Roboto Condensed"/>
      </rPr>
      <t>ЗК КЛИЕНТ</t>
    </r>
    <r>
      <rPr>
        <sz val="10"/>
        <rFont val="Roboto Condensed"/>
      </rPr>
      <t xml:space="preserve">, Возврат в МС на </t>
    </r>
    <r>
      <rPr>
        <b/>
        <sz val="10"/>
        <rFont val="Roboto Condensed"/>
      </rPr>
      <t>ВЗК\ПРМ КЛИЕНТ</t>
    </r>
    <r>
      <rPr>
        <sz val="10"/>
        <rFont val="Roboto Condensed"/>
      </rPr>
      <t xml:space="preserve">, Замена в МС на </t>
    </r>
    <r>
      <rPr>
        <b/>
        <sz val="10"/>
        <rFont val="Roboto Condensed"/>
      </rPr>
      <t>КАПЭКС</t>
    </r>
    <r>
      <rPr>
        <sz val="10"/>
        <rFont val="Roboto Condensed"/>
      </rPr>
      <t xml:space="preserve">, Оплата в МС на </t>
    </r>
    <r>
      <rPr>
        <b/>
        <sz val="10"/>
        <rFont val="Roboto Condensed"/>
      </rPr>
      <t>ВП ВОП</t>
    </r>
    <r>
      <rPr>
        <sz val="10"/>
        <rFont val="Roboto Condensed"/>
      </rPr>
      <t xml:space="preserve">
</t>
    </r>
  </si>
  <si>
    <t>0247. Дополнение поля отправки и забора во вкладке Дополнительно</t>
  </si>
  <si>
    <t>0248. Дополнение полей в справочнике Дилеров</t>
  </si>
  <si>
    <r>
      <rPr>
        <sz val="10"/>
        <rFont val="Roboto Condensed"/>
      </rPr>
      <t xml:space="preserve">1. В поле Договор изменить:
-Убрать поле для вложения файлов
-Добавить поле для ввода ссылки на гугл диск , с названием </t>
    </r>
    <r>
      <rPr>
        <b/>
        <sz val="10"/>
        <rFont val="Roboto Condensed"/>
      </rPr>
      <t xml:space="preserve">Ссылка
</t>
    </r>
    <r>
      <rPr>
        <sz val="10"/>
        <rFont val="Roboto Condensed"/>
      </rPr>
      <t xml:space="preserve">-Добавить наименование договора из справочника договоров в МС ( </t>
    </r>
    <r>
      <rPr>
        <u/>
        <sz val="10"/>
        <color rgb="FF1155CC"/>
        <rFont val="Roboto Condensed"/>
      </rPr>
      <t>https://online.moysklad.ru/app/#contract</t>
    </r>
    <r>
      <rPr>
        <sz val="10"/>
        <rFont val="Roboto Condensed"/>
      </rPr>
      <t xml:space="preserve"> ) , с названием </t>
    </r>
    <r>
      <rPr>
        <b/>
        <sz val="10"/>
        <rFont val="Roboto Condensed"/>
      </rPr>
      <t>Номер в МС.</t>
    </r>
    <r>
      <rPr>
        <sz val="10"/>
        <rFont val="Roboto Condensed"/>
      </rPr>
      <t xml:space="preserve"> С возможностью перейти по ссылке на МС в карточку договора. 
-Добавить возможность выбрать несколько договоров 
2. Поле Время работы ИМ пеернести как подпункт поля Договор. Для каждого договора Время работы ИМ будет свой индивидуальный. Какой договор будет выбран в заявке, такой срок ИМ и будет считаться для этой заявки.
3. В карточке заявки во вкладке Дополнительно, над ссылками на документы в МС добавить выбор договоров в МС из ограниченного писка указанных договоров в карточке Дилера внутри справочника с активной ссылкой на него в МС. Если там выбран один договорв, то он подтянется автоматически. Если несколько, то нужно вручную выбрать из них.  </t>
    </r>
  </si>
  <si>
    <t>0249. Дополнить интерграцию с Телфин</t>
  </si>
  <si>
    <r>
      <rPr>
        <sz val="10"/>
        <rFont val="Roboto Condensed"/>
      </rPr>
      <t xml:space="preserve">У нас открылся новый кабинет Телфин. Старым мы больше не будем пользоваться, но данные из него хотелось бы продолжать видеть внутри заявок ССЦ. Добавить аналогичную интеграцию с новым кабинетом Телфина 
AMK19902
G96PRT5fsE
</t>
    </r>
    <r>
      <rPr>
        <u/>
        <sz val="10"/>
        <color rgb="FF1155CC"/>
        <rFont val="Roboto Condensed"/>
      </rPr>
      <t>teleo.telphin.ru</t>
    </r>
  </si>
  <si>
    <t>0250. Добавить новый тип заявки</t>
  </si>
  <si>
    <t xml:space="preserve">0251. Классификатор адресов </t>
  </si>
  <si>
    <t xml:space="preserve">
ДругоеВ карточки клиентов добавить классификатор адресов  к дополнение к текущему полю Адрес. Поле адрес в этом случае будет собирательным и автоматическим при аыборе подполей (город, ул и тп) . Добавить  аналогично полю адрес в заказах покупателя мс (https://online.moysklad.ru/app/#customerorder/edit?id=81bfff75-0535-11ee-0a80-047d00437a53) .  Заполнение поля адрес в свою очередь предлагает в выпадающем списке адрес, существующий в классификаторе и при выборе адреса из спика автозаполняет отдельные  поля с разбивкой на город, улицу и тп. Должны быть доп  поля :
Индекс
Страна
Россия
Регион
Город
Улица
Дом
Кв. или офис</t>
  </si>
  <si>
    <t>0252. Добавить РРЦ</t>
  </si>
  <si>
    <t>0253. Учет в сроках обработки заявок выходных и праздничных дней.</t>
  </si>
  <si>
    <t>0254. Сменить константу нормы времени ССЦ</t>
  </si>
  <si>
    <t>0255. 1. Приоритет. Добавить https://brandasc.ru/otpravit-zayavku доп ссылку специальную для сотрудников для создания заявок изнвне с минимальным кол-вом полей:
Фамилия
Имя
Номер телефона
Город
Описание несипарвности
Бренд
Товар
2. Второстепенно. При создании заявки убрать инфо об адресе для клиента
3. Второстепенно. При создании клиента самим РП внешне при выборе города Москва автоматически в данные клиента вставлять город Москва
4. Второстепенно. Не заполнен говод клиента может быть только у зявок статус заявки = новый и ожидаем информацию от клиента и статус заявки завершен+реш. по заявке=не удалось связаться с клиентом</t>
  </si>
  <si>
    <t>0256. Убрать автоматизированное создание Отгрузки в МС из заявки ССЦ</t>
  </si>
  <si>
    <r>
      <rPr>
        <b/>
        <sz val="11"/>
        <color theme="1"/>
        <rFont val="&quot;Roboto Condensed&quot;"/>
      </rPr>
      <t>Сейчас</t>
    </r>
    <r>
      <rPr>
        <sz val="11"/>
        <color theme="1"/>
        <rFont val="&quot;Roboto Condensed&quot;"/>
      </rPr>
      <t xml:space="preserve">: При смене статус ИМ на Поступил в ИМ создается Заказ Покупателя в МС, а при смене статуса ИМ на Завершен из созданного Заказа попкупателя создается отгрузка. 
</t>
    </r>
    <r>
      <rPr>
        <b/>
        <sz val="11"/>
        <color theme="1"/>
        <rFont val="&quot;Roboto Condensed&quot;"/>
      </rPr>
      <t>Нужно</t>
    </r>
    <r>
      <rPr>
        <sz val="11"/>
        <color theme="1"/>
        <rFont val="&quot;Roboto Condensed&quot;"/>
      </rPr>
      <t>: Убрать вторую часть. Создание отгрузки больше не нужно. Создавать только при смене статус ИМ на Поступил в ИМ Заказ Покупателя в МС и все.</t>
    </r>
  </si>
  <si>
    <t>0257. Редактирование полей РРЦ и COST</t>
  </si>
  <si>
    <r>
      <rPr>
        <sz val="11"/>
        <rFont val="&quot;Roboto Condensed&quot;"/>
      </rPr>
      <t xml:space="preserve">Необходимо добавить\изменить в карточке товара ССЦ ( пример: </t>
    </r>
    <r>
      <rPr>
        <u/>
        <sz val="11"/>
        <color rgb="FF5FB4F1"/>
        <rFont val="&quot;Roboto Condensed&quot;"/>
      </rPr>
      <t>https://brandasc.ru/administrator/index.php?option=com_svcenter&amp;view=product&amp;layout=edit&amp;id=397</t>
    </r>
    <r>
      <rPr>
        <sz val="11"/>
        <rFont val="&quot;Roboto Condensed&quot;"/>
      </rPr>
      <t xml:space="preserve"> ) поля: 
1. Добавить </t>
    </r>
    <r>
      <rPr>
        <b/>
        <sz val="11"/>
        <rFont val="&quot;Roboto Condensed&quot;"/>
      </rPr>
      <t>РРЦ</t>
    </r>
    <r>
      <rPr>
        <sz val="11"/>
        <rFont val="&quot;Roboto Condensed&quot;"/>
      </rPr>
      <t xml:space="preserve">. Значение поля будет идти из поля РРЦ в карточке товара в МС Товары (пример: </t>
    </r>
    <r>
      <rPr>
        <u/>
        <sz val="11"/>
        <color rgb="FF5FB4F1"/>
        <rFont val="&quot;Roboto Condensed&quot;"/>
      </rPr>
      <t>https://online.moysklad.ru/app/#good/edit?id=f341d723-c82b-11ea-0a80-05c50018cef6</t>
    </r>
    <r>
      <rPr>
        <sz val="11"/>
        <rFont val="&quot;Roboto Condensed&quot;"/>
      </rPr>
      <t xml:space="preserve"> , вкладка Цены) или PIM Товары и услуги (пример: </t>
    </r>
    <r>
      <rPr>
        <u/>
        <sz val="11"/>
        <color rgb="FF5FB4F1"/>
        <rFont val="&quot;Roboto Condensed&quot;"/>
      </rPr>
      <t>https://pim.my-sales.su/#/item/f341ef8d-c82b-11ea-0a80-05c50018cf0b</t>
    </r>
    <r>
      <rPr>
        <sz val="11"/>
        <rFont val="&quot;Roboto Condensed&quot;"/>
      </rPr>
      <t xml:space="preserve"> , вкладка Связи - Цены). 
При выгрузке данных в Excel необходимо добавить столбец правее COST с наименование РРЦ и с данными из поля РРЦ в карточке товара, который указан в заявке. 
2. Изменить поле </t>
    </r>
    <r>
      <rPr>
        <b/>
        <sz val="11"/>
        <rFont val="&quot;Roboto Condensed&quot;"/>
      </rPr>
      <t xml:space="preserve">COST </t>
    </r>
    <r>
      <rPr>
        <sz val="11"/>
        <rFont val="&quot;Roboto Condensed&quot;"/>
      </rPr>
      <t xml:space="preserve">. Необходимо изменить логику заполнения поля в карточке товара ССЦ . Себестоимость по товарам из документа можно узнать с помощью запроса /report/stock/byoperation?operation.id=___
https://dev.moysklad.ru/doc/api/remap/1.2/reports/#otchety-otchet-ostatki-poluchit-ostatki-po-dokumentu
Там есть поле COST . Отдельно обращаю внимание — поле уже умноженно на кол-во товара. Т.е. где 10 штук товара COST уже будет умножен на 10.
При выгрузке данных в Excel таблицы по заявкам необходимо изменить данные COST с учетом обвноленной логики. </t>
    </r>
  </si>
  <si>
    <t>0258. Интеграция с WhatsApp Business API</t>
  </si>
  <si>
    <r>
      <rPr>
        <u/>
        <sz val="11"/>
        <color rgb="FF56A3F1"/>
        <rFont val="&quot;Roboto Condensed&quot;"/>
      </rPr>
      <t>https://app.edna.ru/integration/documentation</t>
    </r>
    <r>
      <rPr>
        <sz val="11"/>
        <rFont val="&quot;Roboto Condensed&quot;"/>
      </rPr>
      <t xml:space="preserve"> 
логин: service@brandasc.ru
пароль: wpRzxZ6qPxM52qSy$
менеджер для вопросов: +7 967 012-03-02 Александра
Настроить интерграцию чтобы внутри заявки во вкладке Чат (с клиентом) можно было получать и отправлять сообщения клиенту в WhatsApp. При отправке сообщений от нас была возможность выбрать канал для отправки Почта или WhatsApp.</t>
    </r>
  </si>
  <si>
    <t>0259. Дополнение/Изменение карточки клиента</t>
  </si>
  <si>
    <r>
      <rPr>
        <sz val="11"/>
        <rFont val="&quot;Roboto Condensed&quot;"/>
      </rPr>
      <t xml:space="preserve">1. В справчнике Дилеры в карточке Дилера (напрмиер, </t>
    </r>
    <r>
      <rPr>
        <u/>
        <sz val="11"/>
        <color rgb="FF1155CC"/>
        <rFont val="&quot;Roboto Condensed&quot;"/>
      </rPr>
      <t>https://brandasc.ru/administrator/index.php?option=com_svcenter&amp;view=item&amp;table_id=dealers&amp;layout=edit&amp;id=7</t>
    </r>
    <r>
      <rPr>
        <sz val="11"/>
        <rFont val="&quot;Roboto Condensed&quot;"/>
      </rPr>
      <t xml:space="preserve"> ) изменить: 
1. В карточку:
-Добавить поле </t>
    </r>
    <r>
      <rPr>
        <b/>
        <sz val="11"/>
        <rFont val="&quot;Roboto Condensed&quot;"/>
      </rPr>
      <t xml:space="preserve">ИНН </t>
    </r>
    <r>
      <rPr>
        <sz val="11"/>
        <rFont val="&quot;Roboto Condensed&quot;"/>
      </rPr>
      <t xml:space="preserve">с ограничением на 12 символом
-Добавить поле </t>
    </r>
    <r>
      <rPr>
        <b/>
        <sz val="11"/>
        <rFont val="&quot;Roboto Condensed&quot;"/>
      </rPr>
      <t>Магазин</t>
    </r>
    <r>
      <rPr>
        <sz val="11"/>
        <rFont val="&quot;Roboto Condensed&quot;"/>
      </rPr>
      <t xml:space="preserve">. Который дает возможность выбрать возможные значения магазина из списка для заявок с указанным дилером. Можно выбрать больше одного. В заявке ССЦ при выборе дилера магазин автоматически должен подтягиваться из значения, указанного внутри карточки дилера, если значение одно, если значений несколько, то выбор магазина в заявке ограничен этими вариантами. 
2. В поле Договор:
-Убрать поле для вложения файлов.
-Добавить поле </t>
    </r>
    <r>
      <rPr>
        <b/>
        <sz val="11"/>
        <rFont val="&quot;Roboto Condensed&quot;"/>
      </rPr>
      <t>Номер в МС</t>
    </r>
    <r>
      <rPr>
        <sz val="11"/>
        <rFont val="&quot;Roboto Condensed&quot;"/>
      </rPr>
      <t xml:space="preserve"> , прязать к нему список номеров договоров из справочника договоров в МС ( </t>
    </r>
    <r>
      <rPr>
        <u/>
        <sz val="11"/>
        <color rgb="FF1155CC"/>
        <rFont val="&quot;Roboto Condensed&quot;"/>
      </rPr>
      <t>https://online.moysklad.ru/app/#contract</t>
    </r>
    <r>
      <rPr>
        <sz val="11"/>
        <rFont val="&quot;Roboto Condensed&quot;"/>
      </rPr>
      <t xml:space="preserve"> ) . С возможностью перейти по ссылке на МС в карточку договора. Список на выбор выпадает исходя из значения ИНН в карточке дилера ССЦ и ИНН контрагента выбранного в договоре МС.  
-Добавить возможность выбрать несколько договоров. Т.е. добавлять через плюс еще список полей , относящихся к договору.
3. Поле</t>
    </r>
    <r>
      <rPr>
        <b/>
        <sz val="11"/>
        <rFont val="&quot;Roboto Condensed&quot;"/>
      </rPr>
      <t xml:space="preserve"> Время работы ИМ </t>
    </r>
    <r>
      <rPr>
        <sz val="11"/>
        <rFont val="&quot;Roboto Condensed&quot;"/>
      </rPr>
      <t xml:space="preserve">перенести как подпункт блока Договор </t>
    </r>
    <r>
      <rPr>
        <u/>
        <sz val="11"/>
        <rFont val="&quot;Roboto Condensed&quot;"/>
      </rPr>
      <t xml:space="preserve">только для Дилеров МК </t>
    </r>
    <r>
      <rPr>
        <sz val="11"/>
        <rFont val="&quot;Roboto Condensed&quot;"/>
      </rPr>
      <t xml:space="preserve">(учитывайте ТЗ ниже на дополниельное диление на типы клиентов, там тоже будет использоваться это поле, но не врамках договора, а на всего клиента). Для каждого договора Время работы ИМ будет свой индивидуальный. Какой договор будет выбран в заявке, такой срок ИМ и будет считаться для этой заявки.
4. В карточке заявки во вкладке Дополнительно , над ссылками на документы в МС добавить выбор договоров в МС из ограниченного писка указанных договоров в карточке Дилера внутри справочника с активной ссылкой на него в МС. Если там выбран один договорв, то он подтянется автоматически. Если несколько, то нужно вручную выбрать из указанных. Поле обязательно к заполнению, требует заполнять одновременно с заполнением поля ЗК КЛИЕНТ. </t>
    </r>
  </si>
  <si>
    <t>0260. Изменение поля Серийный номер</t>
  </si>
  <si>
    <r>
      <rPr>
        <sz val="11"/>
        <rFont val="&quot;Roboto Condensed&quot;"/>
      </rPr>
      <t xml:space="preserve">1. В заявке ССЦ поле Серийный номер переименовать в SN
2. Запретить использовать пробелы в поле SN
3. Добавить в карточку товара (например, </t>
    </r>
    <r>
      <rPr>
        <u/>
        <sz val="11"/>
        <color rgb="FF1155CC"/>
        <rFont val="&quot;Roboto Condensed&quot;"/>
      </rPr>
      <t>https://brandasc.ru/administrator/index.php?option=com_svcenter&amp;view=product&amp;layout=edit&amp;id=397)</t>
    </r>
    <r>
      <rPr>
        <sz val="11"/>
        <rFont val="&quot;Roboto Condensed&quot;"/>
      </rPr>
      <t xml:space="preserve"> поле </t>
    </r>
    <r>
      <rPr>
        <b/>
        <sz val="11"/>
        <rFont val="&quot;Roboto Condensed&quot;"/>
      </rPr>
      <t>Кол-во символов в SN</t>
    </r>
    <r>
      <rPr>
        <sz val="11"/>
        <rFont val="&quot;Roboto Condensed&quot;"/>
      </rPr>
      <t xml:space="preserve">.  В котором будет информация о максимально допустимом кол-ве символов в поле SN в заявке ССЦ, в которой будет выбран этот товар. Добавить возможность выбора варианта </t>
    </r>
    <r>
      <rPr>
        <b/>
        <sz val="11"/>
        <rFont val="&quot;Roboto Condensed&quot;"/>
      </rPr>
      <t>Нет SN</t>
    </r>
    <r>
      <rPr>
        <sz val="11"/>
        <rFont val="&quot;Roboto Condensed&quot;"/>
      </rPr>
      <t xml:space="preserve">, которое будет означать, что данный товар не имеет SN, в заявке в этом случае автоматически при выборе такого товара поле SN будет заполнено как </t>
    </r>
    <r>
      <rPr>
        <b/>
        <sz val="11"/>
        <rFont val="&quot;Roboto Condensed&quot;"/>
      </rPr>
      <t>Б/Н</t>
    </r>
    <r>
      <rPr>
        <sz val="11"/>
        <rFont val="&quot;Roboto Condensed&quot;"/>
      </rPr>
      <t xml:space="preserve"> , с возможностью вручную изменить на другое значение. </t>
    </r>
  </si>
  <si>
    <t>0261. Изменение Типов клиентов и Дилеров</t>
  </si>
  <si>
    <r>
      <rPr>
        <sz val="11"/>
        <color theme="1"/>
        <rFont val="&quot;Roboto Condensed&quot;"/>
      </rPr>
      <t xml:space="preserve">Изменение типов клиентов. Дилеры разделить на два типа </t>
    </r>
    <r>
      <rPr>
        <b/>
        <sz val="11"/>
        <color theme="1"/>
        <rFont val="&quot;Roboto Condensed&quot;"/>
      </rPr>
      <t>Дилеры МК</t>
    </r>
    <r>
      <rPr>
        <sz val="11"/>
        <color theme="1"/>
        <rFont val="&quot;Roboto Condensed&quot;"/>
      </rPr>
      <t xml:space="preserve"> и </t>
    </r>
    <r>
      <rPr>
        <b/>
        <sz val="11"/>
        <color theme="1"/>
        <rFont val="&quot;Roboto Condensed&quot;"/>
      </rPr>
      <t>Дилеры WYZ</t>
    </r>
    <r>
      <rPr>
        <sz val="11"/>
        <color theme="1"/>
        <rFont val="&quot;Roboto Condensed&quot;"/>
      </rPr>
      <t xml:space="preserve">. Необходимо:
1. Из текущего справочника Дилеров у следующих клиентов поменять Тип клиента на </t>
    </r>
    <r>
      <rPr>
        <b/>
        <sz val="11"/>
        <color theme="1"/>
        <rFont val="&quot;Roboto Condensed&quot;"/>
      </rPr>
      <t>Дилеры WYZ</t>
    </r>
    <r>
      <rPr>
        <sz val="11"/>
        <color theme="1"/>
        <rFont val="&quot;Roboto Condensed&quot;"/>
      </rPr>
      <t xml:space="preserve">, создать для него отдельный справочник и перенести значения из Дилеров:
lamoda.ru / ООО "КУПИШУЗ"
market.yandex.ru / ООО "ЯНДЕКС.МАРКЕТ"
ozon.ru / ООО "ИНТЕРНЕТ РЕШЕНИЯ"
tmall.ru / ООО "АЛИБАБА.КОМ (РУ)"
wildberries.ru / ООО "ВАЙЛДБЕРРИЗ"
2. Оставшихся клиентов оставить за Типом клиента Дилеры и переименовать его на </t>
    </r>
    <r>
      <rPr>
        <b/>
        <sz val="11"/>
        <color theme="1"/>
        <rFont val="&quot;Roboto Condensed&quot;"/>
      </rPr>
      <t xml:space="preserve">Дилеры МК .
</t>
    </r>
    <r>
      <rPr>
        <sz val="11"/>
        <color theme="1"/>
        <rFont val="&quot;Roboto Condensed&quot;"/>
      </rPr>
      <t xml:space="preserve">3. Справочники разделить и создать отдельные. Все поля внутри карточки дилера будут аналогичными. Кроме </t>
    </r>
    <r>
      <rPr>
        <b/>
        <sz val="11"/>
        <color theme="1"/>
        <rFont val="&quot;Roboto Condensed&quot;"/>
      </rPr>
      <t>Время работы ИМ</t>
    </r>
    <r>
      <rPr>
        <sz val="11"/>
        <color theme="1"/>
        <rFont val="&quot;Roboto Condensed&quot;"/>
      </rPr>
      <t>, для Дилеры WYZ это поле будет применяться к полностью дилеру, а не договору внутри него.
4. Фильтры на Тип клиента разделить на РП, Внутренние заказы, Дилеры МК и Дилеры WYZ. А только после выбора в шапке списка заявок фильтра Тип клиента выбирать его значение, конкретного дилера, если под ним подразумевается такой список. Т.е. выбирая РП - подвыбора не будет, а выбирая Дилеры МК - можно будет выбрать из справочника значение. Можно отдельным подфильтром, как вам удобнее. 
5. Добавить справочник на Внутренние заказы. У них тоже будет выпадающий список значений из справочника. Внутри них так же нужна возможноть накладывать ограничение на Требование клиента, Решение с товаром и Решение по заявке, а также поле Время работы ИМ. Договоры и включенные в них поля не нужны.
6. Добавить возможность на тип клиент РП накладывать ограничение на Требование клиента, Решение с товаром и Решение по заявке, а также указывать значение поля Время работы ИМ по аналогии с Внутренними заказами. Способ реализации на ваше усмотрение. Можно как отдельные справочники, можно как-то еще.</t>
    </r>
  </si>
  <si>
    <t>0262. Убрать запрет на сообщение клиента без ответа.</t>
  </si>
  <si>
    <t>Убрать правило, которые не повзволяет сменить статус сообщения клиента на Отработано с Не отработано, пока не будет ответа.</t>
  </si>
  <si>
    <t>0263. Добавить ошибки при работе с WhatsApp</t>
  </si>
  <si>
    <t xml:space="preserve">1.При отправке сообщения WhatsApp при невозможности доставить сообщение выдавать ошибку в зависимости от случая:
1.1. Если у абонента нет вотсапа - вывести ошибку с текстом ‘’Данный абонент не использует Вотсап’’
1.2 Если не отправлено шаблонное сообщение и API не позволяет переписываться с клиентом - вывести ошибку с текстом ‘’Отправьте клиенту шаблон ‘’Первое сообщение’’ и дождитесь когда клиент на него ответит, чтобы у вас появилось возможности переписываться в свободной форме’’
В обоих случаях в чате с клиентом не помечать сообщение как ‘’Доставлено’’. Выводить красным цветом статус сообщения ‘’НЕ ДОСТАВЛЕНО’’
</t>
  </si>
  <si>
    <t>0264. Возможность скрывать статусы в справочнике</t>
  </si>
  <si>
    <r>
      <rPr>
        <u/>
        <sz val="10"/>
        <color rgb="FF1155CC"/>
        <rFont val="Roboto Condensed"/>
      </rPr>
      <t>https://brandasc.ru/administrator/index.php?option=com_svcenter&amp;view=items</t>
    </r>
    <r>
      <rPr>
        <sz val="10"/>
        <rFont val="Roboto Condensed"/>
      </rPr>
      <t xml:space="preserve"> возможность скрывать неиспользуемые статусы</t>
    </r>
  </si>
  <si>
    <t>0265. Убрать лишние товары из товарного справочника</t>
  </si>
  <si>
    <t>1. Убрать возможность добавлять в справочник Товары (https://brandasc.ru/administrator/index.php?option=com_svcenter&amp;view=products) товары, содержащие в совем название (ОБ) в начале,  например (https://brandasc.ru/administrator/index.php?option=com_svcenter&amp;view=product&amp;layout=edit&amp;id=7910). В МС такие товары имеют отметку в поле (ОБ)-Образец/Брак , например (https://online.moysklad.ru/app/#good/edit?id=1991e3b5-a790-11ed-0a80-1090000f2104 ), а в PIM будут иметь Тип : ob_product (ОБ) , например (https://pim.my-sales.su/#/item/product25391) .
2. Убрать возможность добавлять в справочник Товары (https://brandasc.ru/administrator/index.php?option=com_svcenter&amp;view=products) товары, содержащие в совем название (ОБ) в начале,  например
Все заявки, в которых сейчас указан товар</t>
  </si>
  <si>
    <t>0266. Переход на новый сервер и API МойСклад</t>
  </si>
  <si>
    <t>Переход на новый сервер и API МойСклад(под вопросом)</t>
  </si>
  <si>
    <t>По вотсапу есть проблемка, если у клиента несколько обращений, переписка попадает в самую первую заявку.</t>
  </si>
  <si>
    <t>ЮМС</t>
  </si>
  <si>
    <t>0267. Добавить в выгрузку Excel и базу данных и-фу о дате движения товара  "Принято в ПЛК", "Приянто в ИМ", "Принято в АСЦ",  статуса ИМ "Завершен" и статуса заявки "Завершен"</t>
  </si>
  <si>
    <t xml:space="preserve">Необходимо добавить в выгрeзку Excel, а также в базу данных (ключ + спиок) следующие даты:
- Дата поступления возврата в АСЦ (для РП). Сочетание статусов: Движение товара - "Принято в АСЦ" + Статус заявки "В обработке менеджеров АСЦ"
- Дата полступления возврата  в ПЛК. Сочетание статусов: Движение товара - "Принято в ПЛК" + Статус заявки "В обработке ПЛК"
- Дата поступления возврата в ИМ. Сочетание статусов: Движение товара - "Принято в ИМ" + Статус ИМ "Поступил в ИМ"
- Дата завершения работы ИМ. Сочетание статусов: Статус ИМ "Завершен" + Статус заявки "В обработке менеджров АСЦ"
- Дата закрытия заявки. Статус заявки: "Завершен"
Даты должны подгружаться для заявков за предыдущие периоды. </t>
  </si>
  <si>
    <t xml:space="preserve">0268.  Скорректировать классификатор адресов </t>
  </si>
  <si>
    <r>
      <rPr>
        <b/>
        <sz val="10"/>
        <rFont val="Roboto Condensed"/>
      </rPr>
      <t xml:space="preserve">Должно быть: </t>
    </r>
    <r>
      <rPr>
        <sz val="10"/>
        <rFont val="Roboto Condensed"/>
      </rPr>
      <t xml:space="preserve">Аналогично полю адрес в заказах покупателя мс (https://online.moysklad.ru/app/#customerorder/edit?id=81bfff75-0535-11ee-0a80-047d00437a53) . Заполнение поля адрес в свою очередь предлагает в выпадающем списке адрес, существующий в классификаторе и при выборе адреса из спика автозаполняет отдельные  поля с разбивкой на город, улицу и тп. Должны быть доп  поля :
Индекс
Страна
Россия
Регион
Город
Улица
Дом
Кв. или офис
</t>
    </r>
    <r>
      <rPr>
        <b/>
        <sz val="10"/>
        <rFont val="Roboto Condensed"/>
      </rPr>
      <t xml:space="preserve">Фактически: </t>
    </r>
    <r>
      <rPr>
        <sz val="10"/>
        <rFont val="Roboto Condensed"/>
      </rPr>
      <t xml:space="preserve">Не корректно разносит информацию по полям. Пример: </t>
    </r>
    <r>
      <rPr>
        <u/>
        <sz val="10"/>
        <color rgb="FF1155CC"/>
        <rFont val="Roboto Condensed"/>
      </rPr>
      <t>https://brandasc.ru/administrator/index.php?option=com_svcenter&amp;view=request&amp;layout=edit&amp;id=18431</t>
    </r>
    <r>
      <rPr>
        <sz val="10"/>
        <rFont val="Roboto Condensed"/>
      </rPr>
      <t xml:space="preserve"> 
</t>
    </r>
    <r>
      <rPr>
        <b/>
        <sz val="10"/>
        <rFont val="Roboto Condensed"/>
      </rPr>
      <t xml:space="preserve">Что необходимо: </t>
    </r>
    <r>
      <rPr>
        <sz val="10"/>
        <rFont val="Roboto Condensed"/>
      </rPr>
      <t xml:space="preserve">для аналитики BI необходимо, чтобы поле город заполнялось корректро по всем заявкам, где указан адрес. </t>
    </r>
  </si>
  <si>
    <r>
      <rPr>
        <sz val="11"/>
        <rFont val="&quot;Roboto Condensed&quot;"/>
      </rPr>
      <t xml:space="preserve">При создании заявки по ссылке </t>
    </r>
    <r>
      <rPr>
        <u/>
        <sz val="11"/>
        <color rgb="FF1155CC"/>
        <rFont val="&quot;Roboto Condensed&quot;"/>
      </rPr>
      <t>b9a.ru</t>
    </r>
    <r>
      <rPr>
        <sz val="11"/>
        <rFont val="&quot;Roboto Condensed&quot;"/>
      </rPr>
      <t xml:space="preserve">  = </t>
    </r>
    <r>
      <rPr>
        <u/>
        <sz val="11"/>
        <color rgb="FF1155CC"/>
        <rFont val="&quot;Roboto Condensed&quot;"/>
      </rPr>
      <t>https://brandasc.ru/otpravit-zayavku</t>
    </r>
    <r>
      <rPr>
        <sz val="11"/>
        <rFont val="&quot;Roboto Condensed&quot;"/>
      </rPr>
      <t xml:space="preserve"> 
- При выборе Другие города сделать обязательным ввод адреса. Значение заполняемого поля пойдет в поле Адрес карточки клиента.  
- Изменить текст "Выбрать ПВЗ СДЭК для сдачи/получения товара ссылка на карту ПВЗ СДЭК" на :
Подберите подходящий вам Пункт СДЭК для сдачи/получения товара по ссылке на карту офисов СДЭК и введите его адрес в поле ниже</t>
    </r>
  </si>
  <si>
    <t>Поле Менеджер в заявке заархивировать и убрать из всех варификаций</t>
  </si>
  <si>
    <r>
      <rPr>
        <sz val="11"/>
        <rFont val="&quot;Roboto Condensed&quot;"/>
      </rPr>
      <t xml:space="preserve">Нужны отдельные ссылки для создания недозаполненных заявок. У нас сейчас у нас есть сайт </t>
    </r>
    <r>
      <rPr>
        <u/>
        <sz val="11"/>
        <color rgb="FF62B5F1"/>
        <rFont val="&quot;Roboto Condensed&quot;"/>
      </rPr>
      <t>b9a.ru</t>
    </r>
    <r>
      <rPr>
        <sz val="11"/>
        <rFont val="&quot;Roboto Condensed&quot;"/>
      </rPr>
      <t xml:space="preserve"> = </t>
    </r>
    <r>
      <rPr>
        <u/>
        <sz val="11"/>
        <color rgb="FF62B5F1"/>
        <rFont val="&quot;Roboto Condensed&quot;"/>
      </rPr>
      <t>https://brandasc.ru/otpravit-zayavku</t>
    </r>
    <r>
      <rPr>
        <sz val="11"/>
        <rFont val="&quot;Roboto Condensed&quot;"/>
      </rPr>
      <t xml:space="preserve"> с наложенными правилами на необходимость заполнения обязательных полей. Нам нужна отдельная внутренняя ссылка для создания заявок с обязательной верификацией сотрудника, которая позволяет только создавать заявки без дополнительных полей. В истории заявки должен отображаться пользователь, создавший ее.  Созданная ссылка будет включать следующие поля (* обязательные) :
1. </t>
    </r>
    <r>
      <rPr>
        <b/>
        <sz val="11"/>
        <rFont val="&quot;Roboto Condensed&quot;"/>
      </rPr>
      <t>Тип клиента*</t>
    </r>
    <r>
      <rPr>
        <sz val="11"/>
        <rFont val="&quot;Roboto Condensed&quot;"/>
      </rPr>
      <t xml:space="preserve"> . Перед появлением остальных полей на заполнение обязательно необходимо выбрать Тип клиента. Поле со следующими вариантами:
-Дилеры WYZ
-РП
2.1. При выборе Дилер WYZ добавляются поля на заполнение:
-Дилер WYZ* (из справочника Дилер WYZ)
-Клиент* (из выпадающего списка с указанным Дилером WYZ ) 
-Номер заказа в ТЧ*
-Дата*
-Бренд*
-Товар*
-Описание неисправности*
-Требование клиента*
Уведомления клиентам о создании заявки не уходят. 
2.2. При выборе РП добавляются поля на заполнение:
-Создание клиента ( при совпадении телефона выбирает клиента, который уже был заведен в ССЦ):
---Название / ФИО*
---Телефон*
---Почта (необязательна, можно оставить пустым)
---Адрес*
-Бренд*
-Товар*
-Описание неисправности*
-Требование клиента*
Уведомления клиентам о создании заявки не уходят. 
3. Такие заявки будут создаваться в статусе Новый. Когда в такие заявки, созданные по этой ссылке, будут заходить менеджеры для работы любое редактирвоание статусов заявки будет требовать дозаполнить отсуствующие незаполненные поля:
Магазин\Дата</t>
    </r>
  </si>
  <si>
    <r>
      <rPr>
        <sz val="11"/>
        <rFont val="&quot;Roboto Condensed&quot;"/>
      </rPr>
      <t>-Во все заявки, сейчас их 970 шт, с Решение заявки= Дубль заявки (есть основная) проставить Статус события = ДУБЛЬ (есть основная заявка) и Требование клиента= Вне учета. Дублированная заявка без изменения остальных полей
-При постановке статуса события ДУБЛЬ (есть основная заявка) автоматически проставляются значение полей:
Требование клиента= Вне учета. Дублированная заявка.
Статус ИМ = Не выбрано
Статус заявки = Завершено
Движение товара =  Не выбрано
Статус события =  ДУБЛЬ (есть основная заявка)
Решение с заявкой =  Не выбрано
Решение с товаром = Не выбрано
Все файлы, вложенные в заявку по умолчанию принимают значение категории = Мусор
Для сохранения изменений дополнительно должно появляться поле для ввода ссылки на первичную заявку с проверкой, что введенная ссылка имеет в себе "</t>
    </r>
    <r>
      <rPr>
        <u/>
        <sz val="11"/>
        <color rgb="FF1155CC"/>
        <rFont val="&quot;Roboto Condensed&quot;"/>
      </rPr>
      <t>https://brandasc.ru/administrator/index.php?option=com_svcenter&amp;view=request&amp;layout=edit&amp;id=</t>
    </r>
    <r>
      <rPr>
        <sz val="11"/>
        <rFont val="&quot;Roboto Condensed&quot;"/>
      </rPr>
      <t>" . Поле с кнопкой Сохранить и текстом:
Для завершения заявки как дублированной просьба ввести ссылку на основную заявку, по которой ведется работа:
Значение полей Магазин \ Дата , SN, ЗК КЛИЕНТ копируются в текущую заявку из указанной по ссылке основной. 
Значение из этой вводимой ссылки пойдет в поле Официальное заключение с текстом:
Дублированная заявка, работа по ней прекращена. Основная заявка с номером {ID} , ссылка на основную заявку {вводимое значение ссылки}.
Клиенту на указанную почту направляется сообщение с текстом:
Добрый день, по вашему обращению уже создана заявка {ID} , просьба продолжать общение по ней. Текущая заявка закрыта как дублированная. Спасибо за обращение.
Выбрать значение Статус события  = ДУБЛЬ (есть основная заявка) можно без доп верификации, т.е. поля Менеджер, ЗК КЛИЕНТ, Требование клиента и др. не будет требовать заполнить, если выбирается статус дубль.</t>
    </r>
  </si>
  <si>
    <t xml:space="preserve">Файлы, напраленные нам в чате клиента через канал whatsapp должны сохраняться во вкладке Файлы внутри заявкки. </t>
  </si>
  <si>
    <t>Убрать из отображения дубль вверху только по номеру телефона и почте не беря в учет заявки со статусом события Дубль</t>
  </si>
  <si>
    <t>0275. Изменение обязательного поля SN для клиента при создании заявки</t>
  </si>
  <si>
    <t>Для товаров без SN клиент не обязан заполнять это поле при создании заявки</t>
  </si>
  <si>
    <t>0276. Изменить валидацию на поле Требование клиента</t>
  </si>
  <si>
    <t>Требование клиента не просит казввать для заявок в статусе Новый и иОжидает инфо клиента</t>
  </si>
  <si>
    <r>
      <rPr>
        <sz val="11"/>
        <rFont val="&quot;Roboto Condensed&quot;"/>
      </rPr>
      <t xml:space="preserve">Нужны отдельные ссылки для создания недозаполненных заявок. У нас сейчас у нас есть сайт </t>
    </r>
    <r>
      <rPr>
        <u/>
        <sz val="11"/>
        <color rgb="FF62B5F1"/>
        <rFont val="&quot;Roboto Condensed&quot;"/>
      </rPr>
      <t>b9a.ru</t>
    </r>
    <r>
      <rPr>
        <sz val="11"/>
        <rFont val="&quot;Roboto Condensed&quot;"/>
      </rPr>
      <t xml:space="preserve"> = </t>
    </r>
    <r>
      <rPr>
        <u/>
        <sz val="11"/>
        <color rgb="FF62B5F1"/>
        <rFont val="&quot;Roboto Condensed&quot;"/>
      </rPr>
      <t>https://brandasc.ru/otpravit-zayavku</t>
    </r>
    <r>
      <rPr>
        <sz val="11"/>
        <rFont val="&quot;Roboto Condensed&quot;"/>
      </rPr>
      <t xml:space="preserve"> с наложенными правилами на необходимость заполнения обязательных полей. Нам нужна отдельная внутренняя ссылка для создания заявок с обязательной верификацией сотрудника, которая позволяет только создавать заявки без доп функционала. В истории заявки должен отображаться пользователь, создавший ее.  Созданная ссылка будет включать следующие поля (* обязательные) :
1. </t>
    </r>
    <r>
      <rPr>
        <b/>
        <sz val="11"/>
        <rFont val="&quot;Roboto Condensed&quot;"/>
      </rPr>
      <t>Тип клиента*</t>
    </r>
    <r>
      <rPr>
        <sz val="11"/>
        <rFont val="&quot;Roboto Condensed&quot;"/>
      </rPr>
      <t xml:space="preserve"> . Перед появлением остальных полей на заполнение обязательно необходимо выбрать Тип клиента. Поле со следующими вариантами:
-Дилеры WYZ
-РП
2.1. При выборе Дилер WYZ добавляются поля на заполнение:
-Дилер WYZ* (из справочника Дилер WYZ)
-Клиент* (из выпадающего списка с указанным Дилером WYZ ) 
-Номер заказа в ТЧ*
-Дата*
-Бренд*
-Товар*
-Описание неисправности*
Уведомления клиентам о создании заявки не уходят. 
2.2. При выборе РП добавляются поля на заполнение:
-Создание клиента ( при совпадении телефона выбирает клиента, который уже был заведен в ССЦ):
---Название / ФИО*
---Телефон*
---Почта (необязательна, можно оставить пустым)
---Адрес*
-Бренд*
-Товар*
-Описание неисправности*
Уведомления клиентам о создании заявки не уходят. 
3. Такие заявки будут создаваться в статусе Новый. Когда в такие заявки, созданные по этой ссылке, будут заходить менеджеры для работы любое редактирвоание статусов заявки будет требовать дозаполнить отсуствующие незаполненные поля:
Магазин\Дата
Требование клиента</t>
    </r>
  </si>
  <si>
    <t>Роли</t>
  </si>
  <si>
    <r>
      <rPr>
        <sz val="11"/>
        <rFont val="&quot;Roboto Condensed&quot;"/>
      </rPr>
      <t xml:space="preserve">1. В поле Договор изменить:
-Убрать поле для вложения файлов
-Добавить поле для ввода ссылки на гугл диск , с названием </t>
    </r>
    <r>
      <rPr>
        <b/>
        <sz val="11"/>
        <rFont val="&quot;Roboto Condensed&quot;"/>
      </rPr>
      <t xml:space="preserve">Ссылка
</t>
    </r>
    <r>
      <rPr>
        <sz val="11"/>
        <rFont val="&quot;Roboto Condensed&quot;"/>
      </rPr>
      <t xml:space="preserve">-Добавить наименование договора из справочника договоров в МС ( </t>
    </r>
    <r>
      <rPr>
        <u/>
        <sz val="11"/>
        <color rgb="FF5AADF1"/>
        <rFont val="&quot;Roboto Condensed&quot;"/>
      </rPr>
      <t>https://online.moysklad.ru/app/#contract</t>
    </r>
    <r>
      <rPr>
        <sz val="11"/>
        <rFont val="&quot;Roboto Condensed&quot;"/>
      </rPr>
      <t xml:space="preserve"> ) , с названием </t>
    </r>
    <r>
      <rPr>
        <b/>
        <sz val="11"/>
        <rFont val="&quot;Roboto Condensed&quot;"/>
      </rPr>
      <t>Номер в МС.</t>
    </r>
    <r>
      <rPr>
        <sz val="11"/>
        <rFont val="&quot;Roboto Condensed&quot;"/>
      </rPr>
      <t xml:space="preserve"> С возможностью перейти по ссылке на МС в карточку договора. Выбрать можно из всех значений.
-Добавить возможность выбрать несколько договоров.
2. Поле Время работы ИМ пеернести как подпункт поля Договор. Для каждого договора Время работы ИМ будет свой индивидуальный. Какой договор будет выбран в заявке, такой срок ИМ и будет считаться для этой заявки.
3. В карточке заявки во вкладке Дополнительно, над ссылками на документы в МС добавить выбор договоров в МС из ограниченного писка указанных договоров в карточке Дилера внутри справочника с активной ссылкой на него в МС. Если там выбран один договорв, то он подтянется автоматически. Если несколько, то нужно вручную выбрать из них.  </t>
    </r>
  </si>
  <si>
    <r>
      <rPr>
        <sz val="11"/>
        <color theme="1"/>
        <rFont val="&quot;Roboto Condensed&quot;"/>
      </rPr>
      <t xml:space="preserve">&gt;Добавить в поле </t>
    </r>
    <r>
      <rPr>
        <b/>
        <sz val="11"/>
        <color theme="1"/>
        <rFont val="&quot;Roboto Condensed&quot;"/>
      </rPr>
      <t xml:space="preserve">Печать </t>
    </r>
    <r>
      <rPr>
        <sz val="11"/>
        <color theme="1"/>
        <rFont val="&quot;Roboto Condensed&quot;"/>
      </rPr>
      <t xml:space="preserve">(кнопка левее выгрузки в Excel в верхнем меню) в выпадающий список вариант </t>
    </r>
    <r>
      <rPr>
        <b/>
        <sz val="11"/>
        <color theme="1"/>
        <rFont val="&quot;Roboto Condensed&quot;"/>
      </rPr>
      <t>Акт Дилеры МК</t>
    </r>
    <r>
      <rPr>
        <sz val="11"/>
        <color theme="1"/>
        <rFont val="&quot;Roboto Condensed&quot;"/>
      </rPr>
      <t xml:space="preserve">. Нажатие этой кнопки открывает окно с выбором:
1. </t>
    </r>
    <r>
      <rPr>
        <b/>
        <sz val="11"/>
        <color theme="1"/>
        <rFont val="&quot;Roboto Condensed&quot;"/>
      </rPr>
      <t>Клиент</t>
    </r>
    <r>
      <rPr>
        <sz val="11"/>
        <color theme="1"/>
        <rFont val="&quot;Roboto Condensed&quot;"/>
      </rPr>
      <t xml:space="preserve">*  (Из списка Дилеры МК)
2. При выборе клиента отображаются </t>
    </r>
    <r>
      <rPr>
        <b/>
        <sz val="11"/>
        <color theme="1"/>
        <rFont val="&quot;Roboto Condensed&quot;"/>
      </rPr>
      <t>кол-во заявок</t>
    </r>
    <r>
      <rPr>
        <sz val="11"/>
        <color theme="1"/>
        <rFont val="&quot;Roboto Condensed&quot;"/>
      </rPr>
      <t xml:space="preserve"> этого клиента у которых Статус заявки = В ожидании консолидации  с активной ссылкой для установки фильтрации (меню закроется и фильтр на тип клиента, дилера и статус заявки установится). Это значение встаивается в тексте: " От данного клиента ожидается </t>
    </r>
    <r>
      <rPr>
        <b/>
        <sz val="11"/>
        <color theme="1"/>
        <rFont val="&quot;Roboto Condensed&quot;"/>
      </rPr>
      <t>%s</t>
    </r>
    <r>
      <rPr>
        <sz val="11"/>
        <color theme="1"/>
        <rFont val="&quot;Roboto Condensed&quot;"/>
      </rPr>
      <t xml:space="preserve"> заявок. Подтверждаете, что ни одна из них не соотвествует фактически принятому товару?" и кнопки выбора: Да и Нет. 
3.1. При нажатии </t>
    </r>
    <r>
      <rPr>
        <b/>
        <sz val="11"/>
        <color theme="1"/>
        <rFont val="&quot;Roboto Condensed&quot;"/>
      </rPr>
      <t xml:space="preserve">Нет </t>
    </r>
    <r>
      <rPr>
        <sz val="11"/>
        <color theme="1"/>
        <rFont val="&quot;Roboto Condensed&quot;"/>
      </rPr>
      <t xml:space="preserve">, закрывается меню и не осуществуется никаких действий. 
3.2. При нажатии </t>
    </r>
    <r>
      <rPr>
        <b/>
        <sz val="11"/>
        <color theme="1"/>
        <rFont val="&quot;Roboto Condensed&quot;"/>
      </rPr>
      <t>Да</t>
    </r>
    <r>
      <rPr>
        <sz val="11"/>
        <color theme="1"/>
        <rFont val="&quot;Roboto Condensed&quot;"/>
      </rPr>
      <t>, ниже появляется поле для приложения Файл = Акт приема товаров, который будет вложен во все созданные заявки,  и кнопка</t>
    </r>
    <r>
      <rPr>
        <b/>
        <sz val="11"/>
        <color theme="1"/>
        <rFont val="&quot;Roboto Condensed&quot;"/>
      </rPr>
      <t xml:space="preserve"> Создать заявки по Акту</t>
    </r>
    <r>
      <rPr>
        <sz val="11"/>
        <color theme="1"/>
        <rFont val="&quot;Roboto Condensed&quot;"/>
      </rPr>
      <t xml:space="preserve">. Текст "Приложите Акт приема товаров".  Этот документ один общий для всех. т.е. в каждой созданной заявки ниже, этот файл будет вложен в Файлы с категорией  Акт приема передачи. 
4. После прикладывания файла акта кнопка Создания заявок становится активной для нажатия.
4. Нажимаем кнопку  </t>
    </r>
    <r>
      <rPr>
        <b/>
        <sz val="11"/>
        <color theme="1"/>
        <rFont val="&quot;Roboto Condensed&quot;"/>
      </rPr>
      <t>Создать заявки по Акту</t>
    </r>
    <r>
      <rPr>
        <sz val="11"/>
        <color theme="1"/>
        <rFont val="&quot;Roboto Condensed&quot;"/>
      </rPr>
      <t xml:space="preserve"> и меню переходит в специфичное отдельное окно создания заявок со следующими полями:
-Бренд*
-Товар*
-Серийный номер*
-Создать Документ: Акт приемки*
---Комплектность (Select Some Options)
---Царапины и повреждения на упаковке (Select Some Options)
---Царапины и повреждения на изделии (Select Some Options)
---Проверка изделия и его элементов на потертости (Select Some Options) )
-Прикрепить Файлы* (кол-во не ограничено на одну категорию):
---Документ, подтверждающий дату реализации
---Фотография изделия / неисправности
Каждый такой блок полей создает отдельную заявку. Добавить снизу возможность через (+) добавлять блок полей для заполнения для дополнительных заявок по этому же акту. 
Внизу еще раз кнопка Создать заявки по Акту . При ее нажатии создаются заявки. 
Т.е. для примера выбираем нажимаем Печать  &gt; Акт Дилеры МК &gt; Клиент = Технопарк  &gt; Вопрос = Да &gt; Прикладываем Файл= Акт &gt; Создать заявки по Акту &gt; Заполняем данные по заявкам. Все созданные заявки через этот инструмент создаются со статусами Саттус заявки =  В обработке менеджера АСЦ и Статус двидения товара = Поступил в ПЛК, в истории заявки видно кто создал заявку. Тип клиента = Дилер МК, сам клиент не выбран 
Важно, привязываемся не к названию документа/категории, а к его идентифиукатору. Когда используется АКт приема товаров речь идет о категории файла из справчоника (https://brandasc.ru/administrator/index.php?option=com_svcenter&amp;view=item&amp;table_id=list-10&amp;layout=edit&amp;id=266)</t>
    </r>
  </si>
  <si>
    <t>1. При прогаливании заявок и Печати актов добавить пред окно с подверждением кол-ва 
2. Добавить кол-во прогаленных над Кол-во заявок: 50 из 812</t>
  </si>
  <si>
    <r>
      <rPr>
        <sz val="11"/>
        <color theme="1"/>
        <rFont val="&quot;Roboto Condensed&quot;"/>
      </rPr>
      <t xml:space="preserve">Отредактировать в поле Печать (кнопка левее выгрузки в Excel в верхнем меню) в варианте Акт ДНС информацию о первичном документе Акта п/п / ТТН для приема. Т.е. мы нажимаем Печать &gt;  Акт ДНС &gt; Прием и появляется доп окно с полями:
1. </t>
    </r>
    <r>
      <rPr>
        <b/>
        <sz val="11"/>
        <color theme="1"/>
        <rFont val="&quot;Roboto Condensed&quot;"/>
      </rPr>
      <t>№ Акта / ТТН</t>
    </r>
    <r>
      <rPr>
        <sz val="11"/>
        <color theme="1"/>
        <rFont val="&quot;Roboto Condensed&quot;"/>
      </rPr>
      <t xml:space="preserve">  
2. </t>
    </r>
    <r>
      <rPr>
        <b/>
        <sz val="11"/>
        <color theme="1"/>
        <rFont val="&quot;Roboto Condensed&quot;"/>
      </rPr>
      <t xml:space="preserve">Дата Акта / ТТН
</t>
    </r>
    <r>
      <rPr>
        <sz val="11"/>
        <color theme="1"/>
        <rFont val="&quot;Roboto Condensed&quot;"/>
      </rPr>
      <t xml:space="preserve">3. </t>
    </r>
    <r>
      <rPr>
        <b/>
        <sz val="11"/>
        <color theme="1"/>
        <rFont val="&quot;Roboto Condensed&quot;"/>
      </rPr>
      <t xml:space="preserve">Файл Акта / ТТН </t>
    </r>
    <r>
      <rPr>
        <sz val="11"/>
        <color theme="1"/>
        <rFont val="&quot;Roboto Condensed&quot;"/>
      </rPr>
      <t>(Данный файл будет добавлен в Файлы во все выбранные заявки с Категорией = Акт приема товаров. 
Указанный номер и датаа акта подтягивается в заявке во вкладке Файлы наверху. Если есть документ типа Акт приема товаров, то в заявке под Магазин/Дата появляется информация о № и дате акта
Добавить фильтр на поле акт и дата
Проверка, что дата продажи не больше, чем дата акта 
Номер позиции в акте?</t>
    </r>
  </si>
  <si>
    <t>Создаваемые Акты приема и Акты выполненных работ прикреплять к заявке</t>
  </si>
  <si>
    <t>Связать диолера и магазин</t>
  </si>
  <si>
    <t>Возможность редактировать акт если он не подписан</t>
  </si>
  <si>
    <t>Примечание/вопрос</t>
  </si>
  <si>
    <t>Примечание/фото</t>
  </si>
  <si>
    <t>Комментарий К2А</t>
  </si>
  <si>
    <t>Установка Joomla параллельно существующей системе на MODX</t>
  </si>
  <si>
    <r>
      <rPr>
        <sz val="10"/>
        <color rgb="FF000000"/>
        <rFont val="Arial"/>
      </rPr>
      <t>Пока что располагается в меню Компоненты-&gt;ССЦ CRM</t>
    </r>
    <r>
      <rPr>
        <sz val="10"/>
        <color rgb="FF000000"/>
        <rFont val="Arial"/>
      </rPr>
      <t xml:space="preserve">
</t>
    </r>
    <r>
      <rPr>
        <u/>
        <sz val="10"/>
        <color rgb="FF1155CC"/>
        <rFont val="Arial"/>
      </rPr>
      <t>https://brandasc.ru/administrator</t>
    </r>
  </si>
  <si>
    <t>Модуль редактирования справочников</t>
  </si>
  <si>
    <t>Создание модуля для редактирования справочниклов</t>
  </si>
  <si>
    <t>6. Инструкция ССЦ - IT</t>
  </si>
  <si>
    <t>Модуль Клиенты</t>
  </si>
  <si>
    <t>1 Клиенты
2 меню</t>
  </si>
  <si>
    <t>Модуль Товары</t>
  </si>
  <si>
    <r>
      <rPr>
        <sz val="10"/>
        <color rgb="FF666666"/>
        <rFont val="Arial"/>
      </rPr>
      <t xml:space="preserve">1.пользователи
</t>
    </r>
    <r>
      <rPr>
        <sz val="10"/>
        <color rgb="FF666666"/>
        <rFont val="Arial"/>
      </rPr>
      <t>2. настройки</t>
    </r>
  </si>
  <si>
    <t>Парсер почты</t>
  </si>
  <si>
    <t>1. Переписать скрипт по образцу на Java и данным в Задании
2. Отладка работы в автоматическом режиме (планировщик)</t>
  </si>
  <si>
    <t>(Описание на странице Задачи)</t>
  </si>
  <si>
    <t xml:space="preserve">ССЦ - Заявки
Кнопка Выгрузить в Excel
</t>
  </si>
  <si>
    <t>Модуль большой поэтому разбиваем на 2 этапа,
в этом будет: список заявок, таблица с сортировкой  и фильтры, не будет карточек заявок</t>
  </si>
  <si>
    <t>Пользователи и Группы (роли) возможно потребуется информация по правам</t>
  </si>
  <si>
    <t>Модуль заявок - добавить карточки</t>
  </si>
  <si>
    <t>Модуль товаров - Синхронизация товаров с МС</t>
  </si>
  <si>
    <t>справочник "Инженерная мастерская" структура описана на листе Задачи</t>
  </si>
  <si>
    <t>плюс доработки по старой версии</t>
  </si>
  <si>
    <t>Модуль справочников - списки (с возможностью создавать и редактировать группы)</t>
  </si>
  <si>
    <t>`response_templates`</t>
  </si>
  <si>
    <t>Модуль документов (включая печатные формы)</t>
  </si>
  <si>
    <t>включает отчеты в том числе для модуля Заявки</t>
  </si>
  <si>
    <t>Модуль отчётов</t>
  </si>
  <si>
    <t>справочник Нормативы работ</t>
  </si>
  <si>
    <t>возможно добавить в модуль справочников остальные сущности которые есть в старой версии</t>
  </si>
  <si>
    <t>проблема id_of_goods</t>
  </si>
  <si>
    <t>Оптимизация статистики в списке заявок</t>
  </si>
  <si>
    <t>Парсер почты - заявка 5142(10032)</t>
  </si>
  <si>
    <t>некорректно спарсилось - url /url url /url</t>
  </si>
  <si>
    <t>Взято в работу</t>
  </si>
  <si>
    <t>Решение АТВ</t>
  </si>
  <si>
    <t>Завершено</t>
  </si>
  <si>
    <t>Выгружено в Задачи</t>
  </si>
  <si>
    <t>Статус черновика</t>
  </si>
  <si>
    <t>Согласовано</t>
  </si>
  <si>
    <t>0111</t>
  </si>
  <si>
    <t>0119</t>
  </si>
  <si>
    <t>0120</t>
  </si>
  <si>
    <t>0125</t>
  </si>
  <si>
    <t>0126</t>
  </si>
  <si>
    <t>0127</t>
  </si>
  <si>
    <t>0128</t>
  </si>
  <si>
    <t>0133</t>
  </si>
  <si>
    <t>0134</t>
  </si>
  <si>
    <t>0138</t>
  </si>
  <si>
    <t>0139</t>
  </si>
  <si>
    <t>0140</t>
  </si>
  <si>
    <t>0141</t>
  </si>
  <si>
    <t>0142</t>
  </si>
  <si>
    <t>0143</t>
  </si>
  <si>
    <t>0145</t>
  </si>
  <si>
    <t>0146</t>
  </si>
  <si>
    <t>0147</t>
  </si>
  <si>
    <t>0148</t>
  </si>
  <si>
    <t>0149</t>
  </si>
  <si>
    <t>0150</t>
  </si>
  <si>
    <t>0151</t>
  </si>
  <si>
    <t>0152</t>
  </si>
  <si>
    <t>0153</t>
  </si>
  <si>
    <t>0154</t>
  </si>
  <si>
    <t>0157</t>
  </si>
  <si>
    <t>0158</t>
  </si>
  <si>
    <t>0159</t>
  </si>
  <si>
    <t>0160</t>
  </si>
  <si>
    <t>0161</t>
  </si>
  <si>
    <t>0162</t>
  </si>
  <si>
    <t>0163</t>
  </si>
  <si>
    <t>0165</t>
  </si>
  <si>
    <t>0166</t>
  </si>
  <si>
    <t>0167</t>
  </si>
  <si>
    <t>0168</t>
  </si>
  <si>
    <t>0169</t>
  </si>
  <si>
    <t>0170</t>
  </si>
  <si>
    <t>0171</t>
  </si>
  <si>
    <t>0172</t>
  </si>
  <si>
    <t>0177</t>
  </si>
  <si>
    <t>0178</t>
  </si>
  <si>
    <t>0179</t>
  </si>
  <si>
    <t>0181</t>
  </si>
  <si>
    <t>0182</t>
  </si>
  <si>
    <t>0183</t>
  </si>
  <si>
    <t>0184</t>
  </si>
  <si>
    <t>0185</t>
  </si>
  <si>
    <t>0186</t>
  </si>
  <si>
    <t>0187</t>
  </si>
  <si>
    <r>
      <rPr>
        <sz val="10"/>
        <color rgb="FF000000"/>
        <rFont val="Roboto Condensed"/>
      </rPr>
      <t>{Дмитрий} сейчас в чате есть кнопка Отработано, требуется уточнить как должно работать</t>
    </r>
    <r>
      <rPr>
        <sz val="10"/>
        <color rgb="FF000000"/>
        <rFont val="Roboto Condensed"/>
      </rPr>
      <t xml:space="preserve">
{Тигран} 
</t>
    </r>
    <r>
      <rPr>
        <u/>
        <sz val="10"/>
        <color rgb="FF000000"/>
        <rFont val="Roboto Condensed"/>
      </rPr>
      <t>Ссылка с пояснениями</t>
    </r>
  </si>
  <si>
    <r>
      <rPr>
        <sz val="10"/>
        <color rgb="FF000000"/>
        <rFont val="Roboto Condensed"/>
      </rPr>
      <t xml:space="preserve">
1 В заявку добавляем поле "дней в сц". </t>
    </r>
    <r>
      <rPr>
        <u/>
        <sz val="10"/>
        <color rgb="FF000000"/>
        <rFont val="Roboto Condensed"/>
      </rPr>
      <t xml:space="preserve">Здесь фото куда </t>
    </r>
    <r>
      <rPr>
        <sz val="10"/>
        <color rgb="FF000000"/>
        <rFont val="Roboto Condensed"/>
      </rPr>
      <t xml:space="preserve">
2 "дней в сц" = Сегодня (или дата статус заявки = завершено) - дата смены статуса "движение товара" на значение "поступил в сц"
3 Добавить столбец "дней в сц" в табличную часть списка заявок в админке.
4 Ставить на заявку метку “просроченная заявка” если у заявки "дней в сц"&gt;7 и Статус заявки не равно Завершено. Соответственно заявка у которой стоит метка и ее статус меняют Статус Заявки = Завершено, то метку надо снять. (уже сделано)
5 Вывести фильтр по данной метке на главную страницу. (</t>
    </r>
    <r>
      <rPr>
        <sz val="10"/>
        <color rgb="FF000000"/>
        <rFont val="Roboto Condensed"/>
      </rPr>
      <t>уже сделано</t>
    </r>
    <r>
      <rPr>
        <sz val="10"/>
        <color rgb="FF000000"/>
        <rFont val="Roboto Condensed"/>
      </rPr>
      <t>)</t>
    </r>
  </si>
  <si>
    <r>
      <rPr>
        <sz val="10"/>
        <color rgb="FF000000"/>
        <rFont val="Roboto Condensed"/>
      </rPr>
      <t>Выводить в экран админки кол-во заявок по различным комбинациям аналитик (статусов):
1. " Закрытых заявок" - число закрытых заявок. Статус заявки равно завершено
2. "Открытых заявок" - число не завершенных заявок. Статус заявки не равно завершено 
3. "Не отработанные" - число заявок с неотработанными сообщениями
4. "Просрочена" - число заявок с меткой Просрочена (см предыдущую строку ТЗ)
5.  "Ожидание ВДС" - число заявок Статус заявки равно "Ожидание ВДС"
6. " В работе ИМ" - число заявок в инженерной мастерской. Статус заявки равно в работе СЦ (ИМ)
7 "ИМ Завершено" - число заявок которые отработала (завершила) ИМ но администрация еще не отработал и не перевела статус заявки в другое значение. ФИЛЬТРЫ: Статус ИМ = Завершено Статус заявки = в работе СЦ
8 "Товар в СЦ" - количество заявок у котороых статус "Движение товара" = "Поступил в СЦ"
При нажатии на название показателя выдается выборка по данной комбинации фильтра</t>
    </r>
    <r>
      <rPr>
        <sz val="10"/>
        <color rgb="FF000000"/>
        <rFont val="Roboto Condensed"/>
      </rPr>
      <t xml:space="preserve">
</t>
    </r>
    <r>
      <rPr>
        <sz val="10"/>
        <color rgb="FF000000"/>
        <rFont val="Roboto Condensed"/>
      </rPr>
      <t xml:space="preserve">
</t>
    </r>
    <r>
      <rPr>
        <u/>
        <sz val="10"/>
        <color rgb="FF000000"/>
        <rFont val="Roboto Condensed"/>
      </rPr>
      <t xml:space="preserve">ссылка на фото
</t>
    </r>
    <r>
      <rPr>
        <sz val="10"/>
        <color rgb="FF000000"/>
        <rFont val="Roboto Condensed"/>
      </rPr>
      <t>см. комментариии в листе задачи</t>
    </r>
  </si>
  <si>
    <r>
      <rPr>
        <sz val="10"/>
        <color rgb="FF000000"/>
        <rFont val="Roboto Condensed"/>
      </rPr>
      <t xml:space="preserve">не очень понятно, это про существующие фильтры или будут какие-то новые элементы управления/поля в общем что конкретно подразумевается?
Ответ: ровно как указано в задаче. Никаких новых сущностей. Это как монитор текущей ситации - информационное табло - и в него вывести значения по опеределенным выборкам. Другими словами Нужен просто монитор сколько каких заявок находится при различном наборе комбинаций фильтров уже существущих в заявке полей. И дополнительно если нажимать на них чтобы таблица снизу выдавала данную выборку.  
Получилось пояснить ?
</t>
    </r>
    <r>
      <rPr>
        <sz val="10"/>
        <color rgb="FF000000"/>
        <rFont val="Roboto Condensed"/>
      </rPr>
      <t xml:space="preserve">а по поводу выборки (последнее предложение)
</t>
    </r>
    <r>
      <rPr>
        <sz val="10"/>
        <color rgb="FF000000"/>
        <rFont val="Roboto Condensed"/>
      </rPr>
      <t>Имеется ввиду что когда нажимаешь на ту или иную цифру то срабатывает автоматом набор фильтров заложенных в отображенни этой цифры и соотвтественно внизу выдаются заявки именно с такими фильтрами. К примеру, При нажатии на "ожидание ВДС" выдастся выборка с фильтром "статус заявки" = "Ожидание ВДС"</t>
    </r>
  </si>
  <si>
    <r>
      <rPr>
        <sz val="10"/>
        <color rgb="FF000000"/>
        <rFont val="Roboto Condensed"/>
      </rPr>
      <t xml:space="preserve">"Убрать автоматическое заполнение при создании заявки клиентом на сайте!
Убрать автоматическое заполнение при создании заявки полей ""Магазин покупки"" и ""Наименование товара"" после выбора ""Бренда"". Куча непарвильно заполненных завок и сбивается аналитика, потому что пылесосов 734005 и покупок в noerden явно больше, чем реальное число. При этом магазимн покупки и бренд остаются обязательными полями, а наименование товара нет, бэкофис сам проверит из чека и заполнит номеклатуру,  попросив нас создать позицию в справочнике при необходимости, лучше пусто, чем неправильно хоть что-то."
</t>
    </r>
    <r>
      <rPr>
        <sz val="10"/>
        <color rgb="FF000000"/>
        <rFont val="Roboto Condensed"/>
      </rPr>
      <t>тут требуется сделать текстовые поля?
Тигран: Нет. 
Когда на сайте клиент создает заявку то 
1. При открытии заявки для заполнения сразу встает "Магазин покупки". А должно быть выбрано ничего "Nothing Selected" или лучше чтобы отображалась надпись "выбрать", как в случае с полем брендом.
2. Изначально бренд не выбран. Отображается надпись "выбрать", когда выбираешь, то автоматом ниже поле "Наименование товара (сперва выберете Бренд)" устанавливается какая-то номенклатура, а не должно ничего выбираться, а должно отобразиться "выбрать"</t>
    </r>
  </si>
  <si>
    <t>"Сделать автоматическую обработку, частота выполнения - раз в день в 07:00
Что должна делать обработка. - автоматически изменять статус заявки если проверка условия выполняется, отправлять сообщение клиенту, создавшему заявку.
Для заявок у которых выполняются все перечисленные условия:
 -  со статусом ""В ожидании информации от клиента""
 - другие статусы НЕ установлены
 - последнее сообщение отправлено нами
 - дата последнего сообщения старше чем 7 дней
 - статус всех сообщений по заявке НЕ ""Не отработано""
Выполняется:
 - статус завяки изменить на ""Завершен""
 - отправить сообщение клиенту (дословно): ""Уважаемый клиент, мы в течение 7 дней не получили от Вас ответа, в связи с этим ваша заявка закрыта. Однако, если Ваш вопрос еще актуален, то Вам необходимо ответить в рамках данной заявки по ссылке в личном кабинете нашей системы"""</t>
  </si>
  <si>
    <r>
      <rPr>
        <sz val="10"/>
        <color rgb="FF9900FF"/>
        <rFont val="Roboto Condensed"/>
      </rPr>
      <t xml:space="preserve">Не работает , пример </t>
    </r>
    <r>
      <rPr>
        <u/>
        <sz val="10"/>
        <color rgb="FF1155CC"/>
        <rFont val="Roboto Condensed"/>
      </rPr>
      <t>https://brandasc.ru/administrator/index.php?option=com_svcenter&amp;view=request&amp;layout=edit&amp;id=4862</t>
    </r>
  </si>
  <si>
    <r>
      <rPr>
        <sz val="10"/>
        <color rgb="FF000000"/>
        <rFont val="Roboto Condensed"/>
      </rPr>
      <t xml:space="preserve">"Добавить Фильтр и назвать ""решение с товаром"". Фильтрация происходит по статусу в заявке = ""Решение с товаром""
</t>
    </r>
    <r>
      <rPr>
        <u/>
        <sz val="10"/>
        <color rgb="FF000000"/>
        <rFont val="Roboto Condensed"/>
      </rPr>
      <t>СКРИНШОТ</t>
    </r>
    <r>
      <rPr>
        <sz val="10"/>
        <color rgb="FF000000"/>
        <rFont val="Roboto Condensed"/>
      </rPr>
      <t xml:space="preserve">"
поле решение с товаром=решение по заявке?
Поправил описание и приложил скрин шот.  "Решение с товаром" и "Решение по заявке" два разных статуса. Фильтр по статусу "решение по заявке" уже выведен. 
</t>
    </r>
    <r>
      <rPr>
        <sz val="10"/>
        <color rgb="FF000000"/>
        <rFont val="Roboto Condensed"/>
      </rPr>
      <t>Добавление фильтра - это селект+правка скрипта JS+доработка обработчика. В даннослучае ещё и с интерфейсом надо возиться, т.к. все ячейки там заняты
+ сейчас я представляю весь объём работы)</t>
    </r>
  </si>
  <si>
    <r>
      <rPr>
        <sz val="10"/>
        <color rgb="FF000000"/>
        <rFont val="Roboto Condensed"/>
      </rPr>
      <t>Нужно вывести на главную страницу два числовых показателя качества работы АСЦ
1. Наибольшее время не отработанного сообщения . 
2. Среднее время всех неотработанных сообщений. 
Разместить показател</t>
    </r>
    <r>
      <rPr>
        <sz val="10"/>
        <color rgb="FF000000"/>
        <rFont val="Roboto Condensed"/>
      </rPr>
      <t xml:space="preserve">и </t>
    </r>
    <r>
      <rPr>
        <u/>
        <sz val="10"/>
        <color rgb="FF000000"/>
        <rFont val="Roboto Condensed"/>
      </rPr>
      <t>здесь</t>
    </r>
  </si>
  <si>
    <r>
      <rPr>
        <sz val="10"/>
        <color rgb="FF000000"/>
        <rFont val="Roboto Condensed"/>
      </rPr>
      <t xml:space="preserve">"Создать справочник ""Инженерная мастерская"". Сделать возможным добавлять элементы справочник из админки. Элемент справочника должен иметь следущие столбцы (поля): Наименование, адрес, телефон, часы работы. 
В заявке СЦ добавить поле с названием ""Инженерная мастерская"" и лук апом (выпадающим списком) выбирать. В выпадающем списке предоставляется наименование инженерной мастерской. Разместить </t>
    </r>
    <r>
      <rPr>
        <u/>
        <sz val="10"/>
        <color rgb="FF000000"/>
        <rFont val="Roboto Condensed"/>
      </rPr>
      <t>ЗДЕСЬ</t>
    </r>
    <r>
      <rPr>
        <sz val="10"/>
        <color rgb="FF000000"/>
        <rFont val="Roboto Condensed"/>
      </rPr>
      <t xml:space="preserve">
На будущее: я планирую что в дальнейшем мы реализуем систему где каждая инженерная мастерская будет заходить под своим доступом. Другими словами будет тип аккаунта - сотрудник инженерной мастерской. Таким образом права доступа будет только на заявки которые будут относиться к выбранной инженерной мастерской. "
</t>
    </r>
    <r>
      <rPr>
        <sz val="10"/>
        <color rgb="FF000000"/>
        <rFont val="Roboto Condensed"/>
      </rPr>
      <t>Предлагаю редактирование справочника реализовать новой версии, а в старую добавим выпадающий список. В новой само собой всё тоже будет в карточках Заявки
Тигран: согласен</t>
    </r>
  </si>
  <si>
    <r>
      <rPr>
        <sz val="10"/>
        <color rgb="FF000000"/>
        <rFont val="Roboto Condensed"/>
      </rPr>
      <t xml:space="preserve">10) Стоимость работы для клиента - расчетная = п8 * "Ставка для клиента руб/мин"
Ставка для клиента руб/мин - точно также как и Ставка инженера руб/мин 
п5, п6, п7 также как и ставка должны учитывать исторические (хронологические) изменения
Мы сейчас это делаем вручную в гугл таблице. Можно посмотреть </t>
    </r>
    <r>
      <rPr>
        <u/>
        <sz val="10"/>
        <color rgb="FF000000"/>
        <rFont val="Roboto Condensed"/>
      </rPr>
      <t>здесь</t>
    </r>
  </si>
  <si>
    <r>
      <rPr>
        <sz val="10"/>
        <color rgb="FF000000"/>
        <rFont val="Roboto Condensed"/>
      </rPr>
      <t xml:space="preserve">"Раздел: результат работ инженерной мастерской и инженеров/
По факту это отчет который показывает сколько кто заработал. Можем выбирать период по месячно. Можем выбирать Инженера
Визуально это может выглядеть </t>
    </r>
    <r>
      <rPr>
        <u/>
        <sz val="10"/>
        <color rgb="FF000000"/>
        <rFont val="Roboto Condensed"/>
      </rPr>
      <t>так</t>
    </r>
    <r>
      <rPr>
        <sz val="10"/>
        <color rgb="FF000000"/>
        <rFont val="Roboto Condensed"/>
      </rPr>
      <t>"
Предлагаю сделать отдельный модуль Отчёты, чтобы было удобно работать с этой информацией</t>
    </r>
  </si>
  <si>
    <r>
      <rPr>
        <sz val="10"/>
        <color rgb="FFFF0000"/>
        <rFont val="Roboto Condensed"/>
      </rPr>
      <t>Не забыть вопрос с объемом места под видео и загружаемых файлов</t>
    </r>
    <r>
      <rPr>
        <sz val="10"/>
        <color rgb="FF000000"/>
        <rFont val="Roboto Condensed"/>
      </rPr>
      <t xml:space="preserve">
</t>
    </r>
    <r>
      <rPr>
        <sz val="10"/>
        <color rgb="FF9900FF"/>
        <rFont val="Roboto Condensed"/>
      </rPr>
      <t xml:space="preserve">Объем определите самостоятельно. На текущий момент не реализовано, клиенту можно отправи PDF , форматы xsl, doc, mp4 не доступны. </t>
    </r>
  </si>
  <si>
    <r>
      <rPr>
        <sz val="10"/>
        <color rgb="FF000000"/>
        <rFont val="Roboto Condensed"/>
      </rPr>
      <t>такой функции не было изначально, и поля для этого в базе нет</t>
    </r>
    <r>
      <rPr>
        <sz val="10"/>
        <color rgb="FF000000"/>
        <rFont val="Roboto Condensed"/>
      </rPr>
      <t xml:space="preserve">
</t>
    </r>
    <r>
      <rPr>
        <sz val="10"/>
        <color rgb="FF000000"/>
        <rFont val="Roboto Condensed"/>
      </rPr>
      <t xml:space="preserve">В какой-то момент такая функция была, мы ей активно пользовались. Т.е. у чата сотрудников тоже есть "отработано" и "не отработано" и в случае, если  мы написали новое сообщение в чате сотрудников по умолчанию оно "отработано", но можно поменять на статус "не отработано" в ручном режиме и  такое сообщение будет отображаться новым сообщением. Задача в строчке 83 следует из реализации этой, так как фильтр на новые сообщения из чата сотрудников и чата с клиентом должны быть разные. 
</t>
    </r>
    <r>
      <rPr>
        <sz val="10"/>
        <color rgb="FF000000"/>
        <rFont val="Roboto Condensed"/>
      </rPr>
      <t xml:space="preserve">если она и была, то не работала, т.к. поля в таблице для ее хранения не было </t>
    </r>
  </si>
  <si>
    <r>
      <rPr>
        <sz val="10"/>
        <color rgb="FF000000"/>
        <rFont val="Roboto Condensed"/>
      </rPr>
      <t xml:space="preserve">Фильтр "Документы в МС" , на наличие \ </t>
    </r>
    <r>
      <rPr>
        <sz val="10"/>
        <color rgb="FF000000"/>
        <rFont val="Roboto Condensed"/>
      </rPr>
      <t>отсуствие</t>
    </r>
    <r>
      <rPr>
        <sz val="10"/>
        <color rgb="FF000000"/>
        <rFont val="Roboto Condensed"/>
      </rPr>
      <t xml:space="preserve"> ссылки на МС</t>
    </r>
  </si>
  <si>
    <r>
      <rPr>
        <sz val="10"/>
        <color rgb="FF9900FF"/>
        <rFont val="Roboto Condensed"/>
      </rPr>
      <t xml:space="preserve">Просьба заменить значек "галочку" со значком "кирпича", на наличие ссылки с "галочкой" , а с отсуствием ссылки "крестик". Смысловая нагрузка фильтра </t>
    </r>
    <r>
      <rPr>
        <b/>
        <sz val="10"/>
        <color rgb="FF9900FF"/>
        <rFont val="Roboto Condensed"/>
      </rPr>
      <t xml:space="preserve">наличие </t>
    </r>
    <r>
      <rPr>
        <sz val="10"/>
        <color rgb="FF9900FF"/>
        <rFont val="Roboto Condensed"/>
      </rPr>
      <t xml:space="preserve">ссылки, а сейчас "галочка" на наличие ссылки означает ее отсуствие, что противовречит смыслу. </t>
    </r>
  </si>
  <si>
    <r>
      <rPr>
        <sz val="10"/>
        <color rgb="FF000000"/>
        <rFont val="Roboto Condensed"/>
      </rPr>
      <t xml:space="preserve">1. Файлы в pdf не раскрываются в новой версии во вкладке Файлы заявки ССЦ (Из старой версии). Файлы в формете PDF можно открыть или скачать только в старой версии. В новой видно, что добавлялось какое-то вложение, но оно не раскрывается. Приходится идти в старую версию и скачивать файл оттуда.  Нужно чтобы он полностью раскрывался в мини версии, т.е. не открывая файл просто во вкладке "Файл" я видела содержимое вложения как для формата JPG
2. Возможность показывать на странице больше объектов (перенос из старой версии). Сделать по аналогии возможность показа большего количества объектов на листе </t>
    </r>
    <r>
      <rPr>
        <u/>
        <sz val="10"/>
        <color rgb="FF000000"/>
        <rFont val="Roboto Condensed"/>
      </rPr>
      <t xml:space="preserve">СКРИНШОТ
</t>
    </r>
    <r>
      <rPr>
        <sz val="10"/>
        <color rgb="FF000000"/>
        <rFont val="Roboto Condensed"/>
      </rPr>
      <t xml:space="preserve">3. Данные о почте клиента в заявке (Поле Email в старой системе) . Рядом с полем "Телефон", правее от него
4. Данные о городе клиента (Поле Адрес в старой системе) . "Под полем ""Магазин / Дата * ""
5. Отсуствует поле Email и вкладка Файлы при создании заявки  (перенос из старой версии) . При нажатие в новом ССЦ кнопки "Создать" для создания новой заявки. В этом поле создания заявки нужно добавить поле "Email" правее от поля "Телефон", аналогиччно по внешнему виду с ним. Так же добавить вкладку "Файлы" и именно в создании заявки во вкладке файлы сверху добавить воззможность загружать файл. 
6. QR код на документе Акт приемки изделия на диагностику / ремонт (Исправление). QR код на документе Акт приемки изделия на диагностику / ремонт не работает. Он должен переводить на заявку клиенту, где он видит статус заявки и может писать нам. Но ссылки не рабочие. 
7. Вернуть отметку о приоритетности заявки (Из старой версии)	В старой системе рядом с номером заявки было поле "Приоритет" с возможностью выбора значений от 1 до 5, где 5 являлся высшим. Надо в новой системе его снова реализовать рядом с полем "Статус ИМ", правее от него. И так же должна быть возможность сортироваться по приоритетности, при поиске заявок после столбца "Дней в СЦ" добавить правее "Приоритет". </t>
    </r>
  </si>
  <si>
    <r>
      <rPr>
        <sz val="10"/>
        <color rgb="FF0000FF"/>
        <rFont val="Roboto Condensed"/>
      </rPr>
      <t xml:space="preserve">1. Не реализовано. Все равно отображает ошибку на PDF. Пример в заявке </t>
    </r>
    <r>
      <rPr>
        <u/>
        <sz val="10"/>
        <color rgb="FF0000FF"/>
        <rFont val="Roboto Condensed"/>
      </rPr>
      <t>https://brandasc.ru/administrator/index.php?option=com_svcenter&amp;view=request&amp;layout=edit&amp;id=3563</t>
    </r>
    <r>
      <rPr>
        <sz val="10"/>
        <color rgb="FF0000FF"/>
        <rFont val="Roboto Condensed"/>
      </rPr>
      <t xml:space="preserve"> </t>
    </r>
    <r>
      <rPr>
        <sz val="10"/>
        <color rgb="FF000000"/>
        <rFont val="Roboto Condensed"/>
      </rPr>
      <t xml:space="preserve">
</t>
    </r>
    <r>
      <rPr>
        <sz val="10"/>
        <color rgb="FFFF0000"/>
        <rFont val="Roboto Condensed"/>
      </rPr>
      <t>А можно скрин, у меня всё нормально отображается</t>
    </r>
    <r>
      <rPr>
        <sz val="10"/>
        <color rgb="FF000000"/>
        <rFont val="Roboto Condensed"/>
      </rPr>
      <t xml:space="preserve">. </t>
    </r>
    <r>
      <rPr>
        <sz val="10"/>
        <color rgb="FFFF0000"/>
        <rFont val="Roboto Condensed"/>
      </rPr>
      <t>2.3. 4. Предлагаю сделать 2 , 3 и 4 это в верхнем блоке информации о клиенте</t>
    </r>
    <r>
      <rPr>
        <sz val="10"/>
        <color rgb="FF000000"/>
        <rFont val="Roboto Condensed"/>
      </rPr>
      <t xml:space="preserve">
</t>
    </r>
    <r>
      <rPr>
        <sz val="10"/>
        <color rgb="FF0000FF"/>
        <rFont val="Roboto Condensed"/>
      </rPr>
      <t>Сделайте как считаете нужным, а местоположение уже поправим при необходимости, главное, чтобы было. "</t>
    </r>
  </si>
  <si>
    <r>
      <rPr>
        <sz val="10"/>
        <color rgb="FF000000"/>
        <rFont val="Roboto Condensed"/>
      </rPr>
      <t xml:space="preserve">Во вкладке </t>
    </r>
    <r>
      <rPr>
        <sz val="10"/>
        <color rgb="FF000000"/>
        <rFont val="Roboto Condensed"/>
      </rPr>
      <t xml:space="preserve">Дополнительно </t>
    </r>
    <r>
      <rPr>
        <sz val="10"/>
        <color rgb="FF000000"/>
        <rFont val="Roboto Condensed"/>
      </rPr>
      <t xml:space="preserve">поле </t>
    </r>
    <r>
      <rPr>
        <sz val="10"/>
        <color rgb="FF000000"/>
        <rFont val="Roboto Condensed"/>
      </rPr>
      <t xml:space="preserve">Документы в МС </t>
    </r>
    <r>
      <rPr>
        <sz val="10"/>
        <color rgb="FF000000"/>
        <rFont val="Roboto Condensed"/>
      </rPr>
      <t xml:space="preserve">добавить </t>
    </r>
    <r>
      <rPr>
        <sz val="10"/>
        <color rgb="FF000000"/>
        <rFont val="Roboto Condensed"/>
      </rPr>
      <t>Возврат в МС</t>
    </r>
    <r>
      <rPr>
        <sz val="10"/>
        <color rgb="FF000000"/>
        <rFont val="Roboto Condensed"/>
      </rPr>
      <t xml:space="preserve"> , аналогично полям </t>
    </r>
    <r>
      <rPr>
        <sz val="10"/>
        <color rgb="FF000000"/>
        <rFont val="Roboto Condensed"/>
      </rPr>
      <t>Замена в МС</t>
    </r>
    <r>
      <rPr>
        <sz val="10"/>
        <color rgb="FF000000"/>
        <rFont val="Roboto Condensed"/>
      </rPr>
      <t xml:space="preserve"> и тп. , но после </t>
    </r>
    <r>
      <rPr>
        <sz val="10"/>
        <color rgb="FF000000"/>
        <rFont val="Roboto Condensed"/>
      </rPr>
      <t>Заказ в МС</t>
    </r>
    <r>
      <rPr>
        <sz val="10"/>
        <color rgb="FF000000"/>
        <rFont val="Roboto Condensed"/>
      </rPr>
      <t xml:space="preserve"> и до </t>
    </r>
    <r>
      <rPr>
        <sz val="10"/>
        <color rgb="FF000000"/>
        <rFont val="Roboto Condensed"/>
      </rPr>
      <t>Замена в МС</t>
    </r>
    <r>
      <rPr>
        <sz val="10"/>
        <color rgb="FF000000"/>
        <rFont val="Roboto Condensed"/>
      </rPr>
      <t>, между ними.</t>
    </r>
    <r>
      <rPr>
        <sz val="10"/>
        <color rgb="FF000000"/>
        <rFont val="Roboto Condensed"/>
      </rPr>
      <t xml:space="preserve"> </t>
    </r>
  </si>
  <si>
    <r>
      <rPr>
        <sz val="10"/>
        <color rgb="FF000000"/>
        <rFont val="Roboto Condensed"/>
      </rPr>
      <t>Добавить в историю изменений заявки изменения поля</t>
    </r>
    <r>
      <rPr>
        <sz val="10"/>
        <color rgb="FF000000"/>
        <rFont val="Roboto Condensed"/>
      </rPr>
      <t xml:space="preserve"> Официального заключения</t>
    </r>
  </si>
  <si>
    <r>
      <rPr>
        <sz val="10"/>
        <color rgb="FFFF0000"/>
        <rFont val="Roboto Condensed"/>
      </rPr>
      <t xml:space="preserve">Не реализовано , в истории не отображаются такие изменения. Тестировала на заявке </t>
    </r>
    <r>
      <rPr>
        <u/>
        <sz val="10"/>
        <color rgb="FFFF0000"/>
        <rFont val="Roboto Condensed"/>
      </rPr>
      <t>https://brandasc.ru/administrator/index.php?option=com_svcenter&amp;view=request&amp;layout=edit&amp;id=3968</t>
    </r>
    <r>
      <rPr>
        <sz val="10"/>
        <color rgb="FFFF0000"/>
        <rFont val="Roboto Condensed"/>
      </rPr>
      <t xml:space="preserve"> 
Сохраняется в логе в истории статусов сохранить что-то другое проблемно будет, надо переделывать структуру базы и внешний вид таблицы, но если надо могу сделать, только напишите как должна выглядеть новая таблица
</t>
    </r>
    <r>
      <rPr>
        <sz val="10"/>
        <color rgb="FF9900FF"/>
        <rFont val="Roboto Condensed"/>
      </rPr>
      <t>Таблица в истории зименений заявки?</t>
    </r>
  </si>
  <si>
    <r>
      <rPr>
        <sz val="10"/>
        <color rgb="FF000000"/>
        <rFont val="Roboto Condensed"/>
      </rPr>
      <t xml:space="preserve">При переходе клиента в личный кабинет сверху должен быть номер заявки. Сейчас в шапке фраза "Личный кабинет клиента", а нужно чтобы было "Личный кабинет клиента заявки №****", где **** номер заявки.  </t>
    </r>
    <r>
      <rPr>
        <u/>
        <sz val="10"/>
        <color rgb="FF000000"/>
        <rFont val="Roboto Condensed"/>
      </rPr>
      <t>СКРИНШОТ</t>
    </r>
  </si>
  <si>
    <r>
      <rPr>
        <sz val="10"/>
        <color rgb="FF000000"/>
        <rFont val="Roboto Condensed"/>
      </rPr>
      <t xml:space="preserve">Добавить </t>
    </r>
    <r>
      <rPr>
        <u/>
        <sz val="10"/>
        <color rgb="FF000000"/>
        <rFont val="Roboto Condensed"/>
      </rPr>
      <t>Сюда</t>
    </r>
    <r>
      <rPr>
        <sz val="10"/>
        <color rgb="FF000000"/>
        <rFont val="Roboto Condensed"/>
      </rPr>
      <t xml:space="preserve">  фильтр с выпадающим списком наименований товара.
</t>
    </r>
    <r>
      <rPr>
        <sz val="10"/>
        <color rgb="FF000000"/>
        <rFont val="Roboto Condensed"/>
      </rPr>
      <t xml:space="preserve">Можно как то рисунком чтоли, а то непонятно, что за выборка </t>
    </r>
  </si>
  <si>
    <r>
      <rPr>
        <sz val="10"/>
        <color rgb="FF000000"/>
        <rFont val="Roboto Condensed"/>
      </rPr>
      <t xml:space="preserve">Добавить поле "Менеджер". Добавить фильтр по этому полю. Внутри заявки, на основной странице должен отображаться менеджер отрабатывающий данную заявку. 
Добавить в заявку поле </t>
    </r>
    <r>
      <rPr>
        <u/>
        <sz val="10"/>
        <color rgb="FF000000"/>
        <rFont val="Roboto Condensed"/>
      </rPr>
      <t>Менеджер</t>
    </r>
    <r>
      <rPr>
        <sz val="10"/>
        <color rgb="FF000000"/>
        <rFont val="Roboto Condensed"/>
      </rPr>
      <t xml:space="preserve"> Добавить </t>
    </r>
    <r>
      <rPr>
        <u/>
        <sz val="10"/>
        <color rgb="FF000000"/>
        <rFont val="Roboto Condensed"/>
      </rPr>
      <t>Сюда</t>
    </r>
    <r>
      <rPr>
        <sz val="10"/>
        <color rgb="FF000000"/>
        <rFont val="Roboto Condensed"/>
      </rPr>
      <t xml:space="preserve">  фильтр с выпадающим списком Менеджеров.
</t>
    </r>
    <r>
      <rPr>
        <sz val="10"/>
        <color rgb="FF000000"/>
        <rFont val="Roboto Condensed"/>
      </rPr>
      <t xml:space="preserve">В списке менеджеров </t>
    </r>
    <r>
      <rPr>
        <sz val="10"/>
        <color rgb="FF000000"/>
        <rFont val="Roboto Condensed"/>
      </rPr>
      <t>должен быть</t>
    </r>
    <r>
      <rPr>
        <sz val="10"/>
        <color rgb="FF000000"/>
        <rFont val="Roboto Condensed"/>
      </rPr>
      <t xml:space="preserve"> кроме существующих пользователей, </t>
    </r>
  </si>
  <si>
    <r>
      <rPr>
        <sz val="10"/>
        <color rgb="FF000000"/>
        <rFont val="Roboto Condensed"/>
      </rPr>
      <t>Контроль завершения заявки.
При смене статуса заявки на завершено система проверяет заявку на перечень правил. Если находит ошибку то выдает ошибку и не дает сменить статус заявки.
Правила проверки заявки должны быть настраиваемым администратором. Необходимо реализовать раздел "Правила проверки завершения заявок". Подробное описани</t>
    </r>
    <r>
      <rPr>
        <sz val="10"/>
        <color rgb="FF000000"/>
        <rFont val="Roboto Condensed"/>
      </rPr>
      <t>е</t>
    </r>
    <r>
      <rPr>
        <u/>
        <sz val="10"/>
        <color rgb="FF000000"/>
        <rFont val="Roboto Condensed"/>
      </rPr>
      <t xml:space="preserve"> здес</t>
    </r>
    <r>
      <rPr>
        <u/>
        <sz val="10"/>
        <color rgb="FF000000"/>
        <rFont val="Roboto Condensed"/>
      </rPr>
      <t>ь</t>
    </r>
  </si>
  <si>
    <r>
      <rPr>
        <sz val="10"/>
        <color rgb="FF000000"/>
        <rFont val="Roboto Condensed"/>
      </rPr>
      <t xml:space="preserve">Во вкладке "Файлы" добавить столбец с категорией файла после столбца дата, перед столбцом "Файлы". Новую категорию должно быть можно самостоятельно добавить позже в соотвествующий справочник. Оно дожно выглядеть как открытыей список с флажками, а выбранный элемент становится жирным. Во вкладке "Файлы" заявки сверху должно быть написано какие вложения присуствуют, например: </t>
    </r>
    <r>
      <rPr>
        <u/>
        <sz val="10"/>
        <color rgb="FF000000"/>
        <rFont val="Roboto Condensed"/>
      </rPr>
      <t xml:space="preserve">СКРИНШОТ </t>
    </r>
    <r>
      <rPr>
        <sz val="10"/>
        <color rgb="FF000000"/>
        <rFont val="Roboto Condensed"/>
      </rPr>
      <t xml:space="preserve"> . Все элементы перечисленны на скриншшоте. </t>
    </r>
  </si>
  <si>
    <r>
      <rPr>
        <sz val="10"/>
        <color rgb="FFFF0000"/>
        <rFont val="Roboto Condensed"/>
      </rPr>
      <t>Не понятно, там множественный выбор или у файла одна категория только может быть?</t>
    </r>
    <r>
      <rPr>
        <sz val="10"/>
        <color rgb="FF000000"/>
        <rFont val="Roboto Condensed"/>
      </rPr>
      <t xml:space="preserve">
</t>
    </r>
    <r>
      <rPr>
        <sz val="10"/>
        <color rgb="FF0000FF"/>
        <rFont val="Roboto Condensed"/>
      </rPr>
      <t xml:space="preserve">У одного файла только одна категория. Просто предлагаемый список для выбора полный с возможностью перевыбора. 
</t>
    </r>
    <r>
      <rPr>
        <sz val="10"/>
        <color rgb="FF9900FF"/>
        <rFont val="Roboto Condensed"/>
      </rPr>
      <t xml:space="preserve">При переходе во вкладку Файлы сверху нет перечисления типа документов, которые приложены. В ТЗ прописано. </t>
    </r>
    <r>
      <rPr>
        <sz val="10"/>
        <color rgb="FF0000FF"/>
        <rFont val="Roboto Condensed"/>
      </rPr>
      <t xml:space="preserve">
 </t>
    </r>
  </si>
  <si>
    <r>
      <rPr>
        <sz val="10"/>
        <color rgb="FF000000"/>
        <rFont val="Roboto Condensed"/>
      </rPr>
      <t xml:space="preserve">Во вкладке "Дополнительно" для доставки и отправки внести доработки согласно файлу: </t>
    </r>
    <r>
      <rPr>
        <u/>
        <sz val="10"/>
        <color rgb="FF000000"/>
        <rFont val="Roboto Condensed"/>
      </rPr>
      <t>https://docs.google.com/document/d/1MeD_F4lSERNOFupEIZFXKDnRSYLG2khhMJpkVAlSRW4/edit</t>
    </r>
    <r>
      <rPr>
        <sz val="10"/>
        <color rgb="FF000000"/>
        <rFont val="Roboto Condensed"/>
      </rPr>
      <t xml:space="preserve"> </t>
    </r>
  </si>
  <si>
    <t xml:space="preserve"> В поле внизу для фильтрации Накладная (рядом с полями неотработанные клиентские и внутренние сообщения) отображает все заявки, где накладных нет, а нужно, чтобы отображало только те, где отжали кнопку "Нужна доставка" </t>
  </si>
  <si>
    <r>
      <rPr>
        <sz val="10"/>
        <color rgb="FF000000"/>
        <rFont val="Roboto Condensed"/>
      </rPr>
      <t>При изменении статуса ИМ на "</t>
    </r>
    <r>
      <rPr>
        <sz val="10"/>
        <color rgb="FF000000"/>
        <rFont val="Roboto Condensed"/>
      </rPr>
      <t>Поступил в ИМ</t>
    </r>
    <r>
      <rPr>
        <sz val="10"/>
        <color rgb="FF000000"/>
        <rFont val="Roboto Condensed"/>
      </rPr>
      <t>" статус Движение товара должен автоматически меняться на "Принято в ИМ" и Статус заявки должен меняться на "В работе ИМ", при изменении статуса ИМ на "</t>
    </r>
    <r>
      <rPr>
        <sz val="10"/>
        <color rgb="FF000000"/>
        <rFont val="Roboto Condensed"/>
      </rPr>
      <t>Завершен</t>
    </r>
    <r>
      <rPr>
        <sz val="10"/>
        <color rgb="FF000000"/>
        <rFont val="Roboto Condensed"/>
      </rPr>
      <t>" Статус заявки должен меняться на "В обработке менеджеров АСЦ"</t>
    </r>
  </si>
  <si>
    <t>Включен в Этап</t>
  </si>
  <si>
    <r>
      <rPr>
        <sz val="10"/>
        <color rgb="FFEA4335"/>
        <rFont val="Roboto Condensed"/>
      </rPr>
      <t xml:space="preserve">Сначала необходимо выполнить №0175
</t>
    </r>
    <r>
      <rPr>
        <sz val="10"/>
        <color rgb="FF34A853"/>
        <rFont val="Roboto Condensed"/>
      </rPr>
      <t>проведение, статус, позиции отгрузки</t>
    </r>
    <r>
      <rPr>
        <sz val="10"/>
        <color rgb="FF000000"/>
        <rFont val="Roboto Condensed"/>
      </rPr>
      <t xml:space="preserve"> (то что изменено </t>
    </r>
    <r>
      <rPr>
        <sz val="10"/>
        <color theme="5"/>
        <rFont val="Roboto Condensed"/>
      </rPr>
      <t>до 24 мая включительно</t>
    </r>
    <r>
      <rPr>
        <sz val="10"/>
        <color rgb="FF000000"/>
        <rFont val="Roboto Condensed"/>
      </rPr>
      <t>)
По какой то причине отгрузка формируется правильно не всегда, периодически формируется отгрузка с 999101 BrandASC Сервисное обслуживание и ремонт 1500руб. Хотя в заказе позиций больше и цены другие.</t>
    </r>
  </si>
  <si>
    <r>
      <rPr>
        <sz val="10"/>
        <color rgb="FF000000"/>
        <rFont val="Roboto Condensed"/>
      </rPr>
      <t xml:space="preserve">При нажатии на кнопку "В работе ИМ" должны отображаться только заявки со статусами ИМ = Поступил в ИМ, Принят в работу ИМ, Ожидаем комплектующих в ИМ, Согласование с клиентом ожидаем, Контроль качества ИМ.
</t>
    </r>
    <r>
      <rPr>
        <u/>
        <sz val="10"/>
        <color rgb="FF000000"/>
        <rFont val="Roboto Condensed"/>
      </rPr>
      <t>https://drive.google.com/file/d/15NymCBYi2Jimoo_4lcyYaMcj1sOuaJHB/view?usp=sharing</t>
    </r>
  </si>
  <si>
    <r>
      <rPr>
        <sz val="10"/>
        <color rgb="FF000000"/>
        <rFont val="Roboto Condensed"/>
      </rPr>
      <t xml:space="preserve">0116. Изменить </t>
    </r>
    <r>
      <rPr>
        <sz val="10"/>
        <color rgb="FFEA4335"/>
        <rFont val="Roboto Condensed"/>
      </rPr>
      <t>формат даты</t>
    </r>
  </si>
  <si>
    <t>где?</t>
  </si>
  <si>
    <r>
      <rPr>
        <u/>
        <sz val="10"/>
        <color rgb="FF1155CC"/>
        <rFont val="Roboto Condensed"/>
      </rPr>
      <t>https://docs.google.com/document/d/1fAFVZ-COJ8HYFoHwviyemJQmVvgDtlGCbumcmVtbGkA/edit?usp=sharing</t>
    </r>
    <r>
      <rPr>
        <sz val="10"/>
        <color rgb="FF000000"/>
        <rFont val="Roboto Condensed"/>
      </rPr>
      <t xml:space="preserve"> </t>
    </r>
  </si>
  <si>
    <r>
      <rPr>
        <u/>
        <sz val="10"/>
        <color rgb="FF1155CC"/>
        <rFont val="Roboto Condensed"/>
      </rPr>
      <t>https://docs.google.com/document/d/11mE2zyHDQUbatxA62TJzLaxVLw5E5--1SWUtazwC8II/edit?usp=sharing</t>
    </r>
    <r>
      <rPr>
        <sz val="10"/>
        <color rgb="FF000000"/>
        <rFont val="Roboto Condensed"/>
      </rPr>
      <t xml:space="preserve"> </t>
    </r>
  </si>
  <si>
    <r>
      <rPr>
        <sz val="10"/>
        <color rgb="FF000000"/>
        <rFont val="Roboto Condensed"/>
      </rPr>
      <t xml:space="preserve">Добавить в справочник Товары поле Товарный БЮ  
</t>
    </r>
    <r>
      <rPr>
        <u/>
        <sz val="10"/>
        <color rgb="FF1155CC"/>
        <rFont val="Roboto Condensed"/>
      </rPr>
      <t>https://docs.google.com/document/d/1KaasnJ6C4zmXrw0ptKqdqwOG1VF40VcI49k_vIXktnM/edit?usp=sharing</t>
    </r>
    <r>
      <rPr>
        <sz val="10"/>
        <color rgb="FF000000"/>
        <rFont val="Roboto Condensed"/>
      </rPr>
      <t xml:space="preserve"> 
После дороботки справочника Товары(См.ниже), внести изменения согласно ТЗ
</t>
    </r>
    <r>
      <rPr>
        <u/>
        <sz val="10"/>
        <color rgb="FF1155CC"/>
        <rFont val="Roboto Condensed"/>
      </rPr>
      <t>https://docs.google.com/document/d/1IBlQvnfCp6sVxM4Yd8WHzoTHEqxG-Pp9HYaMvTE9DW4/edit?usp=sharing</t>
    </r>
    <r>
      <rPr>
        <sz val="10"/>
        <color rgb="FF000000"/>
        <rFont val="Roboto Condensed"/>
      </rPr>
      <t xml:space="preserve"> </t>
    </r>
  </si>
  <si>
    <r>
      <rPr>
        <sz val="10"/>
        <color rgb="FF000000"/>
        <rFont val="Roboto Condensed"/>
      </rPr>
      <t xml:space="preserve">Необходимо выполнить перед №0105
</t>
    </r>
    <r>
      <rPr>
        <sz val="10"/>
        <color rgb="FF34A853"/>
        <rFont val="Roboto Condensed"/>
      </rPr>
      <t>как это возможно, то задание было первым</t>
    </r>
  </si>
  <si>
    <t>Проведение оценки работы согласно прайса(Справочник нормативы работ ССЦ)</t>
  </si>
  <si>
    <t>https://docs.google.com/document/d/1Mhy_hAIUncMUmDAJ4gdIoT15-HUx9uKHyoVAlytpc_k/edit?usp=sharing</t>
  </si>
  <si>
    <t>В разработке</t>
  </si>
  <si>
    <t>Примечание</t>
  </si>
  <si>
    <t>Примечание/фото/вопрос</t>
  </si>
  <si>
    <t>Сделано</t>
  </si>
  <si>
    <t>Загрузка работает. Есть ошибка, что при прикреплении за раз больше одной фотографии, то прикрепляется только вторая дважды. При попытке прикрепить еще раз, снова сканирую QR код все равно дублируется фотография, но последняя. Пример Номер заявки #1775</t>
  </si>
  <si>
    <t>Сделано. Работает.</t>
  </si>
  <si>
    <t>Не верю фильтру Документы в МС. Всего без всех фильтров 1,825 заявок. На фильтр есть 599 шт, а на нет - 1,728 шт. И нужно, чтобы было отдельно, наличие фильтра на Заказ в МС и на Замену в МС. Если задача была принята с пониманием, что нужно два в одном, то формулировка "или" подразумевает деление, которое невозможно сделать.</t>
  </si>
  <si>
    <r>
      <rPr>
        <sz val="10"/>
        <color rgb="FF999999"/>
        <rFont val="Arial"/>
      </rPr>
      <t>{Дмитрий} сейчас в чате есть кнопка Отработано, требуется уточнить как должно работать</t>
    </r>
    <r>
      <rPr>
        <sz val="10"/>
        <color rgb="FF999999"/>
        <rFont val="Arial"/>
      </rPr>
      <t xml:space="preserve">
{Тигран} 
</t>
    </r>
    <r>
      <rPr>
        <u/>
        <sz val="10"/>
        <color rgb="FF999999"/>
        <rFont val="Arial"/>
      </rPr>
      <t>Ссылка с пояснениями</t>
    </r>
  </si>
  <si>
    <t xml:space="preserve">Отслеживание просроченных заявок. С момента поступления в СЦ. Сделать фильтр в виде галочки с названием ""просроченные заявки"" и по нажатию фильтровать все заявки у которых ""дней в сц"" более 7." Статус ИМ = отличный от завершен Дата изменения статуса движения товара на "поступил в СЦ" прошло более 7 дней. То поставить метку на заявку "Просрочена" и вывести фильтр по данной метке.    Если Статус заявки переведен в завершен то метку снимать. </t>
  </si>
  <si>
    <t xml:space="preserve">"Нам необходимо ежедневно проверять все не завершенные заявки на предмет просрочки. Просрочки именно с даты не создания а поступления в наш СЦ. Поэтому необходимо создать поле числовое где будет отображаться количество дней с момента поступления товара в нащ СЦ по сегодня. </t>
  </si>
  <si>
    <t>1 В заявку добавляем поле "дней в сц". Здесь фото куда 
3 Добавить столбец "дней в сц" в табличную часть списка заявок в админке.
4 Ставить на заявку метку “просроченная заявка” если у заявки "дней в сц"&gt;7 и Статус заявки не равно Завершено. Соответственно заявка у которой стоит метка и ее статус меняют Статус Заявки = Завершено, то метку надо снять</t>
  </si>
  <si>
    <t>статус внутри Заявки меняется онлайн
"дней в сц" = Сегодня (или дата статус заявки = завершено) - дата смены статуса "движение товара" на значение "поступил в сц"
"1 В заявку добавляем поле ""дней в сц"". Здесь фото куда 
3 Добавить столбец ""дней в сц"" в табличную часть списка заявок в админке.
4 Ставить на заявку метку “просроченная заявка” если у заявки ""дней в сц""&gt;7 и Статус заявки не равно Завершено. Соответственно заявка у которой стоит метка и ее статус меняют Статус Заявки = Завершено, то метку надо снять"</t>
  </si>
  <si>
    <t>Статус СЦ: - изменить название на "Статус ИМ"</t>
  </si>
  <si>
    <t>уже готово</t>
  </si>
  <si>
    <r>
      <rPr>
        <sz val="10"/>
        <color theme="1"/>
        <rFont val="Arial"/>
      </rPr>
      <t xml:space="preserve">Проблема с </t>
    </r>
    <r>
      <rPr>
        <sz val="10"/>
        <color rgb="FFCC0000"/>
        <rFont val="Arial"/>
      </rPr>
      <t>ранжированием</t>
    </r>
    <r>
      <rPr>
        <sz val="10"/>
        <color theme="1"/>
        <rFont val="Arial"/>
      </rPr>
      <t xml:space="preserve"> повсюду. Исправить </t>
    </r>
    <r>
      <rPr>
        <sz val="10"/>
        <color rgb="FFCC0000"/>
        <rFont val="Arial"/>
      </rPr>
      <t>везде. в справочниках</t>
    </r>
    <r>
      <rPr>
        <sz val="10"/>
        <color theme="1"/>
        <rFont val="Arial"/>
      </rPr>
      <t>. К примеру, 
“Бренд товара” и 
“Магазин покупки” 
Причина поломки
Устраенение поломки</t>
    </r>
  </si>
  <si>
    <r>
      <t xml:space="preserve">Выводить </t>
    </r>
    <r>
      <rPr>
        <sz val="10"/>
        <color rgb="FFCC0000"/>
        <rFont val="Arial"/>
      </rPr>
      <t>в экран</t>
    </r>
    <r>
      <rPr>
        <sz val="10"/>
        <color rgb="FF000000"/>
        <rFont val="Arial"/>
        <scheme val="minor"/>
      </rPr>
      <t xml:space="preserve"> админки кол-во заявок по различным комбинациям аналитик (статусов):
1. " Закрытых заявок" - число закрытых заявок. Статус заявки равно завершено
2. "Открытых заявок" - число не завершенных заявок. Статус заявки не равно завершено 
3. "Не отработанные" - число заявок с неотработанными сообщениями
4. "Просрочена" - число заявок с меткой Просрочена (см предыдущую строку ТЗ)
5.  "Ожидание ВДС" - число заявок Статус заявки равно "Ожидание ВДС"
6. " В работе ИМ" - число заявок в инженерной мастерской. Статус заявки равно в работе СЦ (ИМ)
7 "ИМ Завершено" - число заявок которые отработала (завершила) ИМ но администрация еще не отработал и не перевела статус заявки в другое значение. ФИЛЬТРЫ: Статус ИМ = Завершено Статус заявки = в работе СЦ
8 "Товар в СЦ" - количество заявок у котороых статус "Движение товара" = "Поступил в СЦ"
При нажатии на название показателя выдается выборка по данной комбинации фильтра</t>
    </r>
    <r>
      <rPr>
        <sz val="10"/>
        <color rgb="FF000000"/>
        <rFont val="Arial"/>
      </rPr>
      <t xml:space="preserve">
</t>
    </r>
    <r>
      <rPr>
        <u/>
        <sz val="10"/>
        <color rgb="FF1155CC"/>
        <rFont val="Arial"/>
      </rPr>
      <t xml:space="preserve">ссылка на фото
</t>
    </r>
  </si>
  <si>
    <r>
      <rPr>
        <sz val="10"/>
        <color theme="1"/>
        <rFont val="Arial"/>
      </rPr>
      <t xml:space="preserve">не очень понятно, это про существующие фильтры или будут какие-то новые элементы управления/поля в общем что конкретно подразумевается?
Ответ: ровно как указано в задаче. Никаких новых сущностей. Это как монитор текущей ситации - информационное табло - и в него вывести значения по опеределенным выборкам. Другими словами Нужен просто монитор сколько каких заявок находится при различном наборе комбинаций фильтров уже существущих в заявке полей. И дополнительно если нажимать на них чтобы таблица снизу выдавала данную выборку.  
Получилось пояснить ?
</t>
    </r>
    <r>
      <rPr>
        <sz val="10"/>
        <color rgb="FF990000"/>
        <rFont val="Arial"/>
      </rPr>
      <t xml:space="preserve">а по поводу выборки (последнее предложение)
</t>
    </r>
    <r>
      <rPr>
        <sz val="10"/>
        <color theme="1"/>
        <rFont val="Arial"/>
      </rPr>
      <t>Имеется ввиду что когда нажимаешь на ту или иную цифру то срабатывает автоматом набор фильтров заложенных в отображенни этой цифры и соотвтественно внизу выдаются заявки именно с такими фильтрами. К примеру, При нажатии на "ожидание ВДС" выдастся выборка с фильтром "статус заявки" = "Ожидание ВДС"</t>
    </r>
  </si>
  <si>
    <t xml:space="preserve">Просрочена должно быть "Просрочено" . </t>
  </si>
  <si>
    <t>уже</t>
  </si>
  <si>
    <t xml:space="preserve">Дополнение справочника "клиент"
Добавить OZON/ Beru / МВМ
Изменить Wild Berries на WB
</t>
  </si>
  <si>
    <t>Отдельно OZON, отдельно Beru, отдельно МВМ</t>
  </si>
  <si>
    <r>
      <rPr>
        <sz val="10"/>
        <color rgb="FF666666"/>
        <rFont val="Arial"/>
      </rPr>
      <t xml:space="preserve">Нам необходимо чтобы Инженер Мастерской работал по приоритеам заявок. Чтобы делал в первую очередь те заявки которые, в приоритете и ничего другого. Поэтому мысль такая ввести прирориетность заявок от 1 до 5 где 1 самый низкий приоритет и устанавливается по умолчанию на все новые заявки. приоритеты 2. 3 4 5 устанавливает администратор сц и руководитель ( Может надо нам ввести роли и права доступа по ролям). Далее Инженер Мастерской имеет свой интерфейс где отображается только заявки с высшим приоритетом. К примеру 4 заявки с приоритетом 5 и 10 с приоритетом 4. Значит сперва у него на экране будет только отображаться только 4 заявки с приоритеом 5. Когда они завершены то отображаются заявки со следующим приоритетом. В нашем примере это 10 заявок с приоритетом 4. 
Надо пояснить какие заявки помимо приоритета отображаются Инженеру. Это заявки со статусом 
"Статус ИМ" </t>
    </r>
    <r>
      <rPr>
        <b/>
        <sz val="10"/>
        <color rgb="FF666666"/>
        <rFont val="Arial"/>
      </rPr>
      <t>НЕ равно</t>
    </r>
    <r>
      <rPr>
        <sz val="10"/>
        <color rgb="FF666666"/>
        <rFont val="Arial"/>
      </rPr>
      <t xml:space="preserve"> "Пусто" "Не поступал в ИМ", "Контроль качества ИМ" "Завершен ИМ"
</t>
    </r>
  </si>
  <si>
    <t xml:space="preserve">1. нужен список пользователей которые должны назначать приоритеты
2. как инженер сможет увидеть другие заявки?
3. статуса Пусто у фильтра нет
Ответ на вопрос 1:
Ввести следующие роли
1. Директор АСЦ
2. Администратор АСЦ
2. Менеджеров процессов
3. Инженер Мастерской
4. Мастер ПЛК
5. Мастер БэкОфис
6. Дилер
7. Контрактный АСЦ
Мы в дальнейшем будем эти роли развивать по своим правам доступа и интерфейсу.
Предоставить право доступа назначать приоритеты следующим ролям:
1. Директор АСЦ
2. Администратор АСЦ
2. Менеджеров процессов
Ответ на вопрос 2:
У Инженера таблица с заказами согласно отбору описанному слева. В шапке убрать у него все разделы и фильтры. Минимум ему. 
Ответ на вопрос 3. статуса Пусто у фильтра нет
Я имею ввиду про статус когда заявка только создана и статус пока не выбран. Может быть это Nothing Selected
</t>
  </si>
  <si>
    <t xml:space="preserve">Проверить функциональность чата! Парсинг почты может работать не корректно - проверить! </t>
  </si>
  <si>
    <t xml:space="preserve">нужен какой-то пример, без этого не проверить Ответ: Я бы переформулировал - провести аудит кода и логики его - как если бы работу принимали у другого программиста из команды. Для чего это нужно?! : 1. Для того чтобы Вы заранее знали этот участок и при неожиданной поломке могли бы более оперативно поправить и не потребовалось бы время на изучении а что сделано. 2. Возможно при аудите Вы обнаружите слабые места и недостатки, которые следует исправить Получилось пояснить ? нужны: -доступы к планировщику -описание логики работы с почтой -сама почта
Логика: Клиент создал заявку с сайта. В системе создалась заявка. Далее клиенту на почту которую он указал приходит уведомление, что заявка принята и ссылка на личный кабинет, где пока что функциональность ограничена написать сообщение и приложить фото (в дальнейшем ЛК клиента тоже будем развивать). Таким образом в этом ЛК клиент может нам написать сообщение и это сообщение попадает к нам в "чат"  со статусом не отработано. НО ИНОГДА клиенты вместо того чтобы нам писать черзе ЛК они в письме нажимают "ответить". ТАк вот именно эти письма надо парсить и засовывать в чат. Письма которые отправлены без "ответа" на наше письмо из системы должны просто попадать в ящик "входящие" и не обрабатываться системой.  Письма которые спарсены надо перемащать в папку "РП". </t>
  </si>
  <si>
    <t xml:space="preserve">На почте есть папка РП - не отработано в ней все косячные письма, которые парсинг не видит. Они не отображаюся в чате с клиентом. Нужно проверить почему они там появляются. </t>
  </si>
  <si>
    <t>Дополнение справочника "клиент"
Также вынести управление данным справочником в Админку системы. Чтобы мы самостоятельно могли в дальнейшем добавлять элементы и менять их названия.</t>
  </si>
  <si>
    <t>- на вкладку Справочники?
- то что сейчас там удаляем?</t>
  </si>
  <si>
    <t>Добавить "статус заявки" = "в работе ИМ"
И изменить "статус заявки" = "в работе СЦ" на "в обработке СЦ"
ВАЖНО! переименовать именно статус в "в работе СЦ" на "в обработке СЦ". НЕ НА "в работе ИМ"</t>
  </si>
  <si>
    <r>
      <rPr>
        <b/>
        <sz val="10"/>
        <color rgb="FF666666"/>
        <rFont val="Arial"/>
      </rPr>
      <t xml:space="preserve">Данные справочники можно уже изменять в новом интерфейсе по адресу:
</t>
    </r>
    <r>
      <rPr>
        <b/>
        <sz val="10"/>
        <color rgb="FF666666"/>
        <rFont val="Arial"/>
      </rPr>
      <t xml:space="preserve">
</t>
    </r>
    <r>
      <rPr>
        <b/>
        <u/>
        <sz val="10"/>
        <color rgb="FF666666"/>
        <rFont val="Arial"/>
      </rPr>
      <t>https://brandasc.ru/administrator</t>
    </r>
    <r>
      <rPr>
        <b/>
        <sz val="10"/>
        <color rgb="FF666666"/>
        <rFont val="Arial"/>
      </rPr>
      <t xml:space="preserve"> (краткая инструкция на странице Задачи2)</t>
    </r>
  </si>
  <si>
    <t>Ранее реализовывали метку про просроченные заявки и "Дней в СЦ" (см 15 строка). Надо изменить логику снятия метки и остановки счетчика "дней в СЦ". А именно с момента когда "Статус завяки" переведен в статусы :
1. Согласование результатов с клиентом 
2. Ожидает выдачи клиенту 
3. Завершен.
необходимо останавливать счетчик, фиксировать скольк "дней в СЦ" и снимать метку
Таким образом мы считаем сколько дней заявки находился у инженера в ИМ! т.е. измерять кол-во дней с момента как товар поступил до момента когда он ушел от инженера. 
"Дней в СЦ" = Дата (изменения статуса движения товара на "поступил в СЦ") - Дата ( изменения "Статуса заявки" по вышеописанным п1 п2 п3)</t>
  </si>
  <si>
    <t>Убрать автоматическое заполнение при создании заявки клиентом на сайте!
Убрать автоматическое заполнение при создании заявки полей "Магазин покупки" и "Наименование товара" после выбора "Бренда". Куча непарвильно заполненных завок и сбивается аналитика, потому что пылесосов 734005 и покупок в noerden явно больше, чем реальное число. При этом магазимн покупки и бренд остаются обязательными полями, а наименование товара нет, бэкофис сам проверит из чека и заполнит номеклатуру,  попросив нас создать позицию в справочнике при необходимости, лучше пусто, чем неправильно хоть что-то.</t>
  </si>
  <si>
    <t>тут требуется сделать текстовые поля?
Тигран: Нет. 
Когда на сайте клиент создает заявку то 
1. При открытии заявки для заполнения сразу встает "Магазин покупки". А должно быть выбрано ничего "Nothing Selected" или лучше чтобы отображалась надпись "выбрать", как в случае с полем брендом.
2. Изначально бренд не выбран. Отображается надпись "выбрать", когда выбираешь, то автоматом ниже поле "Наименование товара (сперва выберете Бренд)" устанавливается какая-то номенклатура, а не должно ничего выбираться, а должно отобразиться "выбрать"</t>
  </si>
  <si>
    <r>
      <rPr>
        <sz val="10"/>
        <color rgb="FF666666"/>
        <rFont val="Arial"/>
      </rPr>
      <t xml:space="preserve">
</t>
    </r>
    <r>
      <rPr>
        <sz val="12"/>
        <color rgb="FF666666"/>
        <rFont val="Arial"/>
      </rPr>
      <t xml:space="preserve">Изменить письмо, отправляемое клиенту при создании заявки
"Здравствуйте, дорогой клиент, мы Вас еще не знаем, но уже готовы сделать все, что в наших силах и больше, для решения Вашего вопроса, а сейчас Ваша заявка принята и в скором времени будет отработана. Изменения статуса Вашей заявки можно отследить в созданном для Вас личном кабинете, в который можно перейти нажав </t>
    </r>
    <r>
      <rPr>
        <b/>
        <sz val="12"/>
        <color rgb="FF666666"/>
        <rFont val="Arial"/>
      </rPr>
      <t>здесь</t>
    </r>
    <r>
      <rPr>
        <sz val="12"/>
        <color rgb="FF666666"/>
        <rFont val="Arial"/>
      </rPr>
      <t xml:space="preserve">. Там же мы ответим на все возникающие у Вас вопросы. Спасибо,что выбрали нас и наших партнеров.  
С уважением сервисный центр BrandASC
</t>
    </r>
    <r>
      <rPr>
        <sz val="10"/>
        <color rgb="FF666666"/>
        <rFont val="Arial"/>
      </rPr>
      <t xml:space="preserve">
Данное сообщение сформировано автоматически и не требует ответа. Если Вы получили письмо ошибочно, то просто проигнорируйте его. 
"
</t>
    </r>
  </si>
  <si>
    <t>"Оповещение при создании заявки
После создании заявки пишет:
 ""Заявка успешно создана ! Назад"". 
Изменить на:
«Спасибо за Вашу заявку №…..(номер созданной заявки), письмо было направлено на почтовый ящик ... (указанный клиентом электронный почтовый ящик)». 
Ниже блеклым цветом и меньшим шрифтом 
«Если Вы ошиблись в указанном электронной почте или не получили письмо, то обратитесь на service@brandasc.ru с номером заявки в теме письма»."</t>
  </si>
  <si>
    <t>Фильтр на поломку
Возможность фильтровать заявки по поломке</t>
  </si>
  <si>
    <t xml:space="preserve">Отображение автора
В чате с клиентом и в чате сотрудников не видно кто писал клиентку. По аналогии с пописью под сообщением клиента с его ФИО прописывать ФИО сотрудника -автора сообщения. </t>
  </si>
  <si>
    <r>
      <rPr>
        <sz val="10"/>
        <color theme="1"/>
        <rFont val="Arial"/>
      </rPr>
      <t xml:space="preserve">Закрытие заявок консультационного характера.
Бизнес задача: клиенты могут оставлять заявки с запросом иноформации или по другим причинам. Мы получаем заявку и при обработке отправляем ему ссобщение с запросом какой либо информации или просто отвечаем ему предоставляя информацию. В таком случае мы в заявке никакие статусы не меняем кроме статус завки- устанавливаем на "В ожидании информации от клиента". В нормальной практике клиент отвечает и далее заявка развивается по своему сценарию. Однако некоторые клиенты пропадают, а заявки остаются без движения. Нам необходимо сделать автоматическо закрытие этих заявок. 
Техническое описание задачи:  
Если 
</t>
    </r>
    <r>
      <rPr>
        <sz val="10"/>
        <color rgb="FFDD7E6B"/>
        <rFont val="Arial"/>
      </rPr>
      <t xml:space="preserve">1. у заявки статус заявки = "В ожидании информации от клиента"
2. С даты последнего сообщения от нас в заявке  прошло 7 день 
3. Все другие статусы в заявке пустые - не выбраны. Это нам говорит о том что заявка никуда далее запроса информации от клиента не двигалась
4. У заявки нет сообщений со статусом "Не отработано" 
То надо сделать
1. Статус заявки изменить на "Завершен"
2. Отправить клиенту через чат сообщение. "Уважаемый клиент, мы в течение 7 дней не получили от Вас ответа, в связи с этим ваша заявка закрыта. Однако, если Ваш вопрос еще актуален, то Вам необходимо ответить в рамках данной заявки по ссылке в личном кабинете нашей системы" 
Важно чтобы в чате данное сообщение сохранялось и отображалось. </t>
    </r>
  </si>
  <si>
    <t>ОТМЕНА</t>
  </si>
  <si>
    <r>
      <rPr>
        <sz val="10"/>
        <color theme="1"/>
        <rFont val="Arial"/>
      </rPr>
      <t xml:space="preserve">1. Непонятная иерархия (после 4 идет пункт 1) 
Ответ Тигран: Все верно так как эти нумерации к разному. Первая нумерация п 1-4 это условия п.1-2 это действия которые необходимо совершить когда происходят действия п1-4!! Уточню что </t>
    </r>
    <r>
      <rPr>
        <sz val="10"/>
        <color rgb="FFCC4125"/>
        <rFont val="Arial"/>
      </rPr>
      <t>п 1-4 имеют логический оператор "И"</t>
    </r>
    <r>
      <rPr>
        <sz val="10"/>
        <color theme="1"/>
        <rFont val="Arial"/>
      </rPr>
      <t xml:space="preserve"> - т.е. все условия должны быть одновременно.
</t>
    </r>
    <r>
      <rPr>
        <sz val="10"/>
        <color rgb="FFE69138"/>
        <rFont val="Arial"/>
      </rPr>
      <t xml:space="preserve">и вот как я должен с этим работать? </t>
    </r>
    <r>
      <rPr>
        <sz val="10"/>
        <color theme="1"/>
        <rFont val="Arial"/>
      </rPr>
      <t xml:space="preserve">
2. Желательно но также указать рассписание задачи, если мы говорим об автоматической обработке
каждый день в 07:00</t>
    </r>
  </si>
  <si>
    <t>Сделать автоматическую обработку, частота выполнения - раз в день в 07:00
Что должна делать обработка. - автоматически изменять статус заявки если проверка условия выполняется, отправлять сообщение клиенту, создавшему заявку.
Для заявок у которых выполняются все перечисленные условия:
 -  со статусом "В ожидании информации от клиента"
 - другие статусы НЕ установлены
 - последнее сообщение отправлено нами
 - дата последнего сообщения старше чем 7 дней
 - статус всех сообщений по заявке НЕ "Не отработано"
Выполняется:
 - статус завяки изменить на "Завершен"
 - отправить сообщение клиенту (дословно): "Уважаемый клиент, мы в течение 7 дней не получили от Вас ответа, в связи с этим ваша заявка закрыта. Однако, если Ваш вопрос еще актуален, то Вам необходимо ответить в рамках данной заявки по ссылке в личном кабинете нашей системы"</t>
  </si>
  <si>
    <t>Этап 11</t>
  </si>
  <si>
    <t xml:space="preserve">Логи изменения заявки.
Сейчас логи изменения в заявке работают не корректно. Нужно это поправить или переделать заново. Важно чтобы любое изменение производимое логироваласть (статусы, комментарии, фото, ссылки и тп). Не только по пользователям но и которые автоматом происходят. Обязательно авторство должно быть </t>
  </si>
  <si>
    <r>
      <rPr>
        <sz val="10"/>
        <color rgb="FF38761D"/>
        <rFont val="Arial"/>
      </rPr>
      <t>Тигран: я пока не знаю как сформулировать задачу, таким образом чтобы быть понятым. Мне по сути необходимо чтобы любое изменение в системе фиксировалось кто и когда это сделал
что значит автоматом, есть какие-то ещё функции?</t>
    </r>
    <r>
      <rPr>
        <sz val="10"/>
        <color theme="1"/>
        <rFont val="Arial"/>
      </rPr>
      <t xml:space="preserve">
Сейчас могут происходить какие либо изменения по 
1. Массовой обработке заявок. К примеру создаем акт передачи в другой сц и статус заявок меняется на другой - это я в качестве примера, может быть описанный случай пока не реализован или будет реализован по другом. 
2. мы в дальнейшем будем разрабатывать какие либо автоматические обработки заявок - по каким либо событиям. Как пример это закрыте заявок консультационного характеа. 
Соответственно я хочу видеть кто изменил и в чем заявку. Если это было сделано системой, то имя системы время и дата а также при возможноси название процедуры которая инициировала изменение статуса. 
</t>
    </r>
    <r>
      <rPr>
        <sz val="10"/>
        <color rgb="FF38761D"/>
        <rFont val="Arial"/>
      </rPr>
      <t xml:space="preserve">
тогда нужен полный перечень логгируемых действий
</t>
    </r>
    <r>
      <rPr>
        <sz val="10"/>
        <color theme="1"/>
        <rFont val="Arial"/>
      </rPr>
      <t>дайте перечень того что сейчас логируется, я дополню его</t>
    </r>
  </si>
  <si>
    <t>"Акт погашен"
"Возврат в ДНС"
"Добавлен Внутренний комментарий"
"Добавлен ПВЗ аддрес и номер"
"Добавлена ссылка"
"Забор из ДНС"
"Запрос к API"
"Обновление инфы"
"Отправка в ДНС"
"Отправка в другой СЦ"
"Отправка в принят в наш сц"
"Отправка сообщения клиенту"
"Передача в СДЕК"
"Сообщение прочитано"</t>
  </si>
  <si>
    <t>Выгрузка в excel
Выгрузка всех заявок с показателем всех полей внутри заявок и всех статусов, включая поломки. Выгружать согласно выборке по фильтрам.</t>
  </si>
  <si>
    <t>предлагаю сделать в новой версии
А мы сможем пользоваться этой функцией уже в новой версии сейчас? 
да</t>
  </si>
  <si>
    <r>
      <t xml:space="preserve">Добавить Фильтр и назвать "решение с товаром". Фильтрация происходит по статусу в заявке = "Решение с товаром"
</t>
    </r>
    <r>
      <rPr>
        <u/>
        <sz val="10"/>
        <color rgb="FF1155CC"/>
        <rFont val="Arial"/>
      </rPr>
      <t>СКРИНШОТ</t>
    </r>
  </si>
  <si>
    <r>
      <rPr>
        <sz val="10"/>
        <color theme="1"/>
        <rFont val="Arial"/>
      </rPr>
      <t xml:space="preserve">поле решение с товаром=решение по заявке?
Поправил описание и приложил скрин шот.  "Решение с товаром" и "Решение по заявке" два разных статуса. Фильтр по статусу "решение по заявке" уже выведен. 
</t>
    </r>
    <r>
      <rPr>
        <sz val="10"/>
        <color rgb="FF38761D"/>
        <rFont val="Arial"/>
      </rPr>
      <t>Добавление фильтра - это селект+правка скрипта JS+доработка обработчика. В даннослучае ещё и с интерфейсом надо возиться, т.к. все ячейки там заняты
+ сейчас я представляю весь объём работы)</t>
    </r>
  </si>
  <si>
    <r>
      <t>Нужно вывести на главную страницу два числовых показателя качества работы АСЦ
1. Наибольшее время не отработанного сообщения . 
2. Среднее время всех неотработанных сообщений. 
Разместить показател</t>
    </r>
    <r>
      <rPr>
        <sz val="10"/>
        <color rgb="FF000000"/>
        <rFont val="Arial"/>
      </rPr>
      <t xml:space="preserve">и </t>
    </r>
    <r>
      <rPr>
        <u/>
        <sz val="10"/>
        <color rgb="FF1155CC"/>
        <rFont val="Arial"/>
      </rPr>
      <t>здесь</t>
    </r>
  </si>
  <si>
    <r>
      <t xml:space="preserve">Создать справочник "Инженерная мастерская". Сделать возможным добавлять элементы справочник из админки. Элемент справочника должен иметь следущие столбцы (поля): Наименование, адрес, телефон, часы работы. 
В заявке СЦ добавить поле с названием "Инженерная мастерская" и лук апом (выпадающим списком) выбирать. В выпадающем списке предоставляется наименование инженерной мастерской. </t>
    </r>
    <r>
      <rPr>
        <u/>
        <sz val="10"/>
        <color rgb="FF1155CC"/>
        <rFont val="Arial"/>
      </rPr>
      <t xml:space="preserve">Разместить ЗДЕСЬ
</t>
    </r>
    <r>
      <rPr>
        <sz val="10"/>
        <color rgb="FF000000"/>
        <rFont val="Arial"/>
        <scheme val="minor"/>
      </rPr>
      <t xml:space="preserve">На будущее: я планирую что в дальнейшем мы реализуем систему где каждая инженерная мастерская будет заходить под своим доступом. Другими словами будет тип аккаунта - сотрудник инженерной мастерской. Таким образом права доступа будет только на заявки которые будут относиться к выбранной инженерной мастерской. </t>
    </r>
  </si>
  <si>
    <t>Предлагаю редактирование справочника реализовать новой версии, а в старую добавим выпадающий список. В новой само собой всё тоже будет в карточках Заявки
Тигран: согласен</t>
  </si>
  <si>
    <r>
      <rPr>
        <sz val="10"/>
        <color theme="1"/>
        <rFont val="Arial"/>
      </rPr>
      <t xml:space="preserve">Механизм подсчета вознаграждения инженера.
Описание: нам необходимо считать доход инженера в зависимости от того сколько заявок он исполнил. Оценка вознаграждения заявки должна зависить от того какой товар, причина поломки, устранение поломки. Выходит нам нужна некая таблица (справочник), которую можно назвать </t>
    </r>
    <r>
      <rPr>
        <b/>
        <sz val="10"/>
        <color theme="1"/>
        <rFont val="Arial"/>
      </rPr>
      <t>нормативы работ</t>
    </r>
    <r>
      <rPr>
        <sz val="10"/>
        <color theme="1"/>
        <rFont val="Arial"/>
      </rPr>
      <t xml:space="preserve"> (прайс лист обыденным языком). В эту таблицу  добавляем строку в которой следующие поля:
1) Бренд - Выбираем уже из существующего справочника
2) Модель (Номенклатура ) - Выбираем уже из существующего справочника
3) Причина поломки - Выбираем уже из существующего справочника
4) Устранение Поломки - Выбираем уже из существующего справочника
5) Определение поломки (мин) - ручная установка
6) Ремонт изделий (мин) - ручная установка
7) Тестирование изделия (мин) - ручная установка
</t>
    </r>
  </si>
  <si>
    <t>НУЖНО УТОЧНИТЬ ТЗ С РОМОЙ</t>
  </si>
  <si>
    <t xml:space="preserve">В новой версии будет входить в модуль Отчеты
8) Общее время (мин) - рассчетная п5+п6+п7
9) Стоимость работы инженера (рублях) - расчетная = п8 * "Ставка инженера руб/мин"
Ставка инженера руб/мин = это константа которая может меняться со временем. Надо сделать так чтобы при ее изменении не менялись ранее посчитанные заявки. Поэтому надо добавить хронологическую составляющую, тоесть ставка и с какой даты она действует. Если ставка изменилась то мы вводим новую ставку и указываем с какой даты она действует. Еще можно редактировать ранее завденные ставки, в таком случае все расчеты которые использовали эту ставку в этот период времени изменяться. 
</t>
  </si>
  <si>
    <r>
      <t xml:space="preserve">10) Стоимость работы для клиента - расчетная = п8 * "Ставка для клиента руб/мин"
Ставка для клиента руб/мин - точно также как и Ставка инженера руб/мин 
п5, п6, п7 также как и ставка должны учитывать исторические (хронологические) изменения
Мы сейчас это делаем вручную в гугл таблице. Можно посмотреть </t>
    </r>
    <r>
      <rPr>
        <u/>
        <sz val="10"/>
        <color rgb="FF1155CC"/>
        <rFont val="Arial"/>
      </rPr>
      <t>здесь</t>
    </r>
  </si>
  <si>
    <t xml:space="preserve">Подсчет в заявках стоимость работ инженера и клиента
В заявке в форме "Добавить поломку" добавляются поля:
1) Инженер - подтягивается автоматом ФИО аккаунта кто работает в системе. Сделать возможность изменить, выбрав из списка аккаунтов.
Следующие поля подтянутся из справочника "Нормативы работ", когда будут заполнены поля причина поломки и устранение поломки, так как зная только модель, причину и устранение в Нормативах можно найти информацию/
</t>
  </si>
  <si>
    <r>
      <t xml:space="preserve">Раздел: результат работ инженерной мастерской и инженеров/
По факту это отчет который показывает сколько кто заработал. Можем выбирать период по месячно. Можем выбирать Инженера
</t>
    </r>
    <r>
      <rPr>
        <u/>
        <sz val="10"/>
        <color rgb="FF1155CC"/>
        <rFont val="Arial"/>
      </rPr>
      <t>Визуально это может выглядеть так</t>
    </r>
  </si>
  <si>
    <t>Предлагаю сделать отдельный модуль Отчёты, чтобы было удобно работать с этой информацией</t>
  </si>
  <si>
    <t>СДЕЛАНО</t>
  </si>
  <si>
    <r>
      <t xml:space="preserve">Необходимо провести изменени названий Причин поломок и Устранений. Составили таблицу </t>
    </r>
    <r>
      <rPr>
        <u/>
        <sz val="10"/>
        <color rgb="FF1155CC"/>
        <rFont val="Arial"/>
      </rPr>
      <t xml:space="preserve">по ссылке </t>
    </r>
    <r>
      <rPr>
        <sz val="10"/>
        <color rgb="FF000000"/>
        <rFont val="Arial"/>
        <scheme val="minor"/>
      </rPr>
      <t xml:space="preserve"> там должно быть все понятно. Суть есть текущее название и что с ним надо сделать. К примеру если изменить название то не только самого элемента справочника но и во всех заявках чтобы обновилось новое название. Если это вывести в админку - мы и сами можем руками поправить элементы справочника, но надо нам быть уверенным что при изменении название новое название обновится во всех прежних заявках. А также сделать такую функцию как "архив" - т.е. отправить элемент справочника в "архив". Это значит что прежние заявки в которых он использовался остается, но уже не доступен для выбора в новых. Элемент справочника можно вытащить из архива обратно. </t>
    </r>
  </si>
  <si>
    <t>Добавление в архив</t>
  </si>
  <si>
    <t xml:space="preserve">Ранжировка(сортировка) таблицы по всем столбцам -  по классическим методам 
1. числа по убыванию и возрастанию. 
2. Даты 
3. Текстовые (статусы) </t>
  </si>
  <si>
    <t>ВКЛЮЧИТЬ В ЭТАП</t>
  </si>
  <si>
    <r>
      <t xml:space="preserve">я опять не пойму, извиняюсь:
Ранжирование, это тоже самое что и сортировка?
Числа?
Тигран: Тоже самое. Для понимания зачем это нужно: когда мы получаем выборку по набору фильтров у нас должна быть возможность ранжировать (сортировать) данную выборку по любому столбцу, к примеру, по дате, к примеру по названию магазина и тп. Такая сортировка в таблице очень распространена во многих системах. Сортирвка происходит по нажатию на имя столца. </t>
    </r>
    <r>
      <rPr>
        <sz val="10"/>
        <color rgb="FF1155CC"/>
        <rFont val="Arial"/>
      </rPr>
      <t>Скриншот</t>
    </r>
    <r>
      <rPr>
        <u/>
        <sz val="10"/>
        <color rgb="FF1155CC"/>
        <rFont val="Arial"/>
      </rPr>
      <t xml:space="preserve">
</t>
    </r>
    <r>
      <rPr>
        <sz val="10"/>
        <color rgb="FF38761D"/>
        <rFont val="Arial"/>
      </rPr>
      <t xml:space="preserve">я только не уверен что в старой версии такое возможно, но буду изучать, если очень надо
</t>
    </r>
    <r>
      <rPr>
        <sz val="10"/>
        <color rgb="FF000000"/>
        <rFont val="Arial"/>
        <scheme val="minor"/>
      </rPr>
      <t xml:space="preserve">Давайте в новой сразу делать! Правда хотелось бы уже посмотреть на интерфейс новой. Когда это будет возможно!? </t>
    </r>
  </si>
  <si>
    <t>Принято, ОК</t>
  </si>
  <si>
    <t>Изменить форму Акта приёмки:
- убрать подпись (рис.2)
- добавить п 4 (рис.1)</t>
  </si>
  <si>
    <t>https://brandasc.ru/</t>
  </si>
  <si>
    <t>Поиск заявки</t>
  </si>
  <si>
    <r>
      <t xml:space="preserve">Отсуствует возможность редактировать тип заявки внутри заявки на </t>
    </r>
    <r>
      <rPr>
        <u/>
        <sz val="10"/>
        <color rgb="FF1155CC"/>
        <rFont val="Arial"/>
      </rPr>
      <t>https://brandasc.ru/administrator/index.php</t>
    </r>
    <r>
      <rPr>
        <sz val="10"/>
        <color rgb="FF000000"/>
        <rFont val="Arial"/>
        <scheme val="minor"/>
      </rPr>
      <t xml:space="preserve"> . </t>
    </r>
  </si>
  <si>
    <t xml:space="preserve">Необходимо уже будучи внутри нее справо внизу (над QR кодом и приоритетом, но под тип клиента рп\дилер) разместить поле с выпадающим списком дилеров.  Для возможности редактирования, если дилер оформил случайно заявку как РП. </t>
  </si>
  <si>
    <r>
      <rPr>
        <sz val="10"/>
        <color theme="1"/>
        <rFont val="Arial"/>
      </rPr>
      <t xml:space="preserve">На </t>
    </r>
    <r>
      <rPr>
        <sz val="10"/>
        <color rgb="FF000000"/>
        <rFont val="Arial"/>
      </rPr>
      <t>https://brandasc.ru/</t>
    </r>
    <r>
      <rPr>
        <sz val="10"/>
        <color theme="1"/>
        <rFont val="Arial"/>
      </rPr>
      <t xml:space="preserve"> возможность отдельно формировать заявку от диллера и от розничного покупателя</t>
    </r>
  </si>
  <si>
    <t>НАДО ПИСАТЬ РАЗВЕРНУТОЕ ТЗ!!!</t>
  </si>
  <si>
    <t>Чтобы была возможность переложить обязаности создавать заявки на диллеров и без создания заявки и загрузки всех документов товар не принимать. Прописать это в договорах.</t>
  </si>
  <si>
    <t>Отправление файлов в чате заявки</t>
  </si>
  <si>
    <t>Необходима возможность обмениваться файлами в чате заявки, на данный момент возможен обмен только изображений. Добавить pdf, xsl, doc, mp4...</t>
  </si>
  <si>
    <t>не забыть вопрос с объемом места под видео и загружаемых файлов</t>
  </si>
  <si>
    <t>Акт выполненных работ</t>
  </si>
  <si>
    <t>В Акте выполненных работ изменить поле с подписью Руководителя АСЦ на менеджера АСЦ</t>
  </si>
  <si>
    <t>повтор</t>
  </si>
  <si>
    <t>Акт приёмки должен содержать напоминание о платном хранении.</t>
  </si>
  <si>
    <t>На данный момент информация о платном хранении содержится в Акте выполненых работ, который выдаётся при получении товара из ремонта, те.е. клиент узнаёт об этом после, а не перед ремонтом.</t>
  </si>
  <si>
    <t>Возможность выхода из заявки без сохранения</t>
  </si>
  <si>
    <r>
      <t xml:space="preserve">При нажатии кнопки "Закрыть" всплывает </t>
    </r>
    <r>
      <rPr>
        <u/>
        <sz val="10"/>
        <color rgb="FF1155CC"/>
        <rFont val="Arial"/>
      </rPr>
      <t xml:space="preserve">окно </t>
    </r>
    <r>
      <rPr>
        <sz val="10"/>
        <color rgb="FF000000"/>
        <rFont val="Arial"/>
        <scheme val="minor"/>
      </rPr>
      <t>с требованием добавить поломку перед сохранением, заявка была открыта для просмотра редактирование не проводилось. Кнопка  "Закрыть" не должна требовать сохранения. Проблема возникает не при всех статусах.</t>
    </r>
  </si>
  <si>
    <t>проверил - проблемы такой не возникает</t>
  </si>
  <si>
    <t>Активация ссылок</t>
  </si>
  <si>
    <t>Сделать поля где предусмотрены ссылки сделать типом ссылка. Чтобы можно было кликнув перейти, а не копировать и вставлять в браузере. Пример "Заказ в МС" "замена в мс"</t>
  </si>
  <si>
    <t>а по какому действую будет закрываться меню и выполняться поиск?</t>
  </si>
  <si>
    <t>Некорретная работа фильтра поиска по ФИО</t>
  </si>
  <si>
    <t>???</t>
  </si>
  <si>
    <t>Не работает корректно поиск  по ФИО. Ищет отдельно по фамилии. Но по имени и отчеству отдельно не ищет. Т.е. если я наберу в поиск Полина или Алексеевна, то ничего не найдет. Так и в случае если я наберу в поиск вместе Ангелина Алексеевна , то ничего не найдет. Нужно настроить, чтобы искало и по имени , и по отчеству</t>
  </si>
  <si>
    <t xml:space="preserve">Закрытие неактуальных заявок </t>
  </si>
  <si>
    <t>Статус автоматически меняется, а сообщение клиенту не приходят.</t>
  </si>
  <si>
    <t>Вернуть отметку о приоритетности заявки (Из старой версии)</t>
  </si>
  <si>
    <t xml:space="preserve">В старой системе рядом с номером заявки было поле "Приоритет" с возможностью выбора значений от 1 до 5, где 5 являлся высшим. Надо в новой системе его снова реализовать рядом с полем "Статус ИМ", правее от него. И так же должна быть возможность сортироваться по приоритетности, при поиске заявок после столбца "Дней в СЦ" добавить правее "Приоритет". </t>
  </si>
  <si>
    <r>
      <rPr>
        <sz val="10"/>
        <color theme="1"/>
        <rFont val="Arial"/>
      </rPr>
      <t xml:space="preserve">Просто перенести его ближе к полю Статус ИМ?
</t>
    </r>
    <r>
      <rPr>
        <sz val="10"/>
        <color rgb="FF000000"/>
        <rFont val="Arial"/>
      </rPr>
      <t xml:space="preserve">Видимо было реализовано, просто в ставрой версии сверху, а в новой версии в другом месте. Неактуально. </t>
    </r>
  </si>
  <si>
    <t>Некорректное отображение дилеров</t>
  </si>
  <si>
    <t>Пересмотреть ТЗ</t>
  </si>
  <si>
    <t xml:space="preserve">При просмотре заявок по фильтру дилеров, которые принадлежит определенному клиенту по общему поиску в столбце "Тип" отображается дилер, корректно как оно есть. Но если войти внутрь заявки то в меню справа под статусами и над QR кодом отображается тип = РП и не видно какой дилер соотвественно.  Т.е. по поиску\фильтрациям мы видим корректные искомые нами заявки, но внутри информация по этим же статусам поиска некорретна. </t>
  </si>
  <si>
    <t>Вернуть отметку на сообщение "Не отработано" в чате сотрудников (Из старой версии)</t>
  </si>
  <si>
    <t>В чате сотрудников отсуствует отметка "Не отработано" -  ранее эта функция работала. По умолчанию на новое сообщение в чате сотрудников ставится отметка "Отработано", но в ручном режиме можно менять на статус "Не отработано" или венруть обратно.</t>
  </si>
  <si>
    <r>
      <rPr>
        <sz val="10"/>
        <color rgb="FF34A853"/>
        <rFont val="Arial"/>
      </rPr>
      <t>такой функции не было изначально, и поля для этого в базе нет</t>
    </r>
    <r>
      <rPr>
        <sz val="10"/>
        <color rgb="FF999999"/>
        <rFont val="Arial"/>
      </rPr>
      <t xml:space="preserve">
</t>
    </r>
    <r>
      <rPr>
        <sz val="10"/>
        <color rgb="FF000000"/>
        <rFont val="Arial"/>
      </rPr>
      <t xml:space="preserve">В какой-то момент такая функция была, мы ей активно пользовались. Т.е. у чата сотрудников тоже есть "отработано" и "не отработано" и в случае, если  мы написали новое сообщение в чате сотрудников по умолчанию оно "отработано", но можно поменять на статус "не отработано" в ручном режиме и  такое сообщение будет отображаться новым сообщением. Задача в строчке 83 следует из реализации этой, так как фильтр на новые сообщения из чата сотрудников и чата с клиентом должны быть разные. 
</t>
    </r>
    <r>
      <rPr>
        <sz val="10"/>
        <color rgb="FF34A853"/>
        <rFont val="Arial"/>
      </rPr>
      <t xml:space="preserve">если она и была, то не работала, т.к. поля в таблице для ее хранения не было </t>
    </r>
  </si>
  <si>
    <t>Добавить фильтр снизу в ССЦ неотработанный отдельно по чату сотрудников</t>
  </si>
  <si>
    <t xml:space="preserve">У нас внизу есть фильтр на неотработанные сообщения , который называется "Неотработанные".  Необходимо переименовать эту вкладку на "Клиентские" . И добавить рядом фильтр "Внутренние". "Внутренние" будут отображать неотработанные сообщения в чате сотрудников. </t>
  </si>
  <si>
    <t>Добавить информацию о заказанном пропуске для клиента</t>
  </si>
  <si>
    <r>
      <rPr>
        <sz val="10"/>
        <color theme="1"/>
        <rFont val="Arial"/>
      </rPr>
      <t>Добавить во вкладку дополнительно информацию в поле "Доставка товара в СЦ"  и поле "Отправка товара из СЦ" под инфо "Адрес" добавить поле "Пропуск заказан на " и возможность вставки даты в формате дд.мм.гггг и чч.мм (с интервалом 30 минут) , ФИО, марка машины , гос номер , правее кнопка "+" , с помощью которого можно добавить еще одного посетителя и создать поля для ввода этих же полей. При вставке данных в это поле, дает выбрать дату равную буднему дню, а время строко с 10 до 17 с 30 минутным интервалом. Если на одно время записан клиент и кто-то пытается записать другого на это же время, то выпадает ошибка "Время занято". После ввода значения, рядом появляется кнопка "Уведомить", при нажатии на которую клиенту направляется автоматически сообщение "Добрый день. Пропуск</t>
    </r>
    <r>
      <rPr>
        <b/>
        <sz val="10"/>
        <color rgb="FFFF0000"/>
        <rFont val="Arial"/>
      </rPr>
      <t xml:space="preserve"> \ а</t>
    </r>
    <r>
      <rPr>
        <sz val="10"/>
        <color theme="1"/>
        <rFont val="Arial"/>
      </rPr>
      <t xml:space="preserve"> для </t>
    </r>
    <r>
      <rPr>
        <b/>
        <sz val="10"/>
        <color rgb="FFFF0000"/>
        <rFont val="Arial"/>
      </rPr>
      <t xml:space="preserve">ФИО (если второй посетитель, то "и ФИО") </t>
    </r>
    <r>
      <rPr>
        <sz val="10"/>
        <color theme="1"/>
        <rFont val="Arial"/>
      </rPr>
      <t xml:space="preserve">заказан на </t>
    </r>
    <r>
      <rPr>
        <b/>
        <sz val="10"/>
        <color rgb="FFFF0000"/>
        <rFont val="Arial"/>
      </rPr>
      <t>ДАТА  ВРЕМЯ</t>
    </r>
    <r>
      <rPr>
        <sz val="10"/>
        <color theme="1"/>
        <rFont val="Arial"/>
      </rPr>
      <t xml:space="preserve">. Ожидаем Вас в АСЦ BrandASC по адресу: Павелецкая набережная д 2 стр 21 эт 2 каб 222. С собой для пропуска на территорию необходимо взять паспорт. " . Красным выделен место замены, сообщение клииенту должно быть без выделения этих полей. Строчко 100 связана.
</t>
    </r>
  </si>
  <si>
    <r>
      <rPr>
        <sz val="10"/>
        <color rgb="FF34A853"/>
        <rFont val="Arial"/>
      </rPr>
      <t xml:space="preserve">Последнее предложение не понятно
</t>
    </r>
    <r>
      <rPr>
        <sz val="10"/>
        <color rgb="FF000000"/>
        <rFont val="Arial"/>
      </rPr>
      <t xml:space="preserve">
Прописано шаблонное сообщение, где красным выделены места, которые меняются в зависимости от данных, которые мы указали для заказа пропуска. Т.е. если один посетитель , то его ФИО и дата и время пропуска , которые мы указали в этих полях. Если посетителей двое, то формулировка меняется на "...Пропуска... " и указываются ФИО двух клиентов. Строчка 100 значит строчка в этой таблице, задача связана с этой задачей.
</t>
    </r>
    <r>
      <rPr>
        <sz val="10"/>
        <color rgb="FF34A853"/>
        <rFont val="Arial"/>
      </rPr>
      <t>а давайте развяжем, а то так совсем неудобно</t>
    </r>
  </si>
  <si>
    <t>Данные о почте клиента в заявке (Поле Email в старой системе)</t>
  </si>
  <si>
    <t>Рядом с полем "Телефон", правее от него</t>
  </si>
  <si>
    <t xml:space="preserve">Данные о городе клиента (Поле Адрес в старой системе) </t>
  </si>
  <si>
    <t xml:space="preserve">Под полем "Магазин / Дата * "
</t>
  </si>
  <si>
    <r>
      <rPr>
        <sz val="10"/>
        <color rgb="FF999999"/>
        <rFont val="Arial"/>
      </rPr>
      <t xml:space="preserve">Предлагаю сделать это в верхнем блоке информации о клиенте
</t>
    </r>
    <r>
      <rPr>
        <sz val="10"/>
        <color rgb="FF000000"/>
        <rFont val="Arial"/>
      </rPr>
      <t xml:space="preserve">Сделайте как считаете нужным, а местоположение уже поправим при необходимости, главное, чтобы было. </t>
    </r>
  </si>
  <si>
    <t xml:space="preserve">Создать фильтр на наличие\отсуствие поломки </t>
  </si>
  <si>
    <r>
      <rPr>
        <sz val="10"/>
        <color theme="1"/>
        <rFont val="Arial"/>
      </rPr>
      <t xml:space="preserve">Появился в филттре поломки последнее значение "Поломки нет" , которое вроде филттрует заявки, в которых поломка не указана. Но она должна быть названа "Не выбрана поломка", так как поломки нет означает, что в товаре поломок невыявлено, а не то, что поломка вовсе не указана, что новсит другую смысловую нагрузку. Просьба исправить.
</t>
    </r>
    <r>
      <rPr>
        <sz val="10"/>
        <color rgb="FF34A853"/>
        <rFont val="Arial"/>
      </rPr>
      <t>сделано</t>
    </r>
  </si>
  <si>
    <t xml:space="preserve">Фильтр "Документы в МС" , на наличие \ отсуствия ссылки на МС . </t>
  </si>
  <si>
    <t>Файлы в pdf не раскрываются в новой версии во вкладке Файлы заявки ССЦ (Из старой версии)</t>
  </si>
  <si>
    <t>Файлы в формете PDF можно открыть или скачать только в старой версии. В новой видно, что добавлялось какое-то вложение, но оно не раскрывается. Приходится идти в старую версию и скачивать файл оттуда.  Нужно чтобы он полностью раскрывался в мини версии, т.е. не открывая файл просто во вкладке "Файл" я видела содержимое вложения как для формата JPG</t>
  </si>
  <si>
    <r>
      <t xml:space="preserve">Не реализовано. Все равно отображает ошибку на PDF. Пример в заявке </t>
    </r>
    <r>
      <rPr>
        <u/>
        <sz val="10"/>
        <color rgb="FF1155CC"/>
        <rFont val="Arial"/>
      </rPr>
      <t>https://brandasc.ru/administrator/index.php?option=com_svcenter&amp;view=request&amp;layout=edit&amp;id=3563</t>
    </r>
    <r>
      <rPr>
        <sz val="10"/>
        <color rgb="FF000000"/>
        <rFont val="Arial"/>
        <scheme val="minor"/>
      </rPr>
      <t xml:space="preserve"> 
</t>
    </r>
    <r>
      <rPr>
        <sz val="10"/>
        <color rgb="FF34A853"/>
        <rFont val="Arial"/>
      </rPr>
      <t>а можно скрин, у меня всё нормально отображается</t>
    </r>
  </si>
  <si>
    <t>Возможность показывать на странице больше объектов (перенос из старой версии)</t>
  </si>
  <si>
    <r>
      <t xml:space="preserve">Сделать по аналогии возможность показа большего количества объектов на листе </t>
    </r>
    <r>
      <rPr>
        <u/>
        <sz val="10"/>
        <color rgb="FF1155CC"/>
        <rFont val="Arial"/>
      </rPr>
      <t>СКРИНШОТ</t>
    </r>
  </si>
  <si>
    <r>
      <t xml:space="preserve">При переходе клиента в личный кабинет сверху должен быть номер заявки. Сейчас в шапке фраза "Личный кабинет клиента", а нужно чтобы было "Личный кабинет клиента заявки №****", где **** номер заявки.  </t>
    </r>
    <r>
      <rPr>
        <u/>
        <sz val="10"/>
        <color rgb="FF1155CC"/>
        <rFont val="Arial"/>
      </rPr>
      <t>СКРИНШОТ</t>
    </r>
  </si>
  <si>
    <r>
      <rPr>
        <sz val="10"/>
        <color theme="1"/>
        <rFont val="Arial"/>
      </rPr>
      <t xml:space="preserve">Отсуствует поле </t>
    </r>
    <r>
      <rPr>
        <b/>
        <sz val="10"/>
        <color theme="1"/>
        <rFont val="Arial"/>
      </rPr>
      <t xml:space="preserve">Email </t>
    </r>
    <r>
      <rPr>
        <sz val="10"/>
        <color theme="1"/>
        <rFont val="Arial"/>
      </rPr>
      <t xml:space="preserve">и вкладка </t>
    </r>
    <r>
      <rPr>
        <b/>
        <sz val="10"/>
        <color theme="1"/>
        <rFont val="Arial"/>
      </rPr>
      <t xml:space="preserve">Файлы </t>
    </r>
    <r>
      <rPr>
        <sz val="10"/>
        <color theme="1"/>
        <rFont val="Arial"/>
      </rPr>
      <t xml:space="preserve">при создании заявки  (перенос из старой версии) </t>
    </r>
  </si>
  <si>
    <t>Проверить</t>
  </si>
  <si>
    <t xml:space="preserve">При нажатие в новом ССЦ кнопки "Создать" для создания новой заявки. В этом поле создания заявки нужно добавить поле "Email" правее от поля "Телефон", аналогиччно по внешнему виду с ним. Так же добавить вкладку "Файлы" и именно в создании заявки во вкладке файлы сверху добавить воззможность загружать файл. </t>
  </si>
  <si>
    <r>
      <rPr>
        <sz val="10"/>
        <color theme="1"/>
        <rFont val="Arial"/>
      </rPr>
      <t xml:space="preserve">Поле во вкладке </t>
    </r>
    <r>
      <rPr>
        <b/>
        <sz val="10"/>
        <color theme="1"/>
        <rFont val="Arial"/>
      </rPr>
      <t xml:space="preserve">Дополнительно </t>
    </r>
    <r>
      <rPr>
        <sz val="10"/>
        <color theme="1"/>
        <rFont val="Arial"/>
      </rPr>
      <t xml:space="preserve">поле </t>
    </r>
    <r>
      <rPr>
        <b/>
        <sz val="10"/>
        <color theme="1"/>
        <rFont val="Arial"/>
      </rPr>
      <t xml:space="preserve">Документы в МС </t>
    </r>
    <r>
      <rPr>
        <sz val="10"/>
        <color theme="1"/>
        <rFont val="Arial"/>
      </rPr>
      <t xml:space="preserve">добавить </t>
    </r>
    <r>
      <rPr>
        <b/>
        <sz val="10"/>
        <color theme="1"/>
        <rFont val="Arial"/>
      </rPr>
      <t>Возвраты в МС</t>
    </r>
  </si>
  <si>
    <r>
      <rPr>
        <sz val="10"/>
        <color theme="1"/>
        <rFont val="Arial"/>
      </rPr>
      <t xml:space="preserve">Во вкладке </t>
    </r>
    <r>
      <rPr>
        <b/>
        <sz val="10"/>
        <color theme="1"/>
        <rFont val="Arial"/>
      </rPr>
      <t xml:space="preserve">Дополнительно </t>
    </r>
    <r>
      <rPr>
        <sz val="10"/>
        <color theme="1"/>
        <rFont val="Arial"/>
      </rPr>
      <t xml:space="preserve">поле </t>
    </r>
    <r>
      <rPr>
        <b/>
        <sz val="10"/>
        <color theme="1"/>
        <rFont val="Arial"/>
      </rPr>
      <t xml:space="preserve">Документы в МС </t>
    </r>
    <r>
      <rPr>
        <sz val="10"/>
        <color theme="1"/>
        <rFont val="Arial"/>
      </rPr>
      <t xml:space="preserve">добавить </t>
    </r>
    <r>
      <rPr>
        <b/>
        <sz val="10"/>
        <color theme="1"/>
        <rFont val="Arial"/>
      </rPr>
      <t>Возврат в МС</t>
    </r>
    <r>
      <rPr>
        <sz val="10"/>
        <color theme="1"/>
        <rFont val="Arial"/>
      </rPr>
      <t xml:space="preserve"> , аналогично полям </t>
    </r>
    <r>
      <rPr>
        <b/>
        <sz val="10"/>
        <color theme="1"/>
        <rFont val="Arial"/>
      </rPr>
      <t>Замена в МС</t>
    </r>
    <r>
      <rPr>
        <sz val="10"/>
        <color theme="1"/>
        <rFont val="Arial"/>
      </rPr>
      <t xml:space="preserve"> и тп. , но после </t>
    </r>
    <r>
      <rPr>
        <b/>
        <sz val="10"/>
        <color theme="1"/>
        <rFont val="Arial"/>
      </rPr>
      <t>Заказ в МС</t>
    </r>
    <r>
      <rPr>
        <sz val="10"/>
        <color theme="1"/>
        <rFont val="Arial"/>
      </rPr>
      <t xml:space="preserve"> и до </t>
    </r>
    <r>
      <rPr>
        <b/>
        <sz val="10"/>
        <color theme="1"/>
        <rFont val="Arial"/>
      </rPr>
      <t>Замена в МС</t>
    </r>
    <r>
      <rPr>
        <sz val="10"/>
        <color theme="1"/>
        <rFont val="Arial"/>
      </rPr>
      <t>, между ними.</t>
    </r>
    <r>
      <rPr>
        <b/>
        <sz val="10"/>
        <color theme="1"/>
        <rFont val="Arial"/>
      </rPr>
      <t xml:space="preserve"> </t>
    </r>
  </si>
  <si>
    <t>QR код на документе Акт приемки изделия на диагностику / ремонт (Исправление)</t>
  </si>
  <si>
    <t xml:space="preserve">QR код на документе Акт приемки изделия на диагностику / ремонт не работает. Он должен переводить на заявку клиенту, где он видит статус заявки и может писать нам. Но ссылки не рабочие. </t>
  </si>
  <si>
    <r>
      <rPr>
        <sz val="10"/>
        <color theme="1"/>
        <rFont val="Arial"/>
      </rPr>
      <t>Добавить в историю изменений заявки изменения поля</t>
    </r>
    <r>
      <rPr>
        <b/>
        <sz val="10"/>
        <color theme="1"/>
        <rFont val="Arial"/>
      </rPr>
      <t xml:space="preserve"> Официального заключения</t>
    </r>
  </si>
  <si>
    <r>
      <t xml:space="preserve">Не реализовано , в истории не отображаются такие изменения. Тестировала на заявке </t>
    </r>
    <r>
      <rPr>
        <u/>
        <sz val="10"/>
        <color rgb="FF1155CC"/>
        <rFont val="Arial"/>
      </rPr>
      <t>https://brandasc.ru/administrator/index.php?option=com_svcenter&amp;view=request&amp;layout=edit&amp;id=3968</t>
    </r>
    <r>
      <rPr>
        <sz val="10"/>
        <color rgb="FF000000"/>
        <rFont val="Arial"/>
        <scheme val="minor"/>
      </rPr>
      <t xml:space="preserve"> 
</t>
    </r>
    <r>
      <rPr>
        <sz val="10"/>
        <color rgb="FF34A853"/>
        <rFont val="Arial"/>
      </rPr>
      <t>Сохраняется в логе в истории статусов сохранить что-то другое проблемно будет, надо переделывать структуру базы и внешний вид таблицы, но если надо могу сделать, только напишите как должна выглядеть новая таблица</t>
    </r>
  </si>
  <si>
    <t>Пункт другое, необходимо для поиска заявок с не заполненным Брендом, т.е. не корректно заведенные.</t>
  </si>
  <si>
    <t>tg: 20/01/2022</t>
  </si>
  <si>
    <r>
      <t xml:space="preserve">Добавить </t>
    </r>
    <r>
      <rPr>
        <u/>
        <sz val="10"/>
        <color rgb="FF1155CC"/>
        <rFont val="Arial"/>
      </rPr>
      <t>Сюда</t>
    </r>
    <r>
      <rPr>
        <sz val="10"/>
        <color rgb="FF000000"/>
        <rFont val="Arial"/>
        <scheme val="minor"/>
      </rPr>
      <t xml:space="preserve">  фильтр с выпадающим списком наименований товара.
</t>
    </r>
    <r>
      <rPr>
        <sz val="10"/>
        <color rgb="FF34A853"/>
        <rFont val="Arial"/>
      </rPr>
      <t xml:space="preserve">Можно как то рисунком чтоли, а то непонятно, что за выборка </t>
    </r>
  </si>
  <si>
    <t xml:space="preserve">Добавить поле "Менеджер". Добавить фильтр по этому полю. Внутри заявки, на основной странице должен отображаться менеджер отрабатывающий данную заявку. </t>
  </si>
  <si>
    <r>
      <rPr>
        <sz val="10"/>
        <color rgb="FF000000"/>
        <rFont val="Arial"/>
      </rPr>
      <t xml:space="preserve">Добавить в заявку поле </t>
    </r>
    <r>
      <rPr>
        <u/>
        <sz val="10"/>
        <color rgb="FF1155CC"/>
        <rFont val="Arial"/>
      </rPr>
      <t>Менеджер</t>
    </r>
    <r>
      <rPr>
        <sz val="10"/>
        <color rgb="FF000000"/>
        <rFont val="Arial"/>
      </rPr>
      <t xml:space="preserve"> Добавить </t>
    </r>
    <r>
      <rPr>
        <u/>
        <sz val="10"/>
        <color rgb="FF1155CC"/>
        <rFont val="Arial"/>
      </rPr>
      <t>Сюда</t>
    </r>
    <r>
      <rPr>
        <sz val="10"/>
        <color rgb="FF000000"/>
        <rFont val="Arial"/>
      </rPr>
      <t xml:space="preserve">  фильтр с выпадающим списком Менеджеров.
</t>
    </r>
    <r>
      <rPr>
        <sz val="10"/>
        <color rgb="FF34A853"/>
        <rFont val="Arial"/>
      </rPr>
      <t xml:space="preserve">В списке менеджеров </t>
    </r>
    <r>
      <rPr>
        <sz val="10"/>
        <color rgb="FFEA4335"/>
        <rFont val="Arial"/>
      </rPr>
      <t>должен быть</t>
    </r>
    <r>
      <rPr>
        <sz val="10"/>
        <color rgb="FF34A853"/>
        <rFont val="Arial"/>
      </rPr>
      <t xml:space="preserve"> кроме существующих пользователей, </t>
    </r>
  </si>
  <si>
    <t>Добавить возможность экспорта в EXEL результатов фильтрации</t>
  </si>
  <si>
    <t>На данный момент при нажатии на кнопку выгрузить в EXEL выгружаются все заявки, без учёта фильтрации.</t>
  </si>
  <si>
    <r>
      <t xml:space="preserve">Модернизация автомата закрытия брошенных заявкой клиентом. </t>
    </r>
    <r>
      <rPr>
        <u/>
        <sz val="10"/>
        <color rgb="FF1155CC"/>
        <rFont val="Arial"/>
      </rPr>
      <t>Строка 45 выше</t>
    </r>
    <r>
      <rPr>
        <sz val="10"/>
        <color rgb="FF000000"/>
        <rFont val="Arial"/>
        <scheme val="minor"/>
      </rPr>
      <t xml:space="preserve">. 
При автоматическом закрытии сменить также статус 
Решение по заявке = Консультация, услуги СЦ не нужны
</t>
    </r>
  </si>
  <si>
    <r>
      <rPr>
        <sz val="10"/>
        <color theme="1"/>
        <rFont val="Arial"/>
      </rPr>
      <t xml:space="preserve">Модернизация автомата закрытия брошенных заявкой клиентом. Задача "Сделать автоматическую обработку, частота выполнения - раз в день в 07:00.." 
При автоматическом закрытии сменить также статус 
Решение по заявке = Консультация, услуги СЦ не нужны
</t>
    </r>
    <r>
      <rPr>
        <b/>
        <sz val="10"/>
        <color theme="1"/>
        <rFont val="Arial"/>
      </rPr>
      <t xml:space="preserve">
Если есть возможность автоматом сменить статусы "решение заявок" на "консультацию ..." всех заявок которые были завершены этим правилом, то прошу сделать</t>
    </r>
  </si>
  <si>
    <r>
      <rPr>
        <b/>
        <sz val="10"/>
        <rFont val="Arial"/>
      </rPr>
      <t>Контроль завершения заявки.</t>
    </r>
    <r>
      <rPr>
        <sz val="10"/>
        <color rgb="FF000000"/>
        <rFont val="Arial"/>
        <scheme val="minor"/>
      </rPr>
      <t xml:space="preserve">
При смене статуса заявки на завершено система проверяет заявку на перечень правил. Если находит ошибку то выдает ошибку и не дает сменить статус заявки.
Правила проверки заявки должны быть настраиваемым администратором. Необходимо реализовать раздел "Правила проверки завершения заявок". Подробное описани</t>
    </r>
    <r>
      <rPr>
        <sz val="10"/>
        <color rgb="FF000000"/>
        <rFont val="Arial"/>
      </rPr>
      <t>е</t>
    </r>
    <r>
      <rPr>
        <u/>
        <sz val="10"/>
        <color rgb="FF1155CC"/>
        <rFont val="Arial"/>
      </rPr>
      <t xml:space="preserve"> здесь</t>
    </r>
  </si>
  <si>
    <t>ЭТАП 19</t>
  </si>
  <si>
    <r>
      <t xml:space="preserve">Во вкладке "Файлы" добавить столбец с категорией файла после столбца дата, перед столбцом "Файлы". Новую категорию должно быть можно самостоятельно добавить позже в соотвествующий справочник. Оно дожно выглядеть как открытыей список с флажками, а выбранный элемент становится жирным. Во вкладке "Файлы" заявки сверху должно быть написано какие вложения присуствуют, например: </t>
    </r>
    <r>
      <rPr>
        <u/>
        <sz val="10"/>
        <color rgb="FF1155CC"/>
        <rFont val="Arial"/>
      </rPr>
      <t xml:space="preserve">СКРИНШОТ </t>
    </r>
    <r>
      <rPr>
        <sz val="10"/>
        <color rgb="FF000000"/>
        <rFont val="Arial"/>
        <scheme val="minor"/>
      </rPr>
      <t xml:space="preserve"> . Все элементы перечисленны на скриншшоте. </t>
    </r>
  </si>
  <si>
    <r>
      <rPr>
        <sz val="10"/>
        <color rgb="FF34A853"/>
        <rFont val="Arial"/>
      </rPr>
      <t xml:space="preserve">Не понятно, там множественный выбор или у файла одна категория только может быть?
</t>
    </r>
    <r>
      <rPr>
        <sz val="10"/>
        <color rgb="FF000000"/>
        <rFont val="Arial"/>
      </rPr>
      <t xml:space="preserve">У одного файла только одна категория. Просто предлагаемый список для выбора полный с возможностью перевыбора.  </t>
    </r>
  </si>
  <si>
    <r>
      <rPr>
        <sz val="10"/>
        <color theme="1"/>
        <rFont val="Arial"/>
      </rPr>
      <t xml:space="preserve">Проверка при изменении статуса заявки с Новый на любой другой, если во вкладке "Файлы" присуствуют документы, у которых не выбрана их категория. Далее при отработке новых сообщений клиента с вложением или добавлением документа через чат сотрудников нельзя отработать сообщение, если не присвоена категория файла хоть для одного документа. Ошибка с текстом: 
</t>
    </r>
    <r>
      <rPr>
        <b/>
        <sz val="10"/>
        <color theme="1"/>
        <rFont val="Arial"/>
      </rPr>
      <t>Отсуствует информация о категории вложений во вкладке "Файлы"</t>
    </r>
  </si>
  <si>
    <t>Дополнить поле с накладной</t>
  </si>
  <si>
    <r>
      <t xml:space="preserve">Во вкладке "Дополнительно" для доставки и отправки внести доработки согласно файлу: </t>
    </r>
    <r>
      <rPr>
        <u/>
        <sz val="10"/>
        <color rgb="FF1155CC"/>
        <rFont val="Arial"/>
      </rPr>
      <t>https://docs.google.com/document/d/1MeD_F4lSERNOFupEIZFXKDnRSYLG2khhMJpkVAlSRW4/edit</t>
    </r>
    <r>
      <rPr>
        <sz val="10"/>
        <color rgb="FF000000"/>
        <rFont val="Arial"/>
        <scheme val="minor"/>
      </rPr>
      <t xml:space="preserve"> </t>
    </r>
  </si>
  <si>
    <t>Фильтр на наличие документа</t>
  </si>
  <si>
    <r>
      <t xml:space="preserve">Отдельный фильтр на наличие и отсуствие документа и в выпадающем списке наименование документа, с возможностью множетсвенного выбора , где крестик - не включает такое значение, галочка - включает такое значение и не выбрано - не имеет значение есть ли такое вложение. </t>
    </r>
    <r>
      <rPr>
        <u/>
        <sz val="10"/>
        <color rgb="FF1155CC"/>
        <rFont val="Arial"/>
      </rPr>
      <t>СКРИНШОТ</t>
    </r>
  </si>
  <si>
    <t>Календарь посещений</t>
  </si>
  <si>
    <r>
      <t xml:space="preserve">В верхнем меню ССЦ, на уровне "Заявки", "Документы" и пр, слева добавить кнопку "Календарь". При нажатии открывается календарь </t>
    </r>
    <r>
      <rPr>
        <u/>
        <sz val="10"/>
        <color rgb="FF1155CC"/>
        <rFont val="Arial"/>
      </rPr>
      <t xml:space="preserve">СКРИНШОТ №1 </t>
    </r>
    <r>
      <rPr>
        <sz val="10"/>
        <color rgb="FF000000"/>
        <rFont val="Arial"/>
        <scheme val="minor"/>
      </rPr>
      <t xml:space="preserve">   ,. При выборе в выпадающем списке категорией "День" открывается расписание дня, с шагом 30 минут, а справа мини версия календаря, для возможности выбора дня на нем  </t>
    </r>
    <r>
      <rPr>
        <u/>
        <sz val="10"/>
        <color rgb="FF1155CC"/>
        <rFont val="Arial"/>
      </rPr>
      <t>СКРИНШОТ №2</t>
    </r>
    <r>
      <rPr>
        <sz val="10"/>
        <color rgb="FF000000"/>
        <rFont val="Arial"/>
        <scheme val="minor"/>
      </rPr>
      <t xml:space="preserve">. Можно выбрать время и добавить событие - визит клиента , автоматически предлагает продолжительность и временной интервал полчаса. В поле Заявка № нужно ввести по поиску ID номер заявки клиента. Так же можно доьавить напоминание для клиента в чате заявки за определенный промежуток времени до встречи ("за два дня до в 9:00", "за день до в 9:00", "в день в 9:00", "за два часа до"),  в указанное время клиенту приходит сообщение с текстом: "Добрый день. Напоминаю Вам о записи на </t>
    </r>
    <r>
      <rPr>
        <b/>
        <sz val="10"/>
        <color rgb="FFFF0000"/>
        <rFont val="Arial"/>
      </rPr>
      <t>ДАТА  ВРЕМЯ</t>
    </r>
    <r>
      <rPr>
        <sz val="10"/>
        <color rgb="FF000000"/>
        <rFont val="Arial"/>
        <scheme val="minor"/>
      </rPr>
      <t xml:space="preserve">. Ожидаем Вас в АСЦ BrandASC по адресу: Павелецкая набережная д 2 стр 21 эт 2 каб 222. С собой для пропуска на территорию необходимо взять паспорт. " . </t>
    </r>
  </si>
  <si>
    <t>Изменить интеграцию импорта товаров. Сейчас импорт происходит из МС. Необходимо реализовать импорт из PIM. Связаться с Ольгой Сапелкиной. Возможность импорта из МС оставить обязательно, но в другом разделе иморта товаров. Назвать "иморт товаров из МС" и "импорт товаров из PIM"</t>
  </si>
  <si>
    <r>
      <rPr>
        <sz val="10"/>
        <color theme="1"/>
        <rFont val="Arial"/>
      </rPr>
      <t>При изменении статуса ИМ на "</t>
    </r>
    <r>
      <rPr>
        <b/>
        <sz val="10"/>
        <color theme="1"/>
        <rFont val="Arial"/>
      </rPr>
      <t>Поступил в ИМ</t>
    </r>
    <r>
      <rPr>
        <sz val="10"/>
        <color theme="1"/>
        <rFont val="Arial"/>
      </rPr>
      <t>" статус Движение товара должен автоматически меняться на "Принято в ИМ" и Статус заявки должен меняться на "В работе ИМ", при изменении статуса ИМ на "</t>
    </r>
    <r>
      <rPr>
        <b/>
        <sz val="10"/>
        <color theme="1"/>
        <rFont val="Arial"/>
      </rPr>
      <t>Завершен</t>
    </r>
    <r>
      <rPr>
        <sz val="10"/>
        <color theme="1"/>
        <rFont val="Arial"/>
      </rPr>
      <t>" Статус заявки должен меняться на "В обработке менеджеров АСЦ"</t>
    </r>
  </si>
  <si>
    <r>
      <rPr>
        <sz val="10"/>
        <color theme="1"/>
        <rFont val="Arial"/>
      </rPr>
      <t xml:space="preserve">проведение, статус, позиции отгрузки (то что изменено до 26 мая включительно)
</t>
    </r>
    <r>
      <rPr>
        <sz val="10"/>
        <color rgb="FFFF0000"/>
        <rFont val="Arial"/>
      </rPr>
      <t xml:space="preserve">По какой то причине отгрузка формируется правильно не всегда, периодически формируется отгрузка с </t>
    </r>
    <r>
      <rPr>
        <sz val="10"/>
        <color theme="1"/>
        <rFont val="Arial"/>
      </rPr>
      <t xml:space="preserve">999101 BrandASC Сервисное обслуживание и ремонт 1500руб. </t>
    </r>
    <r>
      <rPr>
        <sz val="10"/>
        <color rgb="FFFF0000"/>
        <rFont val="Arial"/>
      </rPr>
      <t xml:space="preserve">Хотя в заказе позиций больше и цены другие.
</t>
    </r>
    <r>
      <rPr>
        <sz val="10"/>
        <color rgb="FF34A853"/>
        <rFont val="Arial"/>
      </rPr>
      <t>непонятно что с этим делать, нет ни номера ни скриншота</t>
    </r>
  </si>
  <si>
    <t xml:space="preserve">может лучше функцию клонирования заявки сделать, это было бы более технологично
</t>
  </si>
  <si>
    <r>
      <rPr>
        <sz val="10"/>
        <color rgb="FF000000"/>
        <rFont val="Arial"/>
      </rPr>
      <t xml:space="preserve">При нажатии на кнопку "В работе ИМ" должны отображаться только заявки со статусами ИМ = Поступил в ИМ, Принят в работу ИМ, Ожидаем комплектующих в ИМ, Согласование с клиентом ожидаем, Контроль качества ИМ.
</t>
    </r>
    <r>
      <rPr>
        <u/>
        <sz val="10"/>
        <color rgb="FF1155CC"/>
        <rFont val="Arial"/>
      </rPr>
      <t>https://drive.google.com/file/d/15NymCBYi2Jimoo_4lcyYaMcj1sOuaJHB/view?usp=sharing</t>
    </r>
  </si>
  <si>
    <r>
      <rPr>
        <u/>
        <sz val="10"/>
        <color rgb="FF000000"/>
        <rFont val="Arial"/>
      </rPr>
      <t xml:space="preserve">Добавить в справочник Товары поле Товарный БЮ  
</t>
    </r>
    <r>
      <rPr>
        <u/>
        <sz val="10"/>
        <color rgb="FF1155CC"/>
        <rFont val="Arial"/>
      </rPr>
      <t>https://docs.google.com/document/d/1KaasnJ6C4zmXrw0ptKqdqwOG1VF40VcI49k_vIXktnM/edit?usp=sharing</t>
    </r>
    <r>
      <rPr>
        <u/>
        <sz val="10"/>
        <color rgb="FF000000"/>
        <rFont val="Arial"/>
      </rPr>
      <t xml:space="preserve">
После дороботки справочника Товары(См.ниже), внести изменения согласно ТЗ
</t>
    </r>
    <r>
      <rPr>
        <u/>
        <sz val="10"/>
        <color rgb="FF1155CC"/>
        <rFont val="Arial"/>
      </rPr>
      <t>https://docs.google.com/document/d/1IBlQvnfCp6sVxM4Yd8WHzoTHEqxG-Pp9HYaMvTE9DW4/edit?usp=sharing</t>
    </r>
  </si>
  <si>
    <t xml:space="preserve">COUNTA of № Задачи </t>
  </si>
  <si>
    <t>Общий итог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</si>
</sst>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d\.mm\.yyyy"/>
    <numFmt numFmtId="165" formatCode="0000"/>
    <numFmt numFmtId="166" formatCode="#,##0[$ ₽]"/>
    <numFmt numFmtId="167" formatCode="m\.\ yyyy"/>
    <numFmt numFmtId="168" formatCode="d\.m\.yyyy"/>
  </numFmts>
  <fonts count="186">
    <font>
      <sz val="10"/>
      <color rgb="FF000000"/>
      <name val="Arial"/>
      <scheme val="minor"/>
    </font>
    <font>
      <b/>
      <sz val="11"/>
      <color theme="1"/>
      <name val="Roboto Condensed"/>
    </font>
    <font>
      <sz val="11"/>
      <color theme="1"/>
      <name val="Roboto Condensed"/>
    </font>
    <font>
      <sz val="11"/>
      <color rgb="FF434343"/>
      <name val="Roboto Condensed"/>
    </font>
    <font>
      <b/>
      <sz val="11"/>
      <color rgb="FF434343"/>
      <name val="Roboto Condensed"/>
    </font>
    <font>
      <sz val="10"/>
      <name val="Arial"/>
    </font>
    <font>
      <u/>
      <sz val="11"/>
      <color rgb="FF434343"/>
      <name val="Roboto Condensed"/>
    </font>
    <font>
      <u/>
      <sz val="11"/>
      <color rgb="FF434343"/>
      <name val="Roboto Condensed"/>
    </font>
    <font>
      <sz val="11"/>
      <color rgb="FF000000"/>
      <name val="Roboto Condensed"/>
    </font>
    <font>
      <sz val="11"/>
      <color theme="1"/>
      <name val="&quot;Roboto Condensed&quot;"/>
    </font>
    <font>
      <sz val="10"/>
      <color theme="1"/>
      <name val="Arial"/>
    </font>
    <font>
      <sz val="10"/>
      <color rgb="FF000000"/>
      <name val="Roboto Condensed"/>
    </font>
    <font>
      <sz val="10"/>
      <color rgb="FF9900FF"/>
      <name val="Roboto Condensed"/>
    </font>
    <font>
      <u/>
      <sz val="10"/>
      <color rgb="FF000000"/>
      <name val="Roboto Condensed"/>
    </font>
    <font>
      <u/>
      <sz val="10"/>
      <color rgb="FF000000"/>
      <name val="Roboto Condensed"/>
    </font>
    <font>
      <u/>
      <sz val="10"/>
      <color rgb="FF9900FF"/>
      <name val="Roboto Condensed"/>
    </font>
    <font>
      <u/>
      <sz val="10"/>
      <color rgb="FF000000"/>
      <name val="Roboto Condensed"/>
    </font>
    <font>
      <u/>
      <sz val="10"/>
      <color rgb="FF000000"/>
      <name val="Roboto Condensed"/>
    </font>
    <font>
      <u/>
      <sz val="10"/>
      <color rgb="FF000000"/>
      <name val="Roboto Condensed"/>
    </font>
    <font>
      <u/>
      <sz val="10"/>
      <color rgb="FFFF0000"/>
      <name val="Roboto Condensed"/>
    </font>
    <font>
      <sz val="10"/>
      <color rgb="FFFF0000"/>
      <name val="Roboto Condensed"/>
    </font>
    <font>
      <u/>
      <sz val="10"/>
      <color rgb="FF000000"/>
      <name val="Roboto Condensed"/>
    </font>
    <font>
      <sz val="10"/>
      <color rgb="FFFF9900"/>
      <name val="Roboto Condensed"/>
    </font>
    <font>
      <sz val="10"/>
      <color theme="5"/>
      <name val="Roboto Condensed"/>
    </font>
    <font>
      <sz val="10"/>
      <color theme="1"/>
      <name val="Roboto Condensed"/>
    </font>
    <font>
      <u/>
      <sz val="10"/>
      <color rgb="FF000000"/>
      <name val="Roboto Condensed"/>
    </font>
    <font>
      <u/>
      <sz val="10"/>
      <color rgb="FF1155CC"/>
      <name val="Roboto Condensed"/>
    </font>
    <font>
      <u/>
      <sz val="10"/>
      <color rgb="FF1155CC"/>
      <name val="Roboto Condensed"/>
    </font>
    <font>
      <sz val="10"/>
      <color rgb="FF34A853"/>
      <name val="Roboto Condensed"/>
    </font>
    <font>
      <u/>
      <sz val="10"/>
      <color rgb="FF0000FF"/>
      <name val="Roboto Condensed"/>
    </font>
    <font>
      <u/>
      <sz val="10"/>
      <color theme="1"/>
      <name val="Roboto Condensed"/>
    </font>
    <font>
      <u/>
      <sz val="10"/>
      <color theme="1"/>
      <name val="Roboto Condensed"/>
    </font>
    <font>
      <sz val="10"/>
      <color rgb="FFB7B7B7"/>
      <name val="Roboto Condensed"/>
    </font>
    <font>
      <u/>
      <sz val="10"/>
      <color rgb="FFB7B7B7"/>
      <name val="Roboto Condensed"/>
    </font>
    <font>
      <u/>
      <sz val="11"/>
      <color rgb="FF0000FF"/>
      <name val="Roboto Condensed"/>
    </font>
    <font>
      <sz val="10"/>
      <color theme="1"/>
      <name val="Arial"/>
      <scheme val="minor"/>
    </font>
    <font>
      <sz val="10"/>
      <color rgb="FFCC0000"/>
      <name val="Arial"/>
      <scheme val="minor"/>
    </font>
    <font>
      <sz val="10"/>
      <color rgb="FF666666"/>
      <name val="Roboto Condensed"/>
    </font>
    <font>
      <sz val="11"/>
      <color rgb="FFCC0000"/>
      <name val="Roboto Condensed"/>
    </font>
    <font>
      <sz val="11"/>
      <color rgb="FFFF0000"/>
      <name val="Roboto Condensed"/>
    </font>
    <font>
      <sz val="10"/>
      <color rgb="FF666666"/>
      <name val="&quot;Roboto Condensed&quot;"/>
    </font>
    <font>
      <sz val="10"/>
      <color theme="1"/>
      <name val="&quot;Roboto Condensed&quot;"/>
    </font>
    <font>
      <sz val="11"/>
      <color rgb="FF000000"/>
      <name val="&quot;Roboto Condensed&quot;"/>
    </font>
    <font>
      <u/>
      <sz val="11"/>
      <color rgb="FF000000"/>
      <name val="&quot;Roboto Condensed&quot;"/>
    </font>
    <font>
      <sz val="10"/>
      <color rgb="FF000000"/>
      <name val="&quot;Roboto Condensed&quot;"/>
    </font>
    <font>
      <sz val="10"/>
      <color rgb="FF38761D"/>
      <name val="Arial"/>
    </font>
    <font>
      <u/>
      <sz val="11"/>
      <color rgb="FF0000FF"/>
      <name val="&quot;Roboto Condensed&quot;"/>
    </font>
    <font>
      <u/>
      <sz val="10"/>
      <color rgb="FFCC0000"/>
      <name val="Arial"/>
    </font>
    <font>
      <sz val="11"/>
      <color rgb="FF674EA7"/>
      <name val="Roboto Condensed"/>
    </font>
    <font>
      <sz val="11"/>
      <color theme="7"/>
      <name val="Roboto Condensed"/>
    </font>
    <font>
      <u/>
      <sz val="11"/>
      <color rgb="FF0000FF"/>
      <name val="&quot;Roboto Condensed&quot;"/>
    </font>
    <font>
      <u/>
      <sz val="11"/>
      <color rgb="FF0000FF"/>
      <name val="&quot;Roboto Condensed&quot;"/>
    </font>
    <font>
      <u/>
      <sz val="11"/>
      <color rgb="FF674EA7"/>
      <name val="Roboto Condensed"/>
    </font>
    <font>
      <sz val="11"/>
      <color rgb="FF9900FF"/>
      <name val="Roboto Condensed"/>
    </font>
    <font>
      <u/>
      <sz val="11"/>
      <color rgb="FFFF0000"/>
      <name val="Roboto Condensed"/>
    </font>
    <font>
      <u/>
      <sz val="11"/>
      <color rgb="FF0000FF"/>
      <name val="Roboto Condensed"/>
    </font>
    <font>
      <u/>
      <sz val="10"/>
      <color rgb="FF0000FF"/>
      <name val="Arial"/>
    </font>
    <font>
      <u/>
      <sz val="10"/>
      <color theme="1"/>
      <name val="Roboto Condensed"/>
    </font>
    <font>
      <u/>
      <sz val="10"/>
      <color rgb="FFB7B7B7"/>
      <name val="Roboto Condensed"/>
    </font>
    <font>
      <b/>
      <sz val="10"/>
      <color theme="1"/>
      <name val="Arial"/>
      <scheme val="minor"/>
    </font>
    <font>
      <sz val="10"/>
      <color rgb="FF000000"/>
      <name val="Arial"/>
    </font>
    <font>
      <b/>
      <sz val="10"/>
      <color theme="1"/>
      <name val="Roboto Condensed"/>
    </font>
    <font>
      <u/>
      <sz val="10"/>
      <color rgb="FF0000FF"/>
      <name val="Roboto Condensed"/>
    </font>
    <font>
      <u/>
      <sz val="10"/>
      <color rgb="FF0000FF"/>
      <name val="Roboto Condensed"/>
    </font>
    <font>
      <u/>
      <sz val="10"/>
      <color rgb="FF000000"/>
      <name val="Roboto Condensed"/>
    </font>
    <font>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00"/>
      <name val="Roboto Condensed"/>
    </font>
    <font>
      <u/>
      <sz val="11"/>
      <color rgb="FF0000FF"/>
      <name val="&quot;Roboto Condensed&quot;"/>
    </font>
    <font>
      <u/>
      <sz val="11"/>
      <color rgb="FF0000FF"/>
      <name val="&quot;Roboto Condensed&quot;"/>
    </font>
    <font>
      <u/>
      <sz val="11"/>
      <color rgb="FF0000FF"/>
      <name val="&quot;Roboto Condensed&quot;"/>
    </font>
    <font>
      <sz val="10"/>
      <color rgb="FF000000"/>
      <name val="Arial"/>
      <scheme val="minor"/>
    </font>
    <font>
      <sz val="10"/>
      <color rgb="FF666666"/>
      <name val="Arial"/>
      <scheme val="minor"/>
    </font>
    <font>
      <u/>
      <sz val="10"/>
      <color rgb="FF000000"/>
      <name val="Arial"/>
    </font>
    <font>
      <u/>
      <sz val="10"/>
      <color rgb="FF1155CC"/>
      <name val="Arial"/>
    </font>
    <font>
      <sz val="10"/>
      <color rgb="FF999999"/>
      <name val="Arial"/>
      <scheme val="minor"/>
    </font>
    <font>
      <b/>
      <sz val="10"/>
      <color rgb="FF6AA84F"/>
      <name val="Arial"/>
      <scheme val="minor"/>
    </font>
    <font>
      <sz val="10"/>
      <color rgb="FF666666"/>
      <name val="&quot;Arial&quot;"/>
    </font>
    <font>
      <sz val="10"/>
      <color rgb="FF666666"/>
      <name val="Arial"/>
    </font>
    <font>
      <u/>
      <sz val="10"/>
      <color rgb="FF0000FF"/>
      <name val="Roboto Condensed"/>
    </font>
    <font>
      <u/>
      <sz val="10"/>
      <color rgb="FF0000FF"/>
      <name val="Roboto Condensed"/>
    </font>
    <font>
      <sz val="10"/>
      <color theme="7"/>
      <name val="Roboto Condensed"/>
    </font>
    <font>
      <sz val="10"/>
      <color rgb="FF999999"/>
      <name val="Roboto Condensed"/>
    </font>
    <font>
      <u/>
      <sz val="10"/>
      <color rgb="FF1155CC"/>
      <name val="Roboto Condensed"/>
    </font>
    <font>
      <sz val="10"/>
      <color rgb="FF38761D"/>
      <name val="Arial"/>
      <scheme val="minor"/>
    </font>
    <font>
      <u/>
      <sz val="10"/>
      <color rgb="FF999999"/>
      <name val="Arial"/>
    </font>
    <font>
      <u/>
      <sz val="10"/>
      <color rgb="FF0000FF"/>
      <name val="Arial"/>
    </font>
    <font>
      <b/>
      <sz val="10"/>
      <color rgb="FF666666"/>
      <name val="Arial"/>
      <scheme val="minor"/>
    </font>
    <font>
      <b/>
      <u/>
      <sz val="10"/>
      <color rgb="FF666666"/>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sz val="10"/>
      <color rgb="FFB7B7B7"/>
      <name val="Arial"/>
    </font>
    <font>
      <u/>
      <sz val="10"/>
      <color rgb="FF1155CC"/>
      <name val="Arial"/>
    </font>
    <font>
      <u/>
      <sz val="10"/>
      <color rgb="FF0000FF"/>
      <name val="Arial"/>
    </font>
    <font>
      <sz val="10"/>
      <color theme="7"/>
      <name val="Arial"/>
      <scheme val="minor"/>
    </font>
    <font>
      <sz val="10"/>
      <color rgb="FF34A853"/>
      <name val="Arial"/>
      <scheme val="minor"/>
    </font>
    <font>
      <u/>
      <sz val="10"/>
      <color rgb="FF0000FF"/>
      <name val="Arial"/>
    </font>
    <font>
      <sz val="10"/>
      <color rgb="FF0000FF"/>
      <name val="Arial"/>
    </font>
    <font>
      <u/>
      <sz val="10"/>
      <color rgb="FF0000FF"/>
      <name val="Arial"/>
    </font>
    <font>
      <u/>
      <sz val="10"/>
      <color rgb="FF34A853"/>
      <name val="Arial"/>
    </font>
    <font>
      <u/>
      <sz val="10"/>
      <color rgb="FF0000FF"/>
      <name val="Arial"/>
    </font>
    <font>
      <u/>
      <sz val="10"/>
      <color rgb="FF1155CC"/>
      <name val="Arial"/>
    </font>
    <font>
      <u/>
      <sz val="10"/>
      <color rgb="FFB7B7B7"/>
      <name val="Arial"/>
    </font>
    <font>
      <sz val="11"/>
      <color theme="1"/>
      <name val="Calibri"/>
    </font>
    <font>
      <u/>
      <sz val="10"/>
      <color rgb="FF0000FF"/>
      <name val="Arial"/>
    </font>
    <font>
      <u/>
      <sz val="10"/>
      <color rgb="FF0000FF"/>
      <name val="Arial"/>
    </font>
    <font>
      <u/>
      <sz val="10"/>
      <color rgb="FF000000"/>
      <name val="Arial"/>
    </font>
    <font>
      <sz val="10"/>
      <color rgb="FFEA4335"/>
      <name val="Arial"/>
      <scheme val="minor"/>
    </font>
    <font>
      <sz val="10"/>
      <color rgb="FFFF0000"/>
      <name val="Arial"/>
      <scheme val="minor"/>
    </font>
    <font>
      <b/>
      <u/>
      <sz val="11"/>
      <color rgb="FF1155CC"/>
      <name val="Roboto Condensed"/>
    </font>
    <font>
      <u/>
      <sz val="11"/>
      <color rgb="FF1155CC"/>
      <name val="Roboto Condensed"/>
    </font>
    <font>
      <b/>
      <sz val="10"/>
      <color rgb="FF9900FF"/>
      <name val="Roboto Condensed"/>
    </font>
    <font>
      <sz val="10"/>
      <color rgb="FF0000FF"/>
      <name val="Roboto Condensed"/>
    </font>
    <font>
      <sz val="10"/>
      <color rgb="FFEA4335"/>
      <name val="Roboto Condensed"/>
    </font>
    <font>
      <b/>
      <sz val="10"/>
      <color rgb="FFFF9900"/>
      <name val="Roboto Condensed"/>
    </font>
    <font>
      <u/>
      <sz val="10"/>
      <color rgb="FF34A853"/>
      <name val="Roboto Condensed"/>
    </font>
    <font>
      <sz val="10"/>
      <name val="Roboto Condensed"/>
    </font>
    <font>
      <u/>
      <sz val="10"/>
      <name val="Roboto Condensed"/>
    </font>
    <font>
      <strike/>
      <sz val="10"/>
      <color rgb="FFEA4335"/>
      <name val="Roboto Condensed"/>
    </font>
    <font>
      <sz val="11"/>
      <name val="Roboto Condensed"/>
    </font>
    <font>
      <u/>
      <sz val="11"/>
      <color rgb="FF000000"/>
      <name val="Roboto Condensed"/>
    </font>
    <font>
      <b/>
      <sz val="10"/>
      <color rgb="FFB7B7B7"/>
      <name val="Roboto Condensed"/>
    </font>
    <font>
      <sz val="10"/>
      <color rgb="FFCC0000"/>
      <name val="Roboto Condensed"/>
    </font>
    <font>
      <sz val="10"/>
      <color rgb="FFCC0000"/>
      <name val="Arial"/>
    </font>
    <font>
      <sz val="10"/>
      <color rgb="FF9900FF"/>
      <name val="Arial"/>
    </font>
    <font>
      <b/>
      <sz val="11"/>
      <color rgb="FFFF0000"/>
      <name val="Roboto Condensed"/>
    </font>
    <font>
      <sz val="11"/>
      <color rgb="FF6AA84F"/>
      <name val="Roboto Condensed"/>
    </font>
    <font>
      <u/>
      <sz val="11"/>
      <color theme="1"/>
      <name val="Roboto Condensed"/>
    </font>
    <font>
      <sz val="11"/>
      <color rgb="FF000000"/>
      <name val="&quot;Roboto Condensed&quot;, Arial"/>
    </font>
    <font>
      <b/>
      <sz val="11"/>
      <color rgb="FF000000"/>
      <name val="&quot;Roboto Condensed&quot;, Arial"/>
    </font>
    <font>
      <sz val="10"/>
      <color rgb="FF000000"/>
      <name val="&quot;Roboto Condensed&quot;, Arial"/>
    </font>
    <font>
      <b/>
      <sz val="10"/>
      <color rgb="FF000000"/>
      <name val="&quot;Roboto Condensed&quot;, Arial"/>
    </font>
    <font>
      <b/>
      <sz val="11"/>
      <color rgb="FF000000"/>
      <name val="Roboto Condensed"/>
    </font>
    <font>
      <sz val="10"/>
      <color rgb="FFCC0000"/>
      <name val="&quot;Roboto Condensed&quot;"/>
    </font>
    <font>
      <b/>
      <sz val="11"/>
      <color theme="1"/>
      <name val="&quot;Roboto Condensed&quot;"/>
    </font>
    <font>
      <sz val="11"/>
      <name val="&quot;Roboto Condensed&quot;"/>
    </font>
    <font>
      <u/>
      <sz val="11"/>
      <color rgb="FF1155CC"/>
      <name val="&quot;Roboto Condensed&quot;"/>
    </font>
    <font>
      <u/>
      <sz val="10"/>
      <color rgb="FF9900FF"/>
      <name val="Arial"/>
    </font>
    <font>
      <b/>
      <sz val="11"/>
      <name val="&quot;Roboto Condensed&quot;"/>
    </font>
    <font>
      <u/>
      <sz val="11"/>
      <color rgb="FF5FB4F1"/>
      <name val="&quot;Roboto Condensed&quot;"/>
    </font>
    <font>
      <u/>
      <sz val="11"/>
      <color rgb="FF56A3F1"/>
      <name val="&quot;Roboto Condensed&quot;"/>
    </font>
    <font>
      <sz val="11"/>
      <color rgb="FF34A853"/>
      <name val="&quot;Roboto Condensed&quot;"/>
    </font>
    <font>
      <sz val="11"/>
      <color rgb="FFCC0000"/>
      <name val="&quot;Roboto Condensed&quot;"/>
    </font>
    <font>
      <u/>
      <sz val="11"/>
      <color rgb="FF9900FF"/>
      <name val="Roboto Condensed"/>
    </font>
    <font>
      <u/>
      <sz val="11"/>
      <color theme="1"/>
      <name val="&quot;Roboto Condensed&quot;"/>
    </font>
    <font>
      <strike/>
      <sz val="11"/>
      <color rgb="FFCC0000"/>
      <name val="&quot;Roboto Condensed&quot;"/>
    </font>
    <font>
      <sz val="11"/>
      <name val="Roboto Condensed,Arial"/>
    </font>
    <font>
      <sz val="11"/>
      <color rgb="FFD9D9D9"/>
      <name val="Roboto Condensed,Arial"/>
    </font>
    <font>
      <sz val="11"/>
      <color rgb="FFCCCCCC"/>
      <name val="Roboto Condensed,Arial"/>
    </font>
    <font>
      <u/>
      <sz val="11"/>
      <color rgb="FFCCCCCC"/>
      <name val="Roboto Condensed,Arial"/>
    </font>
    <font>
      <b/>
      <sz val="11"/>
      <name val="Roboto Condensed,Arial"/>
    </font>
    <font>
      <sz val="11"/>
      <color rgb="FFCC0000"/>
      <name val="Roboto Condensed,Arial"/>
    </font>
    <font>
      <u/>
      <sz val="11"/>
      <color rgb="FF1155CC"/>
      <name val="Roboto Condensed,Arial"/>
    </font>
    <font>
      <u/>
      <sz val="11"/>
      <color rgb="FFCC0000"/>
      <name val="Roboto Condensed,Arial"/>
    </font>
    <font>
      <sz val="11"/>
      <color rgb="FFFF0000"/>
      <name val="Roboto Condensed,Arial"/>
    </font>
    <font>
      <u/>
      <sz val="11"/>
      <color rgb="FF62B5F1"/>
      <name val="&quot;Roboto Condensed&quot;"/>
    </font>
    <font>
      <sz val="11"/>
      <color theme="1"/>
      <name val="Roboto Condensed,Arial"/>
    </font>
    <font>
      <sz val="10"/>
      <color theme="1"/>
      <name val="Roboto Condensed,Arial"/>
    </font>
    <font>
      <sz val="10"/>
      <color rgb="FFCC0000"/>
      <name val="Roboto Condensed,Arial"/>
    </font>
    <font>
      <b/>
      <i/>
      <sz val="10"/>
      <color theme="1"/>
      <name val="Roboto Condensed"/>
    </font>
    <font>
      <b/>
      <sz val="10"/>
      <color rgb="FFFF0000"/>
      <name val="Arial"/>
    </font>
    <font>
      <u/>
      <sz val="10"/>
      <name val="Arial"/>
    </font>
    <font>
      <b/>
      <sz val="10"/>
      <name val="Roboto Condensed"/>
    </font>
    <font>
      <u/>
      <sz val="11"/>
      <name val="&quot;Roboto Condensed&quot;"/>
    </font>
    <font>
      <u/>
      <sz val="11"/>
      <color rgb="FF5AADF1"/>
      <name val="&quot;Roboto Condensed&quot;"/>
    </font>
    <font>
      <sz val="10"/>
      <color rgb="FF999999"/>
      <name val="Arial"/>
    </font>
    <font>
      <sz val="10"/>
      <color rgb="FF990000"/>
      <name val="Arial"/>
    </font>
    <font>
      <b/>
      <sz val="10"/>
      <color rgb="FF666666"/>
      <name val="Arial"/>
    </font>
    <font>
      <sz val="12"/>
      <color rgb="FF666666"/>
      <name val="Arial"/>
    </font>
    <font>
      <b/>
      <sz val="12"/>
      <color rgb="FF666666"/>
      <name val="Arial"/>
    </font>
    <font>
      <sz val="10"/>
      <color rgb="FFDD7E6B"/>
      <name val="Arial"/>
    </font>
    <font>
      <sz val="10"/>
      <color rgb="FFCC4125"/>
      <name val="Arial"/>
    </font>
    <font>
      <sz val="10"/>
      <color rgb="FFE69138"/>
      <name val="Arial"/>
    </font>
    <font>
      <b/>
      <sz val="10"/>
      <color theme="1"/>
      <name val="Arial"/>
    </font>
    <font>
      <sz val="10"/>
      <color rgb="FF1155CC"/>
      <name val="Arial"/>
    </font>
    <font>
      <sz val="10"/>
      <color rgb="FF34A853"/>
      <name val="Arial"/>
    </font>
    <font>
      <sz val="10"/>
      <color rgb="FFEA4335"/>
      <name val="Arial"/>
    </font>
    <font>
      <b/>
      <sz val="10"/>
      <name val="Arial"/>
    </font>
    <font>
      <sz val="10"/>
      <color rgb="FFFF0000"/>
      <name val="Arial"/>
    </font>
  </fonts>
  <fills count="20">
    <fill>
      <patternFill patternType="none"/>
    </fill>
    <fill>
      <patternFill patternType="gray125"/>
    </fill>
    <fill>
      <patternFill patternType="solid">
        <fgColor rgb="FFB6D7A8"/>
        <bgColor rgb="FFB6D7A8"/>
      </patternFill>
    </fill>
    <fill>
      <patternFill patternType="solid">
        <fgColor rgb="FFEFEFEF"/>
        <bgColor rgb="FFEFEFEF"/>
      </patternFill>
    </fill>
    <fill>
      <patternFill patternType="solid">
        <fgColor rgb="FFF3F3F3"/>
        <bgColor rgb="FFF3F3F3"/>
      </patternFill>
    </fill>
    <fill>
      <patternFill patternType="solid">
        <fgColor rgb="FFD9D9D9"/>
        <bgColor rgb="FFD9D9D9"/>
      </patternFill>
    </fill>
    <fill>
      <patternFill patternType="solid">
        <fgColor theme="0"/>
        <bgColor theme="0"/>
      </patternFill>
    </fill>
    <fill>
      <patternFill patternType="solid">
        <fgColor rgb="FFFFFFFF"/>
        <bgColor rgb="FFFFFFFF"/>
      </patternFill>
    </fill>
    <fill>
      <patternFill patternType="solid">
        <fgColor rgb="FFFFF2CC"/>
        <bgColor rgb="FFFFF2CC"/>
      </patternFill>
    </fill>
    <fill>
      <patternFill patternType="solid">
        <fgColor rgb="FFCCCCCC"/>
        <bgColor rgb="FFCCCCCC"/>
      </patternFill>
    </fill>
    <fill>
      <patternFill patternType="solid">
        <fgColor rgb="FF5B95F9"/>
        <bgColor rgb="FF5B95F9"/>
      </patternFill>
    </fill>
    <fill>
      <patternFill patternType="solid">
        <fgColor rgb="FFE8F0FE"/>
        <bgColor rgb="FFE8F0FE"/>
      </patternFill>
    </fill>
    <fill>
      <patternFill patternType="solid">
        <fgColor rgb="FFF4CCCC"/>
        <bgColor rgb="FFF4CCCC"/>
      </patternFill>
    </fill>
    <fill>
      <patternFill patternType="solid">
        <fgColor rgb="FF93C47D"/>
        <bgColor rgb="FF93C47D"/>
      </patternFill>
    </fill>
    <fill>
      <patternFill patternType="solid">
        <fgColor rgb="FF6AA84F"/>
        <bgColor rgb="FF6AA84F"/>
      </patternFill>
    </fill>
    <fill>
      <patternFill patternType="solid">
        <fgColor rgb="FF8BC34A"/>
        <bgColor rgb="FF8BC34A"/>
      </patternFill>
    </fill>
    <fill>
      <patternFill patternType="solid">
        <fgColor rgb="FFEEF7E3"/>
        <bgColor rgb="FFEEF7E3"/>
      </patternFill>
    </fill>
    <fill>
      <patternFill patternType="solid">
        <fgColor rgb="FF666666"/>
        <bgColor rgb="FF666666"/>
      </patternFill>
    </fill>
    <fill>
      <patternFill patternType="solid">
        <fgColor rgb="FFB7B7B7"/>
        <bgColor rgb="FFB7B7B7"/>
      </patternFill>
    </fill>
    <fill>
      <patternFill patternType="solid">
        <fgColor rgb="FF000000"/>
        <bgColor rgb="FF000000"/>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right/>
      <top style="thin">
        <color rgb="FF000000"/>
      </top>
      <bottom/>
      <diagonal/>
    </border>
    <border>
      <left/>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646">
    <xf numFmtId="0" fontId="0" fillId="0" borderId="0" xfId="0" applyFont="1" applyAlignment="1"/>
    <xf numFmtId="0" fontId="1" fillId="2" borderId="1" xfId="0"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0" fontId="2" fillId="3" borderId="2" xfId="0" applyFont="1" applyFill="1" applyBorder="1" applyAlignment="1">
      <alignment wrapText="1"/>
    </xf>
    <xf numFmtId="3" fontId="2" fillId="3" borderId="3" xfId="0" applyNumberFormat="1" applyFont="1" applyFill="1" applyBorder="1" applyAlignment="1">
      <alignment horizontal="center"/>
    </xf>
    <xf numFmtId="164" fontId="2" fillId="3" borderId="3" xfId="0" applyNumberFormat="1" applyFont="1" applyFill="1" applyBorder="1" applyAlignment="1">
      <alignment horizontal="center"/>
    </xf>
    <xf numFmtId="164" fontId="2" fillId="3" borderId="4" xfId="0" applyNumberFormat="1" applyFont="1" applyFill="1" applyBorder="1" applyAlignment="1">
      <alignment horizontal="center"/>
    </xf>
    <xf numFmtId="3" fontId="1" fillId="3" borderId="4" xfId="0" applyNumberFormat="1" applyFont="1" applyFill="1" applyBorder="1" applyAlignment="1">
      <alignment horizontal="center" vertical="center"/>
    </xf>
    <xf numFmtId="0" fontId="3" fillId="3" borderId="5" xfId="0" applyFont="1" applyFill="1" applyBorder="1" applyAlignment="1">
      <alignment wrapText="1"/>
    </xf>
    <xf numFmtId="3" fontId="3" fillId="3" borderId="6" xfId="0" applyNumberFormat="1" applyFont="1" applyFill="1" applyBorder="1" applyAlignment="1">
      <alignment horizontal="center" vertical="center"/>
    </xf>
    <xf numFmtId="164" fontId="3" fillId="3" borderId="6" xfId="0" applyNumberFormat="1" applyFont="1" applyFill="1" applyBorder="1" applyAlignment="1">
      <alignment horizontal="center" vertical="center"/>
    </xf>
    <xf numFmtId="0" fontId="3" fillId="3" borderId="8" xfId="0" applyFont="1" applyFill="1" applyBorder="1" applyAlignment="1">
      <alignment wrapText="1"/>
    </xf>
    <xf numFmtId="3" fontId="3" fillId="3" borderId="0" xfId="0" applyNumberFormat="1" applyFont="1" applyFill="1" applyAlignment="1">
      <alignment horizontal="center" vertical="center"/>
    </xf>
    <xf numFmtId="164" fontId="3" fillId="3" borderId="0" xfId="0" applyNumberFormat="1" applyFont="1" applyFill="1" applyAlignment="1">
      <alignment horizontal="center" vertical="center"/>
    </xf>
    <xf numFmtId="0" fontId="3" fillId="3" borderId="8" xfId="0" applyFont="1" applyFill="1" applyBorder="1" applyAlignment="1"/>
    <xf numFmtId="0" fontId="3" fillId="3" borderId="2" xfId="0" applyFont="1" applyFill="1" applyBorder="1" applyAlignment="1">
      <alignment wrapText="1"/>
    </xf>
    <xf numFmtId="3" fontId="3" fillId="3" borderId="3" xfId="0" applyNumberFormat="1" applyFont="1" applyFill="1" applyBorder="1" applyAlignment="1">
      <alignment horizontal="center" vertical="center"/>
    </xf>
    <xf numFmtId="164" fontId="3" fillId="3" borderId="3" xfId="0" applyNumberFormat="1" applyFont="1" applyFill="1" applyBorder="1" applyAlignment="1">
      <alignment horizontal="center" vertical="center"/>
    </xf>
    <xf numFmtId="0" fontId="6" fillId="3" borderId="8" xfId="0" applyFont="1" applyFill="1" applyBorder="1" applyAlignment="1">
      <alignment wrapText="1"/>
    </xf>
    <xf numFmtId="0" fontId="3" fillId="4" borderId="8" xfId="0" applyFont="1" applyFill="1" applyBorder="1" applyAlignment="1">
      <alignment vertical="center" wrapText="1"/>
    </xf>
    <xf numFmtId="3" fontId="3" fillId="4" borderId="0" xfId="0" applyNumberFormat="1" applyFont="1" applyFill="1" applyAlignment="1">
      <alignment horizontal="center" vertical="center"/>
    </xf>
    <xf numFmtId="164" fontId="3" fillId="4" borderId="3" xfId="0" applyNumberFormat="1" applyFont="1" applyFill="1" applyBorder="1" applyAlignment="1">
      <alignment horizontal="center" vertical="center"/>
    </xf>
    <xf numFmtId="3" fontId="2" fillId="4" borderId="13" xfId="0" applyNumberFormat="1" applyFont="1" applyFill="1" applyBorder="1" applyAlignment="1">
      <alignment horizontal="center" vertical="center"/>
    </xf>
    <xf numFmtId="164" fontId="2" fillId="4" borderId="13" xfId="0" applyNumberFormat="1" applyFont="1" applyFill="1" applyBorder="1" applyAlignment="1">
      <alignment horizontal="center" vertical="center"/>
    </xf>
    <xf numFmtId="3" fontId="1" fillId="4" borderId="14" xfId="0" applyNumberFormat="1" applyFont="1" applyFill="1" applyBorder="1" applyAlignment="1">
      <alignment horizontal="center" vertical="center"/>
    </xf>
    <xf numFmtId="0" fontId="3" fillId="3" borderId="5" xfId="0" applyFont="1" applyFill="1" applyBorder="1" applyAlignment="1">
      <alignment vertical="center" wrapText="1"/>
    </xf>
    <xf numFmtId="164" fontId="2" fillId="3" borderId="6" xfId="0" applyNumberFormat="1" applyFont="1" applyFill="1" applyBorder="1" applyAlignment="1">
      <alignment horizontal="center" vertical="center"/>
    </xf>
    <xf numFmtId="0" fontId="3" fillId="3" borderId="8" xfId="0" applyFont="1" applyFill="1" applyBorder="1" applyAlignment="1">
      <alignment wrapText="1"/>
    </xf>
    <xf numFmtId="0" fontId="7" fillId="3" borderId="8" xfId="0" applyFont="1" applyFill="1" applyBorder="1" applyAlignment="1">
      <alignment wrapText="1"/>
    </xf>
    <xf numFmtId="0" fontId="2" fillId="3" borderId="8" xfId="0" applyFont="1" applyFill="1" applyBorder="1" applyAlignment="1">
      <alignment wrapText="1"/>
    </xf>
    <xf numFmtId="0" fontId="2" fillId="3" borderId="5" xfId="0" applyFont="1" applyFill="1" applyBorder="1" applyAlignment="1">
      <alignment vertical="center"/>
    </xf>
    <xf numFmtId="0" fontId="2" fillId="3" borderId="6" xfId="0" applyFont="1" applyFill="1" applyBorder="1" applyAlignment="1">
      <alignment horizontal="center" vertical="center"/>
    </xf>
    <xf numFmtId="0" fontId="8" fillId="3" borderId="8" xfId="0" applyFont="1" applyFill="1" applyBorder="1" applyAlignment="1">
      <alignment vertical="center"/>
    </xf>
    <xf numFmtId="0" fontId="2" fillId="3" borderId="0" xfId="0" applyFont="1" applyFill="1" applyAlignment="1">
      <alignment horizontal="center" vertical="center"/>
    </xf>
    <xf numFmtId="164" fontId="2" fillId="3" borderId="0" xfId="0" applyNumberFormat="1" applyFont="1" applyFill="1" applyAlignment="1">
      <alignment horizontal="center" vertical="center"/>
    </xf>
    <xf numFmtId="0" fontId="2" fillId="3" borderId="2" xfId="0" applyFont="1" applyFill="1" applyBorder="1" applyAlignment="1">
      <alignment vertical="center"/>
    </xf>
    <xf numFmtId="0" fontId="2" fillId="3" borderId="3" xfId="0" applyFont="1" applyFill="1" applyBorder="1" applyAlignment="1">
      <alignment horizontal="center" vertical="center"/>
    </xf>
    <xf numFmtId="164" fontId="2" fillId="3" borderId="3" xfId="0" applyNumberFormat="1" applyFont="1" applyFill="1" applyBorder="1" applyAlignment="1">
      <alignment horizontal="center" vertical="center"/>
    </xf>
    <xf numFmtId="0" fontId="2" fillId="3" borderId="8" xfId="0" applyFont="1" applyFill="1" applyBorder="1" applyAlignment="1">
      <alignment vertical="center" wrapText="1"/>
    </xf>
    <xf numFmtId="164" fontId="2" fillId="3" borderId="0" xfId="0" applyNumberFormat="1" applyFont="1" applyFill="1" applyAlignment="1">
      <alignment horizontal="center" vertical="center"/>
    </xf>
    <xf numFmtId="164" fontId="2" fillId="3" borderId="3" xfId="0" applyNumberFormat="1" applyFont="1" applyFill="1" applyBorder="1" applyAlignment="1">
      <alignment horizontal="center" vertical="center"/>
    </xf>
    <xf numFmtId="0" fontId="2" fillId="3" borderId="8" xfId="0" applyFont="1" applyFill="1" applyBorder="1" applyAlignment="1">
      <alignment vertical="center"/>
    </xf>
    <xf numFmtId="165" fontId="2" fillId="3" borderId="8" xfId="0" applyNumberFormat="1" applyFont="1" applyFill="1" applyBorder="1" applyAlignment="1">
      <alignment horizontal="center" vertical="center"/>
    </xf>
    <xf numFmtId="165" fontId="2" fillId="3" borderId="2" xfId="0" applyNumberFormat="1" applyFont="1" applyFill="1" applyBorder="1" applyAlignment="1">
      <alignment horizontal="center" vertical="center"/>
    </xf>
    <xf numFmtId="164" fontId="2" fillId="3" borderId="16" xfId="0" applyNumberFormat="1" applyFont="1" applyFill="1" applyBorder="1" applyAlignment="1">
      <alignment horizontal="center" vertical="center"/>
    </xf>
    <xf numFmtId="3" fontId="1" fillId="3" borderId="14" xfId="0" applyNumberFormat="1" applyFont="1" applyFill="1" applyBorder="1" applyAlignment="1">
      <alignment horizontal="center" vertical="center"/>
    </xf>
    <xf numFmtId="165" fontId="9" fillId="3" borderId="10" xfId="0" applyNumberFormat="1" applyFont="1" applyFill="1" applyBorder="1" applyAlignment="1">
      <alignment horizontal="center"/>
    </xf>
    <xf numFmtId="0" fontId="9" fillId="3" borderId="6" xfId="0" applyFont="1" applyFill="1" applyBorder="1"/>
    <xf numFmtId="0" fontId="10" fillId="3" borderId="6" xfId="0" applyFont="1" applyFill="1" applyBorder="1"/>
    <xf numFmtId="165" fontId="9" fillId="3" borderId="11" xfId="0" applyNumberFormat="1" applyFont="1" applyFill="1" applyBorder="1" applyAlignment="1">
      <alignment horizontal="center"/>
    </xf>
    <xf numFmtId="0" fontId="9" fillId="3" borderId="0" xfId="0" applyFont="1" applyFill="1"/>
    <xf numFmtId="0" fontId="10" fillId="3" borderId="0" xfId="0" applyFont="1" applyFill="1"/>
    <xf numFmtId="165" fontId="9" fillId="3" borderId="12" xfId="0" applyNumberFormat="1" applyFont="1" applyFill="1" applyBorder="1" applyAlignment="1">
      <alignment horizontal="center"/>
    </xf>
    <xf numFmtId="0" fontId="9" fillId="3" borderId="3" xfId="0" applyFont="1" applyFill="1" applyBorder="1"/>
    <xf numFmtId="0" fontId="10" fillId="3" borderId="3" xfId="0" applyFont="1" applyFill="1" applyBorder="1"/>
    <xf numFmtId="0" fontId="9" fillId="3" borderId="3" xfId="0" applyFont="1" applyFill="1" applyBorder="1" applyAlignment="1">
      <alignment horizontal="center"/>
    </xf>
    <xf numFmtId="0" fontId="2" fillId="3" borderId="2" xfId="0" applyFont="1" applyFill="1" applyBorder="1" applyAlignment="1">
      <alignment vertical="center"/>
    </xf>
    <xf numFmtId="165" fontId="2" fillId="5" borderId="10" xfId="0" applyNumberFormat="1" applyFont="1" applyFill="1" applyBorder="1" applyAlignment="1">
      <alignment horizontal="center"/>
    </xf>
    <xf numFmtId="0" fontId="2" fillId="5" borderId="6" xfId="0" applyFont="1" applyFill="1" applyBorder="1" applyAlignment="1"/>
    <xf numFmtId="0" fontId="10" fillId="5" borderId="6" xfId="0" applyFont="1" applyFill="1" applyBorder="1"/>
    <xf numFmtId="164" fontId="10" fillId="5" borderId="6" xfId="0" applyNumberFormat="1" applyFont="1" applyFill="1" applyBorder="1"/>
    <xf numFmtId="165" fontId="2" fillId="3" borderId="11" xfId="0" applyNumberFormat="1" applyFont="1" applyFill="1" applyBorder="1" applyAlignment="1">
      <alignment horizontal="center"/>
    </xf>
    <xf numFmtId="0" fontId="2" fillId="3" borderId="0" xfId="0" applyFont="1" applyFill="1" applyAlignment="1"/>
    <xf numFmtId="0" fontId="2" fillId="3" borderId="0" xfId="0" applyFont="1" applyFill="1" applyAlignment="1">
      <alignment horizontal="center"/>
    </xf>
    <xf numFmtId="164" fontId="10" fillId="3" borderId="0" xfId="0" applyNumberFormat="1" applyFont="1" applyFill="1"/>
    <xf numFmtId="165" fontId="2" fillId="5" borderId="12" xfId="0" applyNumberFormat="1" applyFont="1" applyFill="1" applyBorder="1" applyAlignment="1">
      <alignment horizontal="center"/>
    </xf>
    <xf numFmtId="0" fontId="2" fillId="5" borderId="3" xfId="0" applyFont="1" applyFill="1" applyBorder="1" applyAlignment="1"/>
    <xf numFmtId="0" fontId="2" fillId="5" borderId="3" xfId="0" applyFont="1" applyFill="1" applyBorder="1" applyAlignment="1">
      <alignment horizontal="center"/>
    </xf>
    <xf numFmtId="164" fontId="10" fillId="5" borderId="3" xfId="0" applyNumberFormat="1" applyFont="1" applyFill="1" applyBorder="1"/>
    <xf numFmtId="165" fontId="2" fillId="3" borderId="10" xfId="0" applyNumberFormat="1" applyFont="1" applyFill="1" applyBorder="1" applyAlignment="1">
      <alignment horizontal="center"/>
    </xf>
    <xf numFmtId="0" fontId="2" fillId="3" borderId="6" xfId="0" applyFont="1" applyFill="1" applyBorder="1" applyAlignment="1"/>
    <xf numFmtId="164" fontId="10" fillId="3" borderId="6" xfId="0" applyNumberFormat="1" applyFont="1" applyFill="1" applyBorder="1"/>
    <xf numFmtId="165" fontId="2" fillId="3" borderId="12" xfId="0" applyNumberFormat="1" applyFont="1" applyFill="1" applyBorder="1" applyAlignment="1">
      <alignment horizontal="center"/>
    </xf>
    <xf numFmtId="0" fontId="2" fillId="3" borderId="3" xfId="0" applyFont="1" applyFill="1" applyBorder="1" applyAlignment="1"/>
    <xf numFmtId="0" fontId="2" fillId="3" borderId="3" xfId="0" applyFont="1" applyFill="1" applyBorder="1" applyAlignment="1">
      <alignment horizontal="center"/>
    </xf>
    <xf numFmtId="164" fontId="10" fillId="3" borderId="3" xfId="0" applyNumberFormat="1" applyFont="1" applyFill="1" applyBorder="1"/>
    <xf numFmtId="0" fontId="2" fillId="0" borderId="0" xfId="0" applyFont="1"/>
    <xf numFmtId="0" fontId="2" fillId="0" borderId="0" xfId="0" applyFont="1" applyAlignment="1">
      <alignment horizontal="center"/>
    </xf>
    <xf numFmtId="3" fontId="2" fillId="0" borderId="0" xfId="0" applyNumberFormat="1" applyFont="1" applyAlignment="1">
      <alignment horizontal="center"/>
    </xf>
    <xf numFmtId="3" fontId="1" fillId="0" borderId="0" xfId="0" applyNumberFormat="1" applyFont="1" applyAlignment="1">
      <alignment horizontal="center" vertical="center"/>
    </xf>
    <xf numFmtId="3" fontId="11" fillId="3" borderId="1" xfId="0" applyNumberFormat="1" applyFont="1" applyFill="1" applyBorder="1" applyAlignment="1">
      <alignment horizontal="center" vertical="center" wrapText="1"/>
    </xf>
    <xf numFmtId="49" fontId="11" fillId="3" borderId="1" xfId="0" applyNumberFormat="1" applyFont="1" applyFill="1" applyBorder="1" applyAlignment="1">
      <alignment horizontal="center" vertical="center" wrapText="1"/>
    </xf>
    <xf numFmtId="0" fontId="11" fillId="3" borderId="1" xfId="0" applyFont="1" applyFill="1" applyBorder="1" applyAlignment="1">
      <alignment horizontal="left" vertical="center" wrapText="1"/>
    </xf>
    <xf numFmtId="164" fontId="11" fillId="3" borderId="1" xfId="0" applyNumberFormat="1" applyFont="1" applyFill="1" applyBorder="1" applyAlignment="1">
      <alignment horizontal="center" vertical="center" wrapText="1"/>
    </xf>
    <xf numFmtId="166" fontId="11" fillId="3" borderId="1" xfId="0" applyNumberFormat="1" applyFont="1" applyFill="1" applyBorder="1" applyAlignment="1">
      <alignment horizontal="center" vertical="center" wrapText="1"/>
    </xf>
    <xf numFmtId="0" fontId="11" fillId="3" borderId="1" xfId="0" applyFont="1" applyFill="1" applyBorder="1" applyAlignment="1">
      <alignment horizontal="center" vertical="center" wrapText="1"/>
    </xf>
    <xf numFmtId="3" fontId="11" fillId="3" borderId="0" xfId="0" applyNumberFormat="1" applyFont="1" applyFill="1" applyAlignment="1">
      <alignment horizontal="center" vertical="center" wrapText="1"/>
    </xf>
    <xf numFmtId="0" fontId="11" fillId="0" borderId="1" xfId="0" applyFont="1" applyBorder="1" applyAlignment="1">
      <alignment horizontal="center" vertical="center" wrapText="1"/>
    </xf>
    <xf numFmtId="49" fontId="11" fillId="0" borderId="1" xfId="0" applyNumberFormat="1" applyFont="1" applyBorder="1" applyAlignment="1">
      <alignment horizontal="center" vertical="center" wrapText="1"/>
    </xf>
    <xf numFmtId="0" fontId="11" fillId="0" borderId="1" xfId="0" applyFont="1" applyBorder="1" applyAlignment="1">
      <alignment horizontal="left" vertical="center" wrapText="1"/>
    </xf>
    <xf numFmtId="164" fontId="11" fillId="0" borderId="1" xfId="0" applyNumberFormat="1" applyFont="1" applyBorder="1" applyAlignment="1">
      <alignment horizontal="center" vertical="center" wrapText="1"/>
    </xf>
    <xf numFmtId="166"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164" fontId="11" fillId="0" borderId="1" xfId="0" applyNumberFormat="1" applyFont="1" applyBorder="1" applyAlignment="1">
      <alignment horizontal="center" vertical="center" wrapText="1"/>
    </xf>
    <xf numFmtId="164" fontId="11" fillId="0" borderId="0" xfId="0" applyNumberFormat="1"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left" vertical="center" wrapText="1"/>
    </xf>
    <xf numFmtId="0" fontId="15" fillId="0" borderId="1" xfId="0" applyFont="1" applyBorder="1" applyAlignment="1">
      <alignment horizontal="center" vertical="center" wrapText="1"/>
    </xf>
    <xf numFmtId="0" fontId="12" fillId="0" borderId="0" xfId="0" applyFont="1" applyAlignment="1">
      <alignment horizontal="center" vertical="center" wrapText="1"/>
    </xf>
    <xf numFmtId="0" fontId="16" fillId="0" borderId="1" xfId="0" applyFont="1" applyBorder="1" applyAlignment="1">
      <alignment horizontal="center" vertical="center" wrapText="1"/>
    </xf>
    <xf numFmtId="0" fontId="11" fillId="0" borderId="0" xfId="0" applyFont="1" applyAlignment="1">
      <alignment horizontal="center" vertical="center" wrapText="1"/>
    </xf>
    <xf numFmtId="0" fontId="17" fillId="0" borderId="1" xfId="0" applyFont="1" applyBorder="1" applyAlignment="1">
      <alignment horizontal="center" vertical="center" wrapText="1"/>
    </xf>
    <xf numFmtId="0" fontId="18"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11" fillId="0" borderId="1" xfId="0" applyFont="1" applyBorder="1" applyAlignment="1">
      <alignment horizontal="left" vertical="center" wrapText="1"/>
    </xf>
    <xf numFmtId="0" fontId="19" fillId="0" borderId="1" xfId="0" applyFont="1" applyBorder="1" applyAlignment="1">
      <alignment horizontal="center" vertical="center" wrapText="1"/>
    </xf>
    <xf numFmtId="0" fontId="20"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21" fillId="0" borderId="0" xfId="0" applyFont="1" applyAlignment="1">
      <alignment horizontal="center" vertical="center" wrapText="1"/>
    </xf>
    <xf numFmtId="0" fontId="8" fillId="0" borderId="1" xfId="0" applyFont="1" applyBorder="1" applyAlignment="1">
      <alignment horizontal="left" vertical="center" wrapText="1"/>
    </xf>
    <xf numFmtId="0" fontId="22" fillId="0" borderId="1" xfId="0" applyFont="1" applyBorder="1" applyAlignment="1">
      <alignment horizontal="center" vertical="center" wrapText="1"/>
    </xf>
    <xf numFmtId="0" fontId="22" fillId="0" borderId="0" xfId="0" applyFont="1" applyAlignment="1">
      <alignment horizontal="center" vertical="center" wrapText="1"/>
    </xf>
    <xf numFmtId="0" fontId="11" fillId="6" borderId="1" xfId="0"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11" fillId="6" borderId="1" xfId="0" applyFont="1" applyFill="1" applyBorder="1" applyAlignment="1">
      <alignment horizontal="left" vertical="center" wrapText="1"/>
    </xf>
    <xf numFmtId="164" fontId="11" fillId="6" borderId="1" xfId="0" applyNumberFormat="1" applyFont="1" applyFill="1" applyBorder="1" applyAlignment="1">
      <alignment horizontal="center" vertical="center" wrapText="1"/>
    </xf>
    <xf numFmtId="166" fontId="11" fillId="6" borderId="1" xfId="0" applyNumberFormat="1"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49" fontId="11" fillId="7" borderId="1" xfId="0" applyNumberFormat="1" applyFont="1" applyFill="1" applyBorder="1" applyAlignment="1">
      <alignment horizontal="center" vertical="center" wrapText="1"/>
    </xf>
    <xf numFmtId="0" fontId="11" fillId="7" borderId="1" xfId="0" applyFont="1" applyFill="1" applyBorder="1" applyAlignment="1">
      <alignment horizontal="left" vertical="center" wrapText="1"/>
    </xf>
    <xf numFmtId="164" fontId="11" fillId="7" borderId="1" xfId="0" applyNumberFormat="1" applyFont="1" applyFill="1" applyBorder="1" applyAlignment="1">
      <alignment horizontal="center" vertical="center" wrapText="1"/>
    </xf>
    <xf numFmtId="166" fontId="11" fillId="7" borderId="1" xfId="0" applyNumberFormat="1" applyFont="1" applyFill="1" applyBorder="1" applyAlignment="1">
      <alignment horizontal="center" vertical="center" wrapText="1"/>
    </xf>
    <xf numFmtId="0" fontId="11" fillId="7" borderId="1" xfId="0" applyFont="1" applyFill="1" applyBorder="1" applyAlignment="1">
      <alignment horizontal="center" vertical="center" wrapText="1"/>
    </xf>
    <xf numFmtId="3" fontId="11" fillId="6"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3" fontId="11" fillId="7" borderId="1" xfId="0" applyNumberFormat="1" applyFont="1" applyFill="1" applyBorder="1" applyAlignment="1">
      <alignment horizontal="center" vertical="center" wrapText="1"/>
    </xf>
    <xf numFmtId="49" fontId="11" fillId="7" borderId="1" xfId="0" applyNumberFormat="1"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0" xfId="0" applyFont="1" applyAlignment="1">
      <alignment horizontal="center" vertical="center" wrapText="1"/>
    </xf>
    <xf numFmtId="166" fontId="24" fillId="7" borderId="1" xfId="0" applyNumberFormat="1" applyFont="1" applyFill="1" applyBorder="1" applyAlignment="1">
      <alignment horizontal="center" vertical="center" wrapText="1"/>
    </xf>
    <xf numFmtId="0" fontId="25" fillId="3" borderId="1" xfId="0" applyFont="1" applyFill="1" applyBorder="1" applyAlignment="1">
      <alignment horizontal="left" vertical="center" wrapText="1"/>
    </xf>
    <xf numFmtId="0" fontId="26" fillId="3" borderId="1" xfId="0" applyFont="1" applyFill="1" applyBorder="1" applyAlignment="1">
      <alignment horizontal="center" vertical="center" wrapText="1"/>
    </xf>
    <xf numFmtId="0" fontId="27" fillId="3" borderId="0" xfId="0" applyFont="1" applyFill="1" applyAlignment="1">
      <alignment horizontal="center" vertical="center" wrapText="1"/>
    </xf>
    <xf numFmtId="0" fontId="24" fillId="3"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28" fillId="3" borderId="1" xfId="0" applyFont="1" applyFill="1" applyBorder="1" applyAlignment="1">
      <alignment horizontal="center" vertical="center" wrapText="1"/>
    </xf>
    <xf numFmtId="0" fontId="28" fillId="3" borderId="0" xfId="0" applyFont="1" applyFill="1" applyAlignment="1">
      <alignment horizontal="center" vertical="center" wrapText="1"/>
    </xf>
    <xf numFmtId="3" fontId="24" fillId="3" borderId="1" xfId="0" applyNumberFormat="1" applyFont="1" applyFill="1" applyBorder="1" applyAlignment="1">
      <alignment horizontal="center" vertical="center" wrapText="1"/>
    </xf>
    <xf numFmtId="49" fontId="24" fillId="3" borderId="1" xfId="0" applyNumberFormat="1" applyFont="1" applyFill="1" applyBorder="1" applyAlignment="1">
      <alignment horizontal="center" vertical="center" wrapText="1"/>
    </xf>
    <xf numFmtId="166" fontId="24" fillId="3" borderId="1" xfId="0" applyNumberFormat="1" applyFont="1" applyFill="1" applyBorder="1" applyAlignment="1">
      <alignment horizontal="center" vertical="center" wrapText="1"/>
    </xf>
    <xf numFmtId="0" fontId="29" fillId="3" borderId="1" xfId="0" applyFont="1" applyFill="1" applyBorder="1" applyAlignment="1">
      <alignment horizontal="left" vertical="center" wrapText="1"/>
    </xf>
    <xf numFmtId="0" fontId="12" fillId="8" borderId="1" xfId="0" applyFont="1" applyFill="1" applyBorder="1" applyAlignment="1">
      <alignment horizontal="center" vertical="center" wrapText="1"/>
    </xf>
    <xf numFmtId="0" fontId="12" fillId="8" borderId="0" xfId="0" applyFont="1" applyFill="1" applyAlignment="1">
      <alignment horizontal="center" vertical="center" wrapText="1"/>
    </xf>
    <xf numFmtId="0" fontId="30" fillId="3" borderId="1" xfId="0" applyFont="1" applyFill="1" applyBorder="1" applyAlignment="1">
      <alignment horizontal="left" vertical="center" wrapText="1"/>
    </xf>
    <xf numFmtId="49" fontId="11" fillId="3" borderId="1" xfId="0" applyNumberFormat="1"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0" xfId="0" applyFont="1" applyFill="1" applyAlignment="1">
      <alignment horizontal="center" vertical="center" wrapText="1"/>
    </xf>
    <xf numFmtId="164" fontId="24" fillId="3" borderId="1" xfId="0" applyNumberFormat="1" applyFont="1" applyFill="1" applyBorder="1" applyAlignment="1">
      <alignment horizontal="center" vertical="center" wrapText="1"/>
    </xf>
    <xf numFmtId="0" fontId="24" fillId="7"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24" fillId="3" borderId="0" xfId="0" applyFont="1" applyFill="1" applyAlignment="1">
      <alignment horizontal="center" vertical="center" wrapText="1"/>
    </xf>
    <xf numFmtId="3" fontId="24" fillId="6" borderId="1" xfId="0" applyNumberFormat="1" applyFont="1" applyFill="1" applyBorder="1" applyAlignment="1">
      <alignment horizontal="center" vertical="center" wrapText="1"/>
    </xf>
    <xf numFmtId="49" fontId="24" fillId="6" borderId="1" xfId="0" applyNumberFormat="1" applyFont="1" applyFill="1" applyBorder="1" applyAlignment="1">
      <alignment horizontal="center" vertical="center" wrapText="1"/>
    </xf>
    <xf numFmtId="0" fontId="24" fillId="6" borderId="1" xfId="0" applyFont="1" applyFill="1" applyBorder="1" applyAlignment="1">
      <alignment horizontal="left" vertical="center" wrapText="1"/>
    </xf>
    <xf numFmtId="164" fontId="24" fillId="6" borderId="1" xfId="0" applyNumberFormat="1" applyFont="1" applyFill="1" applyBorder="1" applyAlignment="1">
      <alignment horizontal="center" vertical="center" wrapText="1"/>
    </xf>
    <xf numFmtId="166" fontId="24" fillId="6" borderId="1" xfId="0" applyNumberFormat="1" applyFont="1" applyFill="1" applyBorder="1" applyAlignment="1">
      <alignment horizontal="center" vertical="center" wrapText="1"/>
    </xf>
    <xf numFmtId="0" fontId="24" fillId="6" borderId="1" xfId="0" applyFont="1" applyFill="1" applyBorder="1" applyAlignment="1">
      <alignment horizontal="center" vertical="center" wrapText="1"/>
    </xf>
    <xf numFmtId="0" fontId="31"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0" xfId="0" applyFont="1" applyAlignment="1">
      <alignment horizontal="center" vertical="center" wrapText="1"/>
    </xf>
    <xf numFmtId="0" fontId="23" fillId="0" borderId="1" xfId="0" applyFont="1" applyBorder="1" applyAlignment="1">
      <alignment horizontal="left" vertical="center" wrapText="1"/>
    </xf>
    <xf numFmtId="0" fontId="28" fillId="0" borderId="1" xfId="0" applyFont="1" applyBorder="1" applyAlignment="1">
      <alignment horizontal="center" vertical="center" wrapText="1"/>
    </xf>
    <xf numFmtId="0" fontId="28" fillId="0" borderId="0" xfId="0" applyFont="1" applyAlignment="1">
      <alignment horizontal="center" vertical="center" wrapText="1"/>
    </xf>
    <xf numFmtId="0" fontId="24" fillId="3" borderId="1" xfId="0" applyFont="1" applyFill="1" applyBorder="1" applyAlignment="1">
      <alignment horizontal="left" vertical="center" wrapText="1"/>
    </xf>
    <xf numFmtId="0" fontId="24" fillId="3" borderId="1" xfId="0" applyFont="1" applyFill="1" applyBorder="1" applyAlignment="1">
      <alignment horizontal="center" vertical="center" wrapText="1"/>
    </xf>
    <xf numFmtId="0" fontId="24" fillId="3" borderId="0" xfId="0" applyFont="1" applyFill="1" applyAlignment="1">
      <alignment horizontal="center" vertical="center" wrapText="1"/>
    </xf>
    <xf numFmtId="49" fontId="24" fillId="3" borderId="1" xfId="0" applyNumberFormat="1" applyFont="1" applyFill="1" applyBorder="1" applyAlignment="1">
      <alignment horizontal="center" vertical="center" wrapText="1"/>
    </xf>
    <xf numFmtId="0" fontId="32" fillId="6" borderId="1" xfId="0" applyFont="1" applyFill="1" applyBorder="1" applyAlignment="1">
      <alignment horizontal="center" vertical="center" wrapText="1"/>
    </xf>
    <xf numFmtId="0" fontId="33" fillId="3" borderId="1" xfId="0" applyFont="1" applyFill="1" applyBorder="1" applyAlignment="1">
      <alignment horizontal="left" vertical="center" wrapText="1"/>
    </xf>
    <xf numFmtId="0" fontId="23" fillId="3" borderId="1" xfId="0" applyFont="1" applyFill="1" applyBorder="1" applyAlignment="1">
      <alignment horizontal="center" vertical="center" wrapText="1"/>
    </xf>
    <xf numFmtId="0" fontId="23" fillId="3" borderId="0" xfId="0" applyFont="1" applyFill="1" applyAlignment="1">
      <alignment horizontal="center" vertical="center" wrapText="1"/>
    </xf>
    <xf numFmtId="3" fontId="2"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left" vertical="center" wrapText="1"/>
    </xf>
    <xf numFmtId="164" fontId="2" fillId="3" borderId="1" xfId="0" applyNumberFormat="1" applyFont="1" applyFill="1" applyBorder="1" applyAlignment="1">
      <alignment horizontal="center" vertical="center" wrapText="1"/>
    </xf>
    <xf numFmtId="166" fontId="2" fillId="3" borderId="1" xfId="0" applyNumberFormat="1" applyFont="1" applyFill="1" applyBorder="1" applyAlignment="1">
      <alignment horizontal="center" vertical="center" wrapText="1"/>
    </xf>
    <xf numFmtId="0" fontId="2" fillId="7" borderId="1" xfId="0" applyFont="1" applyFill="1" applyBorder="1" applyAlignment="1">
      <alignment horizontal="center" vertical="center" wrapText="1"/>
    </xf>
    <xf numFmtId="0" fontId="34"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6" borderId="1" xfId="0" applyFont="1" applyFill="1" applyBorder="1" applyAlignment="1">
      <alignment horizontal="center" vertical="center" wrapText="1"/>
    </xf>
    <xf numFmtId="0" fontId="3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35" fillId="3" borderId="1" xfId="0" applyFont="1" applyFill="1" applyBorder="1"/>
    <xf numFmtId="0" fontId="36" fillId="3" borderId="1" xfId="0" applyFont="1" applyFill="1" applyBorder="1" applyAlignment="1">
      <alignment horizontal="center" vertical="center" wrapText="1"/>
    </xf>
    <xf numFmtId="3" fontId="37" fillId="3" borderId="1" xfId="0" applyNumberFormat="1" applyFont="1" applyFill="1" applyBorder="1" applyAlignment="1">
      <alignment horizontal="center" vertical="center" wrapText="1"/>
    </xf>
    <xf numFmtId="0" fontId="37" fillId="3" borderId="1" xfId="0" applyFont="1" applyFill="1" applyBorder="1" applyAlignment="1">
      <alignment horizontal="center" vertical="center" wrapText="1"/>
    </xf>
    <xf numFmtId="0" fontId="37" fillId="3" borderId="1" xfId="0" applyFont="1" applyFill="1" applyBorder="1" applyAlignment="1">
      <alignment horizontal="left" vertical="center" wrapText="1"/>
    </xf>
    <xf numFmtId="164" fontId="37" fillId="3" borderId="1" xfId="0" applyNumberFormat="1" applyFont="1" applyFill="1" applyBorder="1" applyAlignment="1">
      <alignment horizontal="center" vertical="center" wrapText="1"/>
    </xf>
    <xf numFmtId="166" fontId="37" fillId="3" borderId="1" xfId="0" applyNumberFormat="1" applyFont="1" applyFill="1" applyBorder="1" applyAlignment="1">
      <alignment horizontal="center" vertical="center" wrapText="1"/>
    </xf>
    <xf numFmtId="0" fontId="3" fillId="3" borderId="1" xfId="0" applyFont="1" applyFill="1" applyBorder="1" applyAlignment="1">
      <alignment horizontal="left" vertical="center" wrapText="1"/>
    </xf>
    <xf numFmtId="0" fontId="38" fillId="3" borderId="0" xfId="0" applyFont="1" applyFill="1" applyAlignment="1">
      <alignment horizontal="center" vertical="center" wrapText="1"/>
    </xf>
    <xf numFmtId="49" fontId="37" fillId="3" borderId="1" xfId="0" applyNumberFormat="1" applyFont="1" applyFill="1" applyBorder="1" applyAlignment="1">
      <alignment horizontal="center" vertical="center" wrapText="1"/>
    </xf>
    <xf numFmtId="0" fontId="3" fillId="3" borderId="0" xfId="0" applyFont="1" applyFill="1" applyAlignment="1">
      <alignment horizontal="center" vertical="center" wrapText="1"/>
    </xf>
    <xf numFmtId="0" fontId="2" fillId="0" borderId="1" xfId="0" applyFont="1" applyBorder="1" applyAlignment="1">
      <alignment horizontal="center" vertical="center" wrapText="1"/>
    </xf>
    <xf numFmtId="0" fontId="39" fillId="3" borderId="0" xfId="0" applyFont="1" applyFill="1" applyAlignment="1">
      <alignment horizontal="center" vertical="center" wrapText="1"/>
    </xf>
    <xf numFmtId="0" fontId="38"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3" fontId="40" fillId="3" borderId="1" xfId="0" applyNumberFormat="1" applyFont="1" applyFill="1" applyBorder="1" applyAlignment="1">
      <alignment horizontal="center" wrapText="1"/>
    </xf>
    <xf numFmtId="49" fontId="41" fillId="3" borderId="17" xfId="0" applyNumberFormat="1" applyFont="1" applyFill="1" applyBorder="1" applyAlignment="1">
      <alignment horizontal="center" wrapText="1"/>
    </xf>
    <xf numFmtId="0" fontId="41" fillId="3" borderId="17" xfId="0" applyFont="1" applyFill="1" applyBorder="1" applyAlignment="1">
      <alignment wrapText="1"/>
    </xf>
    <xf numFmtId="164" fontId="10" fillId="3" borderId="17" xfId="0" applyNumberFormat="1" applyFont="1" applyFill="1" applyBorder="1"/>
    <xf numFmtId="166" fontId="41" fillId="3" borderId="17" xfId="0" applyNumberFormat="1" applyFont="1" applyFill="1" applyBorder="1" applyAlignment="1">
      <alignment horizontal="center" wrapText="1"/>
    </xf>
    <xf numFmtId="0" fontId="41" fillId="3" borderId="17" xfId="0" applyFont="1" applyFill="1" applyBorder="1" applyAlignment="1">
      <alignment horizontal="center" wrapText="1"/>
    </xf>
    <xf numFmtId="0" fontId="42" fillId="3" borderId="17" xfId="0" applyFont="1" applyFill="1" applyBorder="1" applyAlignment="1">
      <alignment wrapText="1"/>
    </xf>
    <xf numFmtId="0" fontId="10" fillId="3" borderId="17" xfId="0" applyFont="1" applyFill="1" applyBorder="1"/>
    <xf numFmtId="0" fontId="10" fillId="0" borderId="17" xfId="0" applyFont="1" applyBorder="1"/>
    <xf numFmtId="3" fontId="40" fillId="3" borderId="18" xfId="0" applyNumberFormat="1" applyFont="1" applyFill="1" applyBorder="1" applyAlignment="1">
      <alignment horizontal="center" wrapText="1"/>
    </xf>
    <xf numFmtId="49" fontId="41" fillId="3" borderId="19" xfId="0" applyNumberFormat="1" applyFont="1" applyFill="1" applyBorder="1" applyAlignment="1">
      <alignment horizontal="center" wrapText="1"/>
    </xf>
    <xf numFmtId="0" fontId="41" fillId="3" borderId="19" xfId="0" applyFont="1" applyFill="1" applyBorder="1" applyAlignment="1">
      <alignment wrapText="1"/>
    </xf>
    <xf numFmtId="164" fontId="10" fillId="3" borderId="19" xfId="0" applyNumberFormat="1" applyFont="1" applyFill="1" applyBorder="1"/>
    <xf numFmtId="166" fontId="41" fillId="3" borderId="19" xfId="0" applyNumberFormat="1" applyFont="1" applyFill="1" applyBorder="1" applyAlignment="1">
      <alignment horizontal="center" wrapText="1"/>
    </xf>
    <xf numFmtId="0" fontId="10" fillId="3" borderId="19" xfId="0" applyFont="1" applyFill="1" applyBorder="1" applyAlignment="1"/>
    <xf numFmtId="0" fontId="43" fillId="3" borderId="19" xfId="0" applyFont="1" applyFill="1" applyBorder="1" applyAlignment="1">
      <alignment wrapText="1"/>
    </xf>
    <xf numFmtId="0" fontId="10" fillId="3" borderId="19" xfId="0" applyFont="1" applyFill="1" applyBorder="1"/>
    <xf numFmtId="0" fontId="10" fillId="0" borderId="19" xfId="0" applyFont="1" applyBorder="1"/>
    <xf numFmtId="0" fontId="42" fillId="3" borderId="19" xfId="0" applyFont="1" applyFill="1" applyBorder="1" applyAlignment="1">
      <alignment wrapText="1"/>
    </xf>
    <xf numFmtId="0" fontId="42" fillId="3" borderId="19" xfId="0" applyFont="1" applyFill="1" applyBorder="1" applyAlignment="1">
      <alignment wrapText="1"/>
    </xf>
    <xf numFmtId="3" fontId="10" fillId="3" borderId="18" xfId="0" applyNumberFormat="1" applyFont="1" applyFill="1" applyBorder="1" applyAlignment="1"/>
    <xf numFmtId="49" fontId="41" fillId="3" borderId="19" xfId="0" applyNumberFormat="1" applyFont="1" applyFill="1" applyBorder="1" applyAlignment="1">
      <alignment horizontal="center" wrapText="1"/>
    </xf>
    <xf numFmtId="0" fontId="41" fillId="3" borderId="19" xfId="0" applyFont="1" applyFill="1" applyBorder="1" applyAlignment="1">
      <alignment wrapText="1"/>
    </xf>
    <xf numFmtId="166" fontId="10" fillId="3" borderId="19" xfId="0" applyNumberFormat="1" applyFont="1" applyFill="1" applyBorder="1" applyAlignment="1">
      <alignment horizontal="center"/>
    </xf>
    <xf numFmtId="0" fontId="9" fillId="3" borderId="19" xfId="0" applyFont="1" applyFill="1" applyBorder="1" applyAlignment="1">
      <alignment wrapText="1"/>
    </xf>
    <xf numFmtId="0" fontId="44" fillId="3" borderId="19" xfId="0" applyFont="1" applyFill="1" applyBorder="1" applyAlignment="1">
      <alignment wrapText="1"/>
    </xf>
    <xf numFmtId="0" fontId="10" fillId="3" borderId="1" xfId="0" applyFont="1" applyFill="1" applyBorder="1" applyAlignment="1"/>
    <xf numFmtId="166" fontId="10" fillId="3" borderId="19" xfId="0" applyNumberFormat="1" applyFont="1" applyFill="1" applyBorder="1" applyAlignment="1"/>
    <xf numFmtId="0" fontId="10" fillId="3" borderId="20" xfId="0" applyFont="1" applyFill="1" applyBorder="1" applyAlignment="1"/>
    <xf numFmtId="0" fontId="41" fillId="3" borderId="19" xfId="0" applyFont="1" applyFill="1" applyBorder="1" applyAlignment="1"/>
    <xf numFmtId="0" fontId="45" fillId="3" borderId="19" xfId="0" applyFont="1" applyFill="1" applyBorder="1" applyAlignment="1">
      <alignment horizontal="center"/>
    </xf>
    <xf numFmtId="0" fontId="10" fillId="3" borderId="20" xfId="0" applyFont="1" applyFill="1" applyBorder="1" applyAlignment="1">
      <alignment wrapText="1"/>
    </xf>
    <xf numFmtId="0" fontId="10" fillId="3" borderId="20" xfId="0" applyFont="1" applyFill="1" applyBorder="1" applyAlignment="1">
      <alignment wrapText="1"/>
    </xf>
    <xf numFmtId="0" fontId="46" fillId="3" borderId="19" xfId="0" applyFont="1" applyFill="1" applyBorder="1" applyAlignment="1">
      <alignment wrapText="1"/>
    </xf>
    <xf numFmtId="0" fontId="47" fillId="3" borderId="19" xfId="0" applyFont="1" applyFill="1" applyBorder="1" applyAlignment="1">
      <alignment horizontal="center" vertical="center" wrapText="1"/>
    </xf>
    <xf numFmtId="0" fontId="9" fillId="3" borderId="19" xfId="0" applyFont="1" applyFill="1" applyBorder="1" applyAlignment="1">
      <alignment wrapText="1"/>
    </xf>
    <xf numFmtId="0" fontId="35" fillId="3" borderId="0" xfId="0" applyFont="1" applyFill="1"/>
    <xf numFmtId="0" fontId="48" fillId="3" borderId="1" xfId="0" applyFont="1" applyFill="1" applyBorder="1" applyAlignment="1">
      <alignment horizontal="center" vertical="center" wrapText="1"/>
    </xf>
    <xf numFmtId="0" fontId="49" fillId="3" borderId="1" xfId="0" applyFont="1" applyFill="1" applyBorder="1" applyAlignment="1">
      <alignment horizontal="center" vertical="center" wrapText="1"/>
    </xf>
    <xf numFmtId="49" fontId="10" fillId="3" borderId="1" xfId="0" applyNumberFormat="1" applyFont="1" applyFill="1" applyBorder="1" applyAlignment="1"/>
    <xf numFmtId="0" fontId="10" fillId="3" borderId="1" xfId="0" applyFont="1" applyFill="1" applyBorder="1" applyAlignment="1">
      <alignment wrapText="1"/>
    </xf>
    <xf numFmtId="166" fontId="10" fillId="3" borderId="1" xfId="0" applyNumberFormat="1" applyFont="1" applyFill="1" applyBorder="1" applyAlignment="1"/>
    <xf numFmtId="0" fontId="10" fillId="3" borderId="1" xfId="0" applyFont="1" applyFill="1" applyBorder="1" applyAlignment="1"/>
    <xf numFmtId="0" fontId="50" fillId="3" borderId="1" xfId="0" applyFont="1" applyFill="1" applyBorder="1" applyAlignment="1">
      <alignment wrapText="1"/>
    </xf>
    <xf numFmtId="0" fontId="10" fillId="0" borderId="0" xfId="0" applyFont="1"/>
    <xf numFmtId="49" fontId="10" fillId="0" borderId="1" xfId="0" applyNumberFormat="1" applyFont="1" applyBorder="1" applyAlignment="1"/>
    <xf numFmtId="49" fontId="10" fillId="7" borderId="1" xfId="0" applyNumberFormat="1" applyFont="1" applyFill="1" applyBorder="1" applyAlignment="1"/>
    <xf numFmtId="0" fontId="9" fillId="3" borderId="1" xfId="0" applyFont="1" applyFill="1" applyBorder="1" applyAlignment="1">
      <alignment wrapText="1"/>
    </xf>
    <xf numFmtId="3" fontId="10" fillId="0" borderId="1" xfId="0" applyNumberFormat="1" applyFont="1" applyBorder="1" applyAlignment="1"/>
    <xf numFmtId="49" fontId="41" fillId="6" borderId="1" xfId="0" applyNumberFormat="1" applyFont="1" applyFill="1" applyBorder="1" applyAlignment="1">
      <alignment horizontal="center" wrapText="1"/>
    </xf>
    <xf numFmtId="49" fontId="41" fillId="3" borderId="1" xfId="0" applyNumberFormat="1" applyFont="1" applyFill="1" applyBorder="1" applyAlignment="1">
      <alignment horizontal="left" wrapText="1"/>
    </xf>
    <xf numFmtId="3" fontId="10" fillId="3" borderId="1" xfId="0" applyNumberFormat="1" applyFont="1" applyFill="1" applyBorder="1" applyAlignment="1"/>
    <xf numFmtId="49" fontId="41" fillId="3" borderId="1" xfId="0" applyNumberFormat="1" applyFont="1" applyFill="1" applyBorder="1" applyAlignment="1">
      <alignment horizontal="center" wrapText="1"/>
    </xf>
    <xf numFmtId="0" fontId="10" fillId="6" borderId="1" xfId="0" applyFont="1" applyFill="1" applyBorder="1" applyAlignment="1">
      <alignment wrapText="1"/>
    </xf>
    <xf numFmtId="0" fontId="10" fillId="6" borderId="1" xfId="0" applyFont="1" applyFill="1" applyBorder="1" applyAlignment="1"/>
    <xf numFmtId="166" fontId="10" fillId="6" borderId="1" xfId="0" applyNumberFormat="1" applyFont="1" applyFill="1" applyBorder="1" applyAlignment="1"/>
    <xf numFmtId="0" fontId="10" fillId="6" borderId="1" xfId="0" applyFont="1" applyFill="1" applyBorder="1" applyAlignment="1"/>
    <xf numFmtId="0" fontId="51" fillId="0" borderId="1" xfId="0" applyFont="1" applyBorder="1" applyAlignment="1">
      <alignment wrapText="1"/>
    </xf>
    <xf numFmtId="0" fontId="52" fillId="0" borderId="1" xfId="0" applyFont="1" applyBorder="1" applyAlignment="1">
      <alignment horizontal="center" vertical="center" wrapText="1"/>
    </xf>
    <xf numFmtId="49" fontId="41" fillId="7" borderId="1" xfId="0" applyNumberFormat="1" applyFont="1" applyFill="1" applyBorder="1" applyAlignment="1">
      <alignment horizontal="center" wrapText="1"/>
    </xf>
    <xf numFmtId="0" fontId="10" fillId="7" borderId="1" xfId="0" applyFont="1" applyFill="1" applyBorder="1" applyAlignment="1">
      <alignment wrapText="1"/>
    </xf>
    <xf numFmtId="0" fontId="10" fillId="7" borderId="1" xfId="0" applyFont="1" applyFill="1" applyBorder="1" applyAlignment="1"/>
    <xf numFmtId="166" fontId="10" fillId="7" borderId="1" xfId="0" applyNumberFormat="1" applyFont="1" applyFill="1" applyBorder="1" applyAlignment="1"/>
    <xf numFmtId="0" fontId="10" fillId="7" borderId="1" xfId="0" applyFont="1" applyFill="1" applyBorder="1" applyAlignment="1"/>
    <xf numFmtId="0" fontId="9" fillId="0" borderId="1" xfId="0" applyFont="1" applyBorder="1" applyAlignment="1">
      <alignment wrapText="1"/>
    </xf>
    <xf numFmtId="0" fontId="53" fillId="0" borderId="1" xfId="0" applyFont="1" applyBorder="1" applyAlignment="1">
      <alignment horizontal="center" vertical="center" wrapText="1"/>
    </xf>
    <xf numFmtId="3" fontId="10" fillId="0" borderId="0" xfId="0" applyNumberFormat="1" applyFont="1" applyAlignment="1"/>
    <xf numFmtId="49" fontId="41" fillId="6" borderId="0" xfId="0" applyNumberFormat="1" applyFont="1" applyFill="1" applyAlignment="1">
      <alignment horizontal="center" wrapText="1"/>
    </xf>
    <xf numFmtId="0" fontId="10" fillId="6" borderId="0" xfId="0" applyFont="1" applyFill="1" applyAlignment="1">
      <alignment wrapText="1"/>
    </xf>
    <xf numFmtId="0" fontId="10" fillId="6" borderId="0" xfId="0" applyFont="1" applyFill="1" applyAlignment="1"/>
    <xf numFmtId="166" fontId="10" fillId="6" borderId="0" xfId="0" applyNumberFormat="1" applyFont="1" applyFill="1" applyAlignment="1"/>
    <xf numFmtId="0" fontId="10" fillId="6" borderId="0" xfId="0" applyFont="1" applyFill="1" applyAlignment="1"/>
    <xf numFmtId="0" fontId="9" fillId="0" borderId="0" xfId="0" applyFont="1" applyAlignment="1">
      <alignment wrapText="1"/>
    </xf>
    <xf numFmtId="0" fontId="48" fillId="0" borderId="0" xfId="0" applyFont="1" applyAlignment="1">
      <alignment horizontal="center" vertical="center" wrapText="1"/>
    </xf>
    <xf numFmtId="3" fontId="24" fillId="3" borderId="0" xfId="0" applyNumberFormat="1" applyFont="1" applyFill="1" applyAlignment="1">
      <alignment horizontal="center" vertical="center" wrapText="1"/>
    </xf>
    <xf numFmtId="3" fontId="10" fillId="0" borderId="18" xfId="0" applyNumberFormat="1" applyFont="1" applyBorder="1" applyAlignment="1"/>
    <xf numFmtId="49" fontId="41" fillId="0" borderId="19" xfId="0" applyNumberFormat="1" applyFont="1" applyBorder="1" applyAlignment="1">
      <alignment horizontal="center" wrapText="1"/>
    </xf>
    <xf numFmtId="0" fontId="10" fillId="0" borderId="20" xfId="0" applyFont="1" applyBorder="1" applyAlignment="1">
      <alignment wrapText="1"/>
    </xf>
    <xf numFmtId="0" fontId="10" fillId="0" borderId="1" xfId="0" applyFont="1" applyBorder="1" applyAlignment="1"/>
    <xf numFmtId="166" fontId="10" fillId="0" borderId="19" xfId="0" applyNumberFormat="1" applyFont="1" applyBorder="1" applyAlignment="1"/>
    <xf numFmtId="0" fontId="10" fillId="0" borderId="19" xfId="0" applyFont="1" applyBorder="1" applyAlignment="1"/>
    <xf numFmtId="0" fontId="9" fillId="0" borderId="19" xfId="0" applyFont="1" applyBorder="1" applyAlignment="1">
      <alignment wrapText="1"/>
    </xf>
    <xf numFmtId="0" fontId="54" fillId="0" borderId="1" xfId="0" applyFont="1" applyBorder="1" applyAlignment="1">
      <alignment horizontal="center" vertical="center" wrapText="1"/>
    </xf>
    <xf numFmtId="3" fontId="10" fillId="3" borderId="1" xfId="0" applyNumberFormat="1" applyFont="1" applyFill="1" applyBorder="1" applyAlignment="1"/>
    <xf numFmtId="49" fontId="24" fillId="3" borderId="17" xfId="0" applyNumberFormat="1" applyFont="1" applyFill="1" applyBorder="1" applyAlignment="1">
      <alignment horizontal="center" wrapText="1"/>
    </xf>
    <xf numFmtId="0" fontId="10" fillId="3" borderId="17" xfId="0" applyFont="1" applyFill="1" applyBorder="1" applyAlignment="1">
      <alignment wrapText="1"/>
    </xf>
    <xf numFmtId="0" fontId="10" fillId="3" borderId="17" xfId="0" applyFont="1" applyFill="1" applyBorder="1" applyAlignment="1"/>
    <xf numFmtId="166" fontId="10" fillId="3" borderId="17" xfId="0" applyNumberFormat="1" applyFont="1" applyFill="1" applyBorder="1" applyAlignment="1">
      <alignment horizontal="right"/>
    </xf>
    <xf numFmtId="0" fontId="10" fillId="3" borderId="17" xfId="0" applyFont="1" applyFill="1" applyBorder="1" applyAlignment="1"/>
    <xf numFmtId="0" fontId="55" fillId="3" borderId="17" xfId="0" applyFont="1" applyFill="1" applyBorder="1" applyAlignment="1">
      <alignment wrapText="1"/>
    </xf>
    <xf numFmtId="0" fontId="56" fillId="3" borderId="20" xfId="0" applyFont="1" applyFill="1" applyBorder="1" applyAlignment="1">
      <alignment wrapText="1"/>
    </xf>
    <xf numFmtId="0" fontId="10" fillId="0" borderId="17" xfId="0" applyFont="1" applyBorder="1" applyAlignment="1"/>
    <xf numFmtId="0" fontId="10" fillId="0" borderId="1" xfId="0" applyFont="1" applyBorder="1" applyAlignment="1">
      <alignment wrapText="1"/>
    </xf>
    <xf numFmtId="166" fontId="10" fillId="0" borderId="1" xfId="0" applyNumberFormat="1" applyFont="1" applyBorder="1" applyAlignment="1"/>
    <xf numFmtId="0" fontId="10" fillId="0" borderId="1" xfId="0" applyFont="1" applyBorder="1" applyAlignment="1"/>
    <xf numFmtId="3" fontId="24" fillId="0" borderId="1" xfId="0" applyNumberFormat="1" applyFont="1" applyBorder="1" applyAlignment="1">
      <alignment horizontal="center" vertical="center" wrapText="1"/>
    </xf>
    <xf numFmtId="49" fontId="24" fillId="0" borderId="1" xfId="0" applyNumberFormat="1" applyFont="1" applyBorder="1" applyAlignment="1">
      <alignment horizontal="center" vertical="center" wrapText="1"/>
    </xf>
    <xf numFmtId="0" fontId="24" fillId="0" borderId="1" xfId="0" applyFont="1" applyBorder="1" applyAlignment="1">
      <alignment horizontal="left" vertical="center" wrapText="1"/>
    </xf>
    <xf numFmtId="164" fontId="24" fillId="0" borderId="1" xfId="0" applyNumberFormat="1" applyFont="1" applyBorder="1" applyAlignment="1">
      <alignment horizontal="center" vertical="center" wrapText="1"/>
    </xf>
    <xf numFmtId="166" fontId="24" fillId="0" borderId="1" xfId="0" applyNumberFormat="1" applyFont="1" applyBorder="1" applyAlignment="1">
      <alignment horizontal="center" vertical="center" wrapText="1"/>
    </xf>
    <xf numFmtId="0" fontId="24" fillId="0" borderId="1" xfId="0" applyFont="1" applyBorder="1" applyAlignment="1">
      <alignment horizontal="left" vertical="center" wrapText="1"/>
    </xf>
    <xf numFmtId="3" fontId="24" fillId="6" borderId="1" xfId="0" applyNumberFormat="1" applyFont="1" applyFill="1" applyBorder="1" applyAlignment="1">
      <alignment horizontal="center" vertical="center" wrapText="1"/>
    </xf>
    <xf numFmtId="49" fontId="24" fillId="6" borderId="1" xfId="0" applyNumberFormat="1" applyFont="1" applyFill="1" applyBorder="1" applyAlignment="1">
      <alignment horizontal="center" vertical="center" wrapText="1"/>
    </xf>
    <xf numFmtId="3" fontId="24" fillId="7" borderId="1" xfId="0" applyNumberFormat="1" applyFont="1" applyFill="1" applyBorder="1" applyAlignment="1">
      <alignment horizontal="center" vertical="center" wrapText="1"/>
    </xf>
    <xf numFmtId="49" fontId="24" fillId="7" borderId="1" xfId="0" applyNumberFormat="1" applyFont="1" applyFill="1" applyBorder="1" applyAlignment="1">
      <alignment horizontal="center" vertical="center" wrapText="1"/>
    </xf>
    <xf numFmtId="0" fontId="24" fillId="7" borderId="1" xfId="0" applyFont="1" applyFill="1" applyBorder="1" applyAlignment="1">
      <alignment horizontal="left" vertical="center" wrapText="1"/>
    </xf>
    <xf numFmtId="164" fontId="24" fillId="7" borderId="1" xfId="0" applyNumberFormat="1" applyFont="1" applyFill="1" applyBorder="1" applyAlignment="1">
      <alignment horizontal="center" vertical="center" wrapText="1"/>
    </xf>
    <xf numFmtId="0" fontId="57" fillId="0" borderId="1" xfId="0" applyFont="1" applyBorder="1" applyAlignment="1">
      <alignment horizontal="left" vertical="center" wrapText="1"/>
    </xf>
    <xf numFmtId="3" fontId="32" fillId="6" borderId="1" xfId="0" applyNumberFormat="1" applyFont="1" applyFill="1" applyBorder="1" applyAlignment="1">
      <alignment horizontal="center" vertical="center" wrapText="1"/>
    </xf>
    <xf numFmtId="49" fontId="32" fillId="6" borderId="1" xfId="0" applyNumberFormat="1" applyFont="1" applyFill="1" applyBorder="1" applyAlignment="1">
      <alignment horizontal="center" vertical="center" wrapText="1"/>
    </xf>
    <xf numFmtId="0" fontId="32" fillId="6" borderId="1" xfId="0" applyFont="1" applyFill="1" applyBorder="1" applyAlignment="1">
      <alignment horizontal="left" vertical="center" wrapText="1"/>
    </xf>
    <xf numFmtId="164" fontId="32" fillId="6" borderId="1" xfId="0" applyNumberFormat="1" applyFont="1" applyFill="1" applyBorder="1" applyAlignment="1">
      <alignment horizontal="center" vertical="center" wrapText="1"/>
    </xf>
    <xf numFmtId="166" fontId="32" fillId="6" borderId="1" xfId="0" applyNumberFormat="1" applyFont="1" applyFill="1" applyBorder="1" applyAlignment="1">
      <alignment horizontal="center" vertical="center" wrapText="1"/>
    </xf>
    <xf numFmtId="0" fontId="9" fillId="3" borderId="0" xfId="0" applyFont="1" applyFill="1" applyAlignment="1">
      <alignment wrapText="1"/>
    </xf>
    <xf numFmtId="0" fontId="32" fillId="0" borderId="1" xfId="0" applyFont="1" applyBorder="1" applyAlignment="1">
      <alignment horizontal="center" vertical="center" wrapText="1"/>
    </xf>
    <xf numFmtId="0" fontId="32" fillId="0" borderId="0" xfId="0" applyFont="1" applyAlignment="1">
      <alignment horizontal="center" vertical="center" wrapText="1"/>
    </xf>
    <xf numFmtId="3" fontId="32" fillId="7" borderId="1" xfId="0" applyNumberFormat="1" applyFont="1" applyFill="1" applyBorder="1" applyAlignment="1">
      <alignment horizontal="center" vertical="center" wrapText="1"/>
    </xf>
    <xf numFmtId="49" fontId="32" fillId="7" borderId="1" xfId="0" applyNumberFormat="1" applyFont="1" applyFill="1" applyBorder="1" applyAlignment="1">
      <alignment horizontal="center" vertical="center" wrapText="1"/>
    </xf>
    <xf numFmtId="0" fontId="32" fillId="7" borderId="1" xfId="0" applyFont="1" applyFill="1" applyBorder="1" applyAlignment="1">
      <alignment horizontal="left" vertical="center" wrapText="1"/>
    </xf>
    <xf numFmtId="164" fontId="32" fillId="7" borderId="1" xfId="0" applyNumberFormat="1" applyFont="1" applyFill="1" applyBorder="1" applyAlignment="1">
      <alignment horizontal="center" vertical="center" wrapText="1"/>
    </xf>
    <xf numFmtId="166" fontId="32" fillId="7" borderId="1" xfId="0" applyNumberFormat="1" applyFont="1" applyFill="1" applyBorder="1" applyAlignment="1">
      <alignment horizontal="center" vertical="center" wrapText="1"/>
    </xf>
    <xf numFmtId="0" fontId="32" fillId="7" borderId="1" xfId="0" applyFont="1" applyFill="1" applyBorder="1" applyAlignment="1">
      <alignment horizontal="center" vertical="center" wrapText="1"/>
    </xf>
    <xf numFmtId="0" fontId="32" fillId="0" borderId="1" xfId="0" applyFont="1" applyBorder="1" applyAlignment="1">
      <alignment horizontal="left" vertical="center" wrapText="1"/>
    </xf>
    <xf numFmtId="0" fontId="58" fillId="0" borderId="1" xfId="0" applyFont="1" applyBorder="1" applyAlignment="1">
      <alignment horizontal="left" vertical="center" wrapText="1"/>
    </xf>
    <xf numFmtId="49" fontId="24" fillId="7" borderId="1" xfId="0" applyNumberFormat="1" applyFont="1" applyFill="1" applyBorder="1" applyAlignment="1">
      <alignment horizontal="center" vertical="center" wrapText="1"/>
    </xf>
    <xf numFmtId="0" fontId="24" fillId="0" borderId="1" xfId="0" applyFont="1" applyBorder="1" applyAlignment="1">
      <alignment horizontal="center" vertical="center" wrapText="1"/>
    </xf>
    <xf numFmtId="0" fontId="24" fillId="0" borderId="0" xfId="0" applyFont="1" applyAlignment="1">
      <alignment horizontal="center" vertical="center" wrapText="1"/>
    </xf>
    <xf numFmtId="3" fontId="10" fillId="7" borderId="1" xfId="0" applyNumberFormat="1" applyFont="1" applyFill="1" applyBorder="1" applyAlignment="1"/>
    <xf numFmtId="49" fontId="24" fillId="7" borderId="17" xfId="0" applyNumberFormat="1" applyFont="1" applyFill="1" applyBorder="1" applyAlignment="1">
      <alignment horizontal="center" wrapText="1"/>
    </xf>
    <xf numFmtId="164" fontId="24" fillId="7" borderId="17" xfId="0" applyNumberFormat="1" applyFont="1" applyFill="1" applyBorder="1" applyAlignment="1">
      <alignment wrapText="1"/>
    </xf>
    <xf numFmtId="166" fontId="10" fillId="7" borderId="17" xfId="0" applyNumberFormat="1" applyFont="1" applyFill="1" applyBorder="1" applyAlignment="1"/>
    <xf numFmtId="166" fontId="10" fillId="7" borderId="17" xfId="0" applyNumberFormat="1" applyFont="1" applyFill="1" applyBorder="1" applyAlignment="1"/>
    <xf numFmtId="0" fontId="10" fillId="7" borderId="17" xfId="0" applyFont="1" applyFill="1" applyBorder="1" applyAlignment="1"/>
    <xf numFmtId="0" fontId="2" fillId="0" borderId="17" xfId="0" applyFont="1" applyBorder="1" applyAlignment="1">
      <alignment wrapText="1"/>
    </xf>
    <xf numFmtId="3" fontId="10" fillId="6" borderId="18" xfId="0" applyNumberFormat="1" applyFont="1" applyFill="1" applyBorder="1" applyAlignment="1"/>
    <xf numFmtId="49" fontId="24" fillId="7" borderId="19" xfId="0" applyNumberFormat="1" applyFont="1" applyFill="1" applyBorder="1" applyAlignment="1">
      <alignment horizontal="center" wrapText="1"/>
    </xf>
    <xf numFmtId="164" fontId="10" fillId="7" borderId="20" xfId="0" applyNumberFormat="1" applyFont="1" applyFill="1" applyBorder="1" applyAlignment="1"/>
    <xf numFmtId="166" fontId="10" fillId="7" borderId="19" xfId="0" applyNumberFormat="1" applyFont="1" applyFill="1" applyBorder="1" applyAlignment="1"/>
    <xf numFmtId="166" fontId="10" fillId="7" borderId="19" xfId="0" applyNumberFormat="1" applyFont="1" applyFill="1" applyBorder="1" applyAlignment="1"/>
    <xf numFmtId="0" fontId="10" fillId="7" borderId="19" xfId="0" applyFont="1" applyFill="1" applyBorder="1" applyAlignment="1"/>
    <xf numFmtId="0" fontId="2" fillId="0" borderId="19" xfId="0" applyFont="1" applyBorder="1" applyAlignment="1">
      <alignment wrapText="1"/>
    </xf>
    <xf numFmtId="0" fontId="10" fillId="0" borderId="19" xfId="0" applyFont="1" applyBorder="1" applyAlignment="1"/>
    <xf numFmtId="3" fontId="10" fillId="7" borderId="18" xfId="0" applyNumberFormat="1" applyFont="1" applyFill="1" applyBorder="1" applyAlignment="1"/>
    <xf numFmtId="0" fontId="8" fillId="0" borderId="19" xfId="0" applyFont="1" applyBorder="1" applyAlignment="1">
      <alignment wrapText="1"/>
    </xf>
    <xf numFmtId="164" fontId="24" fillId="7" borderId="19" xfId="0" applyNumberFormat="1" applyFont="1" applyFill="1" applyBorder="1" applyAlignment="1">
      <alignment wrapText="1"/>
    </xf>
    <xf numFmtId="0" fontId="2" fillId="0" borderId="19" xfId="0" applyFont="1" applyBorder="1" applyAlignment="1">
      <alignment wrapText="1"/>
    </xf>
    <xf numFmtId="3" fontId="10" fillId="6" borderId="18" xfId="0" applyNumberFormat="1" applyFont="1" applyFill="1" applyBorder="1" applyAlignment="1"/>
    <xf numFmtId="49" fontId="41" fillId="6" borderId="19" xfId="0" applyNumberFormat="1" applyFont="1" applyFill="1" applyBorder="1" applyAlignment="1">
      <alignment horizontal="center" wrapText="1"/>
    </xf>
    <xf numFmtId="0" fontId="10" fillId="6" borderId="20" xfId="0" applyFont="1" applyFill="1" applyBorder="1" applyAlignment="1">
      <alignment wrapText="1"/>
    </xf>
    <xf numFmtId="166" fontId="10" fillId="6" borderId="19" xfId="0" applyNumberFormat="1" applyFont="1" applyFill="1" applyBorder="1" applyAlignment="1"/>
    <xf numFmtId="0" fontId="9" fillId="0" borderId="19" xfId="0" applyFont="1" applyBorder="1" applyAlignment="1">
      <alignment wrapText="1"/>
    </xf>
    <xf numFmtId="0" fontId="38" fillId="0" borderId="1" xfId="0" applyFont="1" applyBorder="1" applyAlignment="1">
      <alignment horizontal="center" vertical="center" wrapText="1"/>
    </xf>
    <xf numFmtId="0" fontId="59" fillId="0" borderId="0" xfId="0" applyFont="1" applyAlignment="1">
      <alignment wrapText="1"/>
    </xf>
    <xf numFmtId="1" fontId="59" fillId="0" borderId="0" xfId="0" applyNumberFormat="1" applyFont="1" applyAlignment="1">
      <alignment wrapText="1"/>
    </xf>
    <xf numFmtId="0" fontId="59" fillId="0" borderId="0" xfId="0" applyFont="1"/>
    <xf numFmtId="0" fontId="35" fillId="0" borderId="0" xfId="0" applyFont="1" applyAlignment="1">
      <alignment wrapText="1"/>
    </xf>
    <xf numFmtId="1" fontId="35" fillId="0" borderId="0" xfId="0" applyNumberFormat="1" applyFont="1" applyAlignment="1">
      <alignment wrapText="1"/>
    </xf>
    <xf numFmtId="0" fontId="35" fillId="0" borderId="0" xfId="0" applyFont="1" applyAlignment="1">
      <alignment wrapText="1"/>
    </xf>
    <xf numFmtId="167" fontId="35" fillId="0" borderId="0" xfId="0" applyNumberFormat="1" applyFont="1" applyAlignment="1">
      <alignment wrapText="1"/>
    </xf>
    <xf numFmtId="0" fontId="60" fillId="0" borderId="0" xfId="0" applyFont="1" applyAlignment="1">
      <alignment wrapText="1"/>
    </xf>
    <xf numFmtId="0" fontId="60" fillId="0" borderId="0" xfId="0" applyFont="1" applyAlignment="1"/>
    <xf numFmtId="1" fontId="35" fillId="0" borderId="0" xfId="0" applyNumberFormat="1" applyFont="1" applyAlignment="1">
      <alignment wrapText="1"/>
    </xf>
    <xf numFmtId="1" fontId="35" fillId="0" borderId="0" xfId="0" applyNumberFormat="1" applyFont="1"/>
    <xf numFmtId="49" fontId="61" fillId="9" borderId="1" xfId="0" applyNumberFormat="1" applyFont="1" applyFill="1" applyBorder="1" applyAlignment="1">
      <alignment horizontal="center" vertical="center" wrapText="1"/>
    </xf>
    <xf numFmtId="0" fontId="61" fillId="10" borderId="1" xfId="0" applyFont="1" applyFill="1" applyBorder="1" applyAlignment="1">
      <alignment horizontal="center" vertical="center" wrapText="1"/>
    </xf>
    <xf numFmtId="0" fontId="61" fillId="10" borderId="0" xfId="0" applyFont="1" applyFill="1" applyAlignment="1">
      <alignment horizontal="center" vertical="center" wrapText="1"/>
    </xf>
    <xf numFmtId="0" fontId="61" fillId="5" borderId="0" xfId="0" applyFont="1" applyFill="1" applyAlignment="1">
      <alignment horizontal="center" vertical="center" wrapText="1"/>
    </xf>
    <xf numFmtId="49" fontId="24" fillId="9" borderId="1" xfId="0" applyNumberFormat="1" applyFont="1" applyFill="1" applyBorder="1" applyAlignment="1">
      <alignment horizontal="left" vertical="center" wrapText="1"/>
    </xf>
    <xf numFmtId="49" fontId="24" fillId="5" borderId="1" xfId="0" applyNumberFormat="1" applyFont="1" applyFill="1" applyBorder="1" applyAlignment="1">
      <alignment horizontal="left" vertical="center" wrapText="1"/>
    </xf>
    <xf numFmtId="0" fontId="24" fillId="5" borderId="1" xfId="0" applyFont="1" applyFill="1" applyBorder="1" applyAlignment="1">
      <alignment horizontal="left" vertical="center" wrapText="1"/>
    </xf>
    <xf numFmtId="0" fontId="24" fillId="11" borderId="1" xfId="0" applyFont="1" applyFill="1" applyBorder="1" applyAlignment="1">
      <alignment horizontal="left" vertical="center" wrapText="1"/>
    </xf>
    <xf numFmtId="0" fontId="24" fillId="11" borderId="1" xfId="0" applyFont="1" applyFill="1" applyBorder="1" applyAlignment="1">
      <alignment horizontal="left" vertical="center" wrapText="1"/>
    </xf>
    <xf numFmtId="0" fontId="24" fillId="11" borderId="1" xfId="0" applyFont="1" applyFill="1" applyBorder="1" applyAlignment="1">
      <alignment horizontal="center" vertical="center" wrapText="1"/>
    </xf>
    <xf numFmtId="49" fontId="24" fillId="7" borderId="1" xfId="0" applyNumberFormat="1" applyFont="1" applyFill="1" applyBorder="1" applyAlignment="1">
      <alignment horizontal="left" vertical="center" wrapText="1"/>
    </xf>
    <xf numFmtId="0" fontId="24" fillId="7" borderId="17" xfId="0" applyFont="1" applyFill="1" applyBorder="1" applyAlignment="1">
      <alignment wrapText="1"/>
    </xf>
    <xf numFmtId="3" fontId="24" fillId="5" borderId="1" xfId="0" applyNumberFormat="1" applyFont="1" applyFill="1" applyBorder="1" applyAlignment="1">
      <alignment horizontal="left" vertical="center" wrapText="1"/>
    </xf>
    <xf numFmtId="0" fontId="24" fillId="7"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49" fontId="24" fillId="11" borderId="1" xfId="0" applyNumberFormat="1" applyFont="1" applyFill="1" applyBorder="1" applyAlignment="1">
      <alignment horizontal="left" vertical="center" wrapText="1"/>
    </xf>
    <xf numFmtId="0" fontId="24" fillId="7" borderId="1" xfId="0" applyFont="1" applyFill="1" applyBorder="1" applyAlignment="1">
      <alignment horizontal="left" vertical="center" wrapText="1"/>
    </xf>
    <xf numFmtId="0" fontId="24" fillId="11" borderId="1" xfId="0" applyFont="1" applyFill="1" applyBorder="1" applyAlignment="1">
      <alignment horizontal="left" vertical="center" wrapText="1"/>
    </xf>
    <xf numFmtId="0" fontId="62" fillId="7" borderId="1" xfId="0" applyFont="1" applyFill="1" applyBorder="1" applyAlignment="1">
      <alignment horizontal="left" vertical="center" wrapText="1"/>
    </xf>
    <xf numFmtId="0" fontId="63" fillId="11" borderId="1" xfId="0" applyFont="1" applyFill="1" applyBorder="1" applyAlignment="1">
      <alignment horizontal="left" vertical="center" wrapText="1"/>
    </xf>
    <xf numFmtId="0" fontId="24" fillId="11"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11" fillId="11" borderId="1" xfId="0" applyFont="1" applyFill="1" applyBorder="1" applyAlignment="1">
      <alignment horizontal="left" vertical="center" wrapText="1"/>
    </xf>
    <xf numFmtId="0" fontId="64" fillId="11" borderId="1" xfId="0" applyFont="1" applyFill="1" applyBorder="1" applyAlignment="1">
      <alignment horizontal="left" vertical="center" wrapText="1"/>
    </xf>
    <xf numFmtId="0" fontId="24" fillId="11" borderId="21" xfId="0" applyFont="1" applyFill="1" applyBorder="1" applyAlignment="1">
      <alignment horizontal="left" vertical="center" wrapText="1"/>
    </xf>
    <xf numFmtId="0" fontId="24" fillId="7" borderId="22" xfId="0" applyFont="1" applyFill="1" applyBorder="1" applyAlignment="1">
      <alignment horizontal="left" vertical="center" wrapText="1"/>
    </xf>
    <xf numFmtId="0" fontId="24" fillId="7" borderId="17" xfId="0" applyFont="1" applyFill="1" applyBorder="1" applyAlignment="1">
      <alignment horizontal="center" vertical="center" wrapText="1"/>
    </xf>
    <xf numFmtId="0" fontId="24" fillId="11" borderId="22" xfId="0" applyFont="1" applyFill="1" applyBorder="1" applyAlignment="1">
      <alignment horizontal="left" vertical="center" wrapText="1"/>
    </xf>
    <xf numFmtId="0" fontId="10" fillId="11" borderId="1" xfId="0" applyFont="1" applyFill="1" applyBorder="1" applyAlignment="1">
      <alignment vertical="center" wrapText="1"/>
    </xf>
    <xf numFmtId="0" fontId="45" fillId="11" borderId="1" xfId="0" applyFont="1" applyFill="1" applyBorder="1" applyAlignment="1">
      <alignment vertical="top" wrapText="1"/>
    </xf>
    <xf numFmtId="0" fontId="24" fillId="11" borderId="17" xfId="0" applyFont="1" applyFill="1" applyBorder="1" applyAlignment="1">
      <alignment horizontal="center" vertical="center" wrapText="1"/>
    </xf>
    <xf numFmtId="0" fontId="10" fillId="7" borderId="1" xfId="0" applyFont="1" applyFill="1" applyBorder="1" applyAlignment="1">
      <alignment vertical="center" wrapText="1"/>
    </xf>
    <xf numFmtId="0" fontId="10" fillId="7" borderId="1" xfId="0" applyFont="1" applyFill="1" applyBorder="1" applyAlignment="1">
      <alignment vertical="top" wrapText="1"/>
    </xf>
    <xf numFmtId="0" fontId="10" fillId="11" borderId="1" xfId="0" applyFont="1" applyFill="1" applyBorder="1" applyAlignment="1">
      <alignment vertical="center"/>
    </xf>
    <xf numFmtId="0" fontId="10" fillId="11" borderId="1" xfId="0" applyFont="1" applyFill="1" applyBorder="1" applyAlignment="1">
      <alignment horizontal="center" wrapText="1"/>
    </xf>
    <xf numFmtId="0" fontId="10" fillId="7" borderId="1" xfId="0" applyFont="1" applyFill="1" applyBorder="1" applyAlignment="1">
      <alignment vertical="top" wrapText="1"/>
    </xf>
    <xf numFmtId="0" fontId="65" fillId="11" borderId="1" xfId="0" applyFont="1" applyFill="1" applyBorder="1" applyAlignment="1">
      <alignment vertical="top" wrapText="1"/>
    </xf>
    <xf numFmtId="0" fontId="10" fillId="7" borderId="1" xfId="0" applyFont="1" applyFill="1" applyBorder="1" applyAlignment="1">
      <alignment vertical="center"/>
    </xf>
    <xf numFmtId="0" fontId="66" fillId="7" borderId="1" xfId="0" applyFont="1" applyFill="1" applyBorder="1" applyAlignment="1">
      <alignment horizontal="center" vertical="top" wrapText="1"/>
    </xf>
    <xf numFmtId="0" fontId="67" fillId="7" borderId="1" xfId="0" applyFont="1" applyFill="1" applyBorder="1" applyAlignment="1">
      <alignment wrapText="1"/>
    </xf>
    <xf numFmtId="0" fontId="68" fillId="11" borderId="1" xfId="0" applyFont="1" applyFill="1" applyBorder="1" applyAlignment="1">
      <alignment wrapText="1"/>
    </xf>
    <xf numFmtId="0" fontId="69" fillId="7" borderId="1" xfId="0" applyFont="1" applyFill="1" applyBorder="1" applyAlignment="1">
      <alignment wrapText="1"/>
    </xf>
    <xf numFmtId="0" fontId="24" fillId="7" borderId="18" xfId="0" applyFont="1" applyFill="1" applyBorder="1" applyAlignment="1">
      <alignment horizontal="left" vertical="center" wrapText="1"/>
    </xf>
    <xf numFmtId="0" fontId="24" fillId="7" borderId="18" xfId="0" applyFont="1" applyFill="1" applyBorder="1" applyAlignment="1">
      <alignment horizontal="left" vertical="center" wrapText="1"/>
    </xf>
    <xf numFmtId="0" fontId="11" fillId="11" borderId="1" xfId="0" applyFont="1" applyFill="1" applyBorder="1" applyAlignment="1">
      <alignment horizontal="left" vertical="center" wrapText="1"/>
    </xf>
    <xf numFmtId="0" fontId="24" fillId="12" borderId="1" xfId="0" applyFont="1" applyFill="1" applyBorder="1" applyAlignment="1">
      <alignment horizontal="left" vertical="center" wrapText="1"/>
    </xf>
    <xf numFmtId="0" fontId="24" fillId="11" borderId="1" xfId="0" applyFont="1" applyFill="1" applyBorder="1" applyAlignment="1">
      <alignment horizontal="left" vertical="center" wrapText="1"/>
    </xf>
    <xf numFmtId="0" fontId="70" fillId="7" borderId="1" xfId="0" applyFont="1" applyFill="1" applyBorder="1" applyAlignment="1">
      <alignment horizontal="left" vertical="center" wrapText="1"/>
    </xf>
    <xf numFmtId="3" fontId="24" fillId="11" borderId="1" xfId="0" applyNumberFormat="1" applyFont="1" applyFill="1" applyBorder="1" applyAlignment="1">
      <alignment horizontal="left" vertical="center" wrapText="1"/>
    </xf>
    <xf numFmtId="0" fontId="3" fillId="3" borderId="0" xfId="0" applyFont="1" applyFill="1" applyAlignment="1">
      <alignment horizontal="left" vertical="center" wrapText="1"/>
    </xf>
    <xf numFmtId="0" fontId="11" fillId="11" borderId="0" xfId="0" applyFont="1" applyFill="1" applyAlignment="1">
      <alignment horizontal="left"/>
    </xf>
    <xf numFmtId="0" fontId="9" fillId="7" borderId="19" xfId="0" applyFont="1" applyFill="1" applyBorder="1" applyAlignment="1">
      <alignment wrapText="1"/>
    </xf>
    <xf numFmtId="0" fontId="71" fillId="11" borderId="19" xfId="0" applyFont="1" applyFill="1" applyBorder="1" applyAlignment="1">
      <alignment wrapText="1"/>
    </xf>
    <xf numFmtId="0" fontId="72" fillId="7" borderId="19" xfId="0" applyFont="1" applyFill="1" applyBorder="1" applyAlignment="1">
      <alignment wrapText="1"/>
    </xf>
    <xf numFmtId="0" fontId="9" fillId="11" borderId="19" xfId="0" applyFont="1" applyFill="1" applyBorder="1" applyAlignment="1">
      <alignment wrapText="1"/>
    </xf>
    <xf numFmtId="0" fontId="11" fillId="11" borderId="1" xfId="0" applyFont="1" applyFill="1" applyBorder="1" applyAlignment="1">
      <alignment horizontal="left" vertical="center" wrapText="1"/>
    </xf>
    <xf numFmtId="0" fontId="73" fillId="3" borderId="0" xfId="0" applyFont="1" applyFill="1" applyAlignment="1">
      <alignment wrapText="1"/>
    </xf>
    <xf numFmtId="0" fontId="9" fillId="3" borderId="0" xfId="0" applyFont="1" applyFill="1" applyAlignment="1">
      <alignment wrapText="1"/>
    </xf>
    <xf numFmtId="0" fontId="9" fillId="7" borderId="0" xfId="0" applyFont="1" applyFill="1" applyAlignment="1">
      <alignment wrapText="1"/>
    </xf>
    <xf numFmtId="0" fontId="9" fillId="11" borderId="0" xfId="0" applyFont="1" applyFill="1" applyAlignment="1">
      <alignment wrapText="1"/>
    </xf>
    <xf numFmtId="0" fontId="35" fillId="13" borderId="0" xfId="0" applyFont="1" applyFill="1" applyAlignment="1">
      <alignment horizontal="center" vertical="center" wrapText="1"/>
    </xf>
    <xf numFmtId="3" fontId="35" fillId="13" borderId="0" xfId="0" applyNumberFormat="1" applyFont="1" applyFill="1" applyAlignment="1">
      <alignment horizontal="center" vertical="center" wrapText="1"/>
    </xf>
    <xf numFmtId="0" fontId="74" fillId="3" borderId="0" xfId="0" applyFont="1" applyFill="1" applyAlignment="1">
      <alignment vertical="center" wrapText="1"/>
    </xf>
    <xf numFmtId="164" fontId="74" fillId="3" borderId="0" xfId="0" applyNumberFormat="1" applyFont="1" applyFill="1" applyAlignment="1">
      <alignment horizontal="center" vertical="center"/>
    </xf>
    <xf numFmtId="0" fontId="74" fillId="3" borderId="0" xfId="0" applyFont="1" applyFill="1" applyAlignment="1">
      <alignment horizontal="center" vertical="center"/>
    </xf>
    <xf numFmtId="0" fontId="75" fillId="3" borderId="0" xfId="0" applyFont="1" applyFill="1" applyAlignment="1">
      <alignment vertical="center" wrapText="1"/>
    </xf>
    <xf numFmtId="0" fontId="76" fillId="3" borderId="0" xfId="0" applyFont="1" applyFill="1" applyAlignment="1">
      <alignment vertical="center"/>
    </xf>
    <xf numFmtId="0" fontId="77" fillId="3" borderId="0" xfId="0" applyFont="1" applyFill="1" applyAlignment="1">
      <alignment vertical="center"/>
    </xf>
    <xf numFmtId="0" fontId="78" fillId="0" borderId="0" xfId="0" applyFont="1" applyAlignment="1">
      <alignment wrapText="1"/>
    </xf>
    <xf numFmtId="0" fontId="35" fillId="3" borderId="0" xfId="0" applyFont="1" applyFill="1" applyAlignment="1">
      <alignment vertical="center" wrapText="1"/>
    </xf>
    <xf numFmtId="0" fontId="35" fillId="3" borderId="0" xfId="0" applyFont="1" applyFill="1" applyAlignment="1">
      <alignment horizontal="center" vertical="center"/>
    </xf>
    <xf numFmtId="0" fontId="79" fillId="3" borderId="0" xfId="0" applyFont="1" applyFill="1" applyAlignment="1"/>
    <xf numFmtId="164" fontId="75" fillId="3" borderId="0" xfId="0" applyNumberFormat="1" applyFont="1" applyFill="1" applyAlignment="1">
      <alignment horizontal="center" vertical="center"/>
    </xf>
    <xf numFmtId="0" fontId="75" fillId="3" borderId="0" xfId="0" applyFont="1" applyFill="1" applyAlignment="1">
      <alignment horizontal="center" vertical="center"/>
    </xf>
    <xf numFmtId="0" fontId="75" fillId="3" borderId="0" xfId="0" applyFont="1" applyFill="1" applyAlignment="1">
      <alignment vertical="top" wrapText="1"/>
    </xf>
    <xf numFmtId="0" fontId="75" fillId="3" borderId="0" xfId="0" applyFont="1" applyFill="1"/>
    <xf numFmtId="0" fontId="75" fillId="3" borderId="0" xfId="0" applyFont="1" applyFill="1" applyAlignment="1">
      <alignment wrapText="1"/>
    </xf>
    <xf numFmtId="0" fontId="75" fillId="3" borderId="0" xfId="0" applyFont="1" applyFill="1" applyAlignment="1">
      <alignment vertical="top"/>
    </xf>
    <xf numFmtId="0" fontId="80" fillId="3" borderId="0" xfId="0" applyFont="1" applyFill="1" applyAlignment="1"/>
    <xf numFmtId="0" fontId="81" fillId="3" borderId="0" xfId="0" applyFont="1" applyFill="1" applyAlignment="1">
      <alignment wrapText="1"/>
    </xf>
    <xf numFmtId="0" fontId="35" fillId="3" borderId="0" xfId="0" applyFont="1" applyFill="1" applyAlignment="1">
      <alignment horizontal="center" vertical="center"/>
    </xf>
    <xf numFmtId="0" fontId="35" fillId="3" borderId="0" xfId="0" applyFont="1" applyFill="1" applyAlignment="1">
      <alignment vertical="top" wrapText="1"/>
    </xf>
    <xf numFmtId="164" fontId="75" fillId="0" borderId="0" xfId="0" applyNumberFormat="1" applyFont="1" applyAlignment="1">
      <alignment horizontal="center" vertical="center"/>
    </xf>
    <xf numFmtId="0" fontId="35" fillId="0" borderId="0" xfId="0" applyFont="1" applyAlignment="1">
      <alignment horizontal="center" vertical="center"/>
    </xf>
    <xf numFmtId="0" fontId="35" fillId="0" borderId="0" xfId="0" applyFont="1" applyAlignment="1">
      <alignment vertical="top" wrapText="1"/>
    </xf>
    <xf numFmtId="0" fontId="61" fillId="9" borderId="1" xfId="0" applyFont="1" applyFill="1" applyBorder="1" applyAlignment="1">
      <alignment horizontal="center" vertical="center" wrapText="1"/>
    </xf>
    <xf numFmtId="0" fontId="61" fillId="14" borderId="0" xfId="0" applyFont="1" applyFill="1" applyAlignment="1">
      <alignment horizontal="center" vertical="center" wrapText="1"/>
    </xf>
    <xf numFmtId="0" fontId="61" fillId="9" borderId="0" xfId="0" applyFont="1" applyFill="1" applyAlignment="1">
      <alignment horizontal="center" vertical="center" wrapText="1"/>
    </xf>
    <xf numFmtId="49" fontId="24" fillId="3" borderId="1" xfId="0" applyNumberFormat="1" applyFont="1" applyFill="1" applyBorder="1" applyAlignment="1">
      <alignment horizontal="left" vertical="center" wrapText="1"/>
    </xf>
    <xf numFmtId="49" fontId="24" fillId="3" borderId="1" xfId="0" applyNumberFormat="1" applyFont="1" applyFill="1" applyBorder="1" applyAlignment="1">
      <alignment horizontal="left" vertical="center" wrapText="1"/>
    </xf>
    <xf numFmtId="0" fontId="24" fillId="2" borderId="1" xfId="0" applyFont="1" applyFill="1" applyBorder="1" applyAlignment="1">
      <alignment horizontal="left" vertical="center" wrapText="1"/>
    </xf>
    <xf numFmtId="0" fontId="24" fillId="2" borderId="1" xfId="0" applyFont="1" applyFill="1" applyBorder="1" applyAlignment="1">
      <alignment horizontal="left" vertical="center" wrapText="1"/>
    </xf>
    <xf numFmtId="0" fontId="24" fillId="9" borderId="1" xfId="0" applyFont="1" applyFill="1" applyBorder="1" applyAlignment="1">
      <alignment horizontal="left" vertical="center" wrapText="1"/>
    </xf>
    <xf numFmtId="0" fontId="82" fillId="3" borderId="1" xfId="0" applyFont="1" applyFill="1" applyBorder="1" applyAlignment="1">
      <alignment horizontal="left" vertical="center" wrapText="1"/>
    </xf>
    <xf numFmtId="0" fontId="24" fillId="3" borderId="1" xfId="0" applyFont="1" applyFill="1" applyBorder="1" applyAlignment="1">
      <alignment horizontal="left" vertical="center" wrapText="1"/>
    </xf>
    <xf numFmtId="49" fontId="61" fillId="5" borderId="1" xfId="0" applyNumberFormat="1" applyFont="1" applyFill="1" applyBorder="1" applyAlignment="1">
      <alignment horizontal="center" vertical="center" wrapText="1"/>
    </xf>
    <xf numFmtId="0" fontId="61" fillId="15" borderId="21" xfId="0" applyFont="1" applyFill="1" applyBorder="1" applyAlignment="1">
      <alignment horizontal="center" vertical="center" wrapText="1"/>
    </xf>
    <xf numFmtId="0" fontId="61" fillId="5" borderId="1" xfId="0" applyFont="1" applyFill="1" applyBorder="1" applyAlignment="1">
      <alignment horizontal="center" vertical="center" wrapText="1"/>
    </xf>
    <xf numFmtId="49" fontId="24" fillId="5" borderId="1" xfId="0" applyNumberFormat="1" applyFont="1" applyFill="1" applyBorder="1" applyAlignment="1">
      <alignment horizontal="left" vertical="center" wrapText="1"/>
    </xf>
    <xf numFmtId="0" fontId="24" fillId="5" borderId="1" xfId="0" applyFont="1" applyFill="1" applyBorder="1" applyAlignment="1">
      <alignment horizontal="left" vertical="center" wrapText="1"/>
    </xf>
    <xf numFmtId="49" fontId="24" fillId="5" borderId="1" xfId="0" applyNumberFormat="1" applyFont="1" applyFill="1" applyBorder="1" applyAlignment="1">
      <alignment horizontal="center" vertical="center" wrapText="1"/>
    </xf>
    <xf numFmtId="0" fontId="24" fillId="16" borderId="1" xfId="0" applyFont="1" applyFill="1" applyBorder="1" applyAlignment="1">
      <alignment horizontal="left" vertical="center" wrapText="1"/>
    </xf>
    <xf numFmtId="0" fontId="24" fillId="5" borderId="1" xfId="0" applyFont="1" applyFill="1" applyBorder="1" applyAlignment="1">
      <alignment horizontal="center" vertical="center" wrapText="1"/>
    </xf>
    <xf numFmtId="0" fontId="83" fillId="5" borderId="1" xfId="0" applyFont="1" applyFill="1" applyBorder="1" applyAlignment="1">
      <alignment horizontal="left" vertical="center" wrapText="1"/>
    </xf>
    <xf numFmtId="3" fontId="11" fillId="6" borderId="1" xfId="0" applyNumberFormat="1" applyFont="1" applyFill="1" applyBorder="1" applyAlignment="1">
      <alignment horizontal="center" vertical="center" wrapText="1"/>
    </xf>
    <xf numFmtId="3" fontId="11" fillId="7" borderId="1" xfId="0" applyNumberFormat="1" applyFont="1" applyFill="1" applyBorder="1" applyAlignment="1">
      <alignment horizontal="center" vertical="center" wrapText="1"/>
    </xf>
    <xf numFmtId="0" fontId="84" fillId="0" borderId="1" xfId="0" applyFont="1" applyBorder="1" applyAlignment="1">
      <alignment horizontal="center" vertical="center" wrapText="1"/>
    </xf>
    <xf numFmtId="166" fontId="85" fillId="7" borderId="1" xfId="0" applyNumberFormat="1" applyFont="1" applyFill="1" applyBorder="1" applyAlignment="1">
      <alignment horizontal="center" vertical="center" wrapText="1"/>
    </xf>
    <xf numFmtId="0" fontId="86" fillId="0" borderId="1" xfId="0" applyFont="1" applyBorder="1" applyAlignment="1">
      <alignment horizontal="left" vertical="center" wrapText="1"/>
    </xf>
    <xf numFmtId="0" fontId="59" fillId="13" borderId="0" xfId="0" applyFont="1" applyFill="1" applyAlignment="1">
      <alignment horizontal="center" vertical="center" wrapText="1"/>
    </xf>
    <xf numFmtId="3" fontId="59" fillId="13" borderId="0" xfId="0" applyNumberFormat="1" applyFont="1" applyFill="1" applyAlignment="1">
      <alignment horizontal="center" vertical="center" wrapText="1"/>
    </xf>
    <xf numFmtId="0" fontId="87" fillId="3" borderId="0" xfId="0" applyFont="1" applyFill="1" applyAlignment="1">
      <alignment vertical="top" wrapText="1"/>
    </xf>
    <xf numFmtId="0" fontId="35" fillId="4" borderId="0" xfId="0" applyFont="1" applyFill="1"/>
    <xf numFmtId="164" fontId="35" fillId="4" borderId="0" xfId="0" applyNumberFormat="1" applyFont="1" applyFill="1" applyAlignment="1"/>
    <xf numFmtId="0" fontId="78" fillId="4" borderId="0" xfId="0" applyFont="1" applyFill="1" applyAlignment="1">
      <alignment vertical="top" wrapText="1"/>
    </xf>
    <xf numFmtId="164" fontId="35" fillId="4" borderId="0" xfId="0" applyNumberFormat="1" applyFont="1" applyFill="1" applyAlignment="1">
      <alignment vertical="top"/>
    </xf>
    <xf numFmtId="0" fontId="35" fillId="4" borderId="0" xfId="0" applyFont="1" applyFill="1" applyAlignment="1">
      <alignment vertical="top" wrapText="1"/>
    </xf>
    <xf numFmtId="0" fontId="88" fillId="3" borderId="0" xfId="0" applyFont="1" applyFill="1" applyAlignment="1">
      <alignment vertical="top" wrapText="1"/>
    </xf>
    <xf numFmtId="0" fontId="78" fillId="4" borderId="0" xfId="0" applyFont="1" applyFill="1"/>
    <xf numFmtId="0" fontId="78" fillId="3" borderId="0" xfId="0" applyFont="1" applyFill="1" applyAlignment="1">
      <alignment vertical="top" wrapText="1"/>
    </xf>
    <xf numFmtId="0" fontId="35" fillId="3" borderId="0" xfId="0" applyFont="1" applyFill="1" applyAlignment="1">
      <alignment horizontal="left" vertical="center" wrapText="1"/>
    </xf>
    <xf numFmtId="0" fontId="35" fillId="3" borderId="8" xfId="0" applyFont="1" applyFill="1" applyBorder="1" applyAlignment="1">
      <alignment horizontal="left" vertical="center" wrapText="1"/>
    </xf>
    <xf numFmtId="0" fontId="35" fillId="3" borderId="0" xfId="0" applyFont="1" applyFill="1" applyAlignment="1"/>
    <xf numFmtId="0" fontId="89" fillId="3" borderId="8" xfId="0" applyFont="1" applyFill="1" applyBorder="1" applyAlignment="1">
      <alignment wrapText="1"/>
    </xf>
    <xf numFmtId="0" fontId="75" fillId="3" borderId="8" xfId="0" applyFont="1" applyFill="1" applyBorder="1" applyAlignment="1">
      <alignment wrapText="1"/>
    </xf>
    <xf numFmtId="0" fontId="75" fillId="17" borderId="0" xfId="0" applyFont="1" applyFill="1" applyAlignment="1">
      <alignment wrapText="1"/>
    </xf>
    <xf numFmtId="164" fontId="75" fillId="17" borderId="0" xfId="0" applyNumberFormat="1" applyFont="1" applyFill="1" applyAlignment="1">
      <alignment horizontal="center" vertical="center"/>
    </xf>
    <xf numFmtId="0" fontId="75" fillId="17" borderId="0" xfId="0" applyFont="1" applyFill="1" applyAlignment="1">
      <alignment horizontal="center" vertical="center"/>
    </xf>
    <xf numFmtId="0" fontId="75" fillId="17" borderId="0" xfId="0" applyFont="1" applyFill="1" applyAlignment="1">
      <alignment vertical="top" wrapText="1"/>
    </xf>
    <xf numFmtId="0" fontId="75" fillId="17" borderId="0" xfId="0" applyFont="1" applyFill="1"/>
    <xf numFmtId="0" fontId="35" fillId="17" borderId="0" xfId="0" applyFont="1" applyFill="1" applyAlignment="1">
      <alignment wrapText="1"/>
    </xf>
    <xf numFmtId="164" fontId="35" fillId="3" borderId="0" xfId="0" applyNumberFormat="1" applyFont="1" applyFill="1" applyAlignment="1">
      <alignment horizontal="center" vertical="center"/>
    </xf>
    <xf numFmtId="0" fontId="75" fillId="18" borderId="0" xfId="0" applyFont="1" applyFill="1" applyAlignment="1">
      <alignment wrapText="1"/>
    </xf>
    <xf numFmtId="164" fontId="75" fillId="18" borderId="0" xfId="0" applyNumberFormat="1" applyFont="1" applyFill="1" applyAlignment="1">
      <alignment horizontal="center" vertical="center"/>
    </xf>
    <xf numFmtId="0" fontId="75" fillId="18" borderId="0" xfId="0" applyFont="1" applyFill="1" applyAlignment="1">
      <alignment horizontal="center" vertical="center"/>
    </xf>
    <xf numFmtId="0" fontId="75" fillId="18" borderId="0" xfId="0" applyFont="1" applyFill="1" applyAlignment="1">
      <alignment vertical="top" wrapText="1"/>
    </xf>
    <xf numFmtId="0" fontId="75" fillId="18" borderId="0" xfId="0" applyFont="1" applyFill="1"/>
    <xf numFmtId="0" fontId="90" fillId="3" borderId="0" xfId="0" applyFont="1" applyFill="1" applyAlignment="1">
      <alignment wrapText="1"/>
    </xf>
    <xf numFmtId="164" fontId="90" fillId="3" borderId="0" xfId="0" applyNumberFormat="1" applyFont="1" applyFill="1" applyAlignment="1">
      <alignment horizontal="center" vertical="center"/>
    </xf>
    <xf numFmtId="0" fontId="90" fillId="3" borderId="0" xfId="0" applyFont="1" applyFill="1" applyAlignment="1">
      <alignment horizontal="center" vertical="center"/>
    </xf>
    <xf numFmtId="0" fontId="91" fillId="3" borderId="0" xfId="0" applyFont="1" applyFill="1" applyAlignment="1">
      <alignment vertical="top" wrapText="1"/>
    </xf>
    <xf numFmtId="0" fontId="90" fillId="3" borderId="0" xfId="0" applyFont="1" applyFill="1"/>
    <xf numFmtId="0" fontId="59" fillId="0" borderId="0" xfId="0" applyFont="1" applyAlignment="1">
      <alignment wrapText="1"/>
    </xf>
    <xf numFmtId="0" fontId="90" fillId="3" borderId="0" xfId="0" applyFont="1" applyFill="1" applyAlignment="1">
      <alignment vertical="top" wrapText="1"/>
    </xf>
    <xf numFmtId="0" fontId="75" fillId="3" borderId="0" xfId="0" applyFont="1" applyFill="1" applyAlignment="1"/>
    <xf numFmtId="164" fontId="75" fillId="3" borderId="0" xfId="0" applyNumberFormat="1" applyFont="1" applyFill="1" applyAlignment="1">
      <alignment vertical="center" wrapText="1"/>
    </xf>
    <xf numFmtId="0" fontId="35" fillId="3" borderId="0" xfId="0" applyFont="1" applyFill="1" applyAlignment="1">
      <alignment wrapText="1"/>
    </xf>
    <xf numFmtId="0" fontId="75" fillId="3" borderId="0" xfId="0" applyFont="1" applyFill="1" applyAlignment="1">
      <alignment horizontal="center" vertical="center" wrapText="1"/>
    </xf>
    <xf numFmtId="0" fontId="35" fillId="17" borderId="0" xfId="0" applyFont="1" applyFill="1" applyAlignment="1">
      <alignment wrapText="1"/>
    </xf>
    <xf numFmtId="164" fontId="35" fillId="17" borderId="0" xfId="0" applyNumberFormat="1" applyFont="1" applyFill="1" applyAlignment="1">
      <alignment wrapText="1"/>
    </xf>
    <xf numFmtId="0" fontId="35" fillId="17" borderId="0" xfId="0" applyFont="1" applyFill="1"/>
    <xf numFmtId="0" fontId="35" fillId="17" borderId="0" xfId="0" applyFont="1" applyFill="1" applyAlignment="1"/>
    <xf numFmtId="0" fontId="35" fillId="17" borderId="0" xfId="0" applyFont="1" applyFill="1" applyAlignment="1">
      <alignment vertical="top" wrapText="1"/>
    </xf>
    <xf numFmtId="164" fontId="35" fillId="3" borderId="0" xfId="0" applyNumberFormat="1" applyFont="1" applyFill="1" applyAlignment="1">
      <alignment wrapText="1"/>
    </xf>
    <xf numFmtId="164" fontId="35" fillId="0" borderId="0" xfId="0" applyNumberFormat="1" applyFont="1" applyAlignment="1">
      <alignment wrapText="1"/>
    </xf>
    <xf numFmtId="0" fontId="35" fillId="0" borderId="0" xfId="0" applyFont="1" applyAlignment="1">
      <alignment horizontal="center" vertical="center"/>
    </xf>
    <xf numFmtId="0" fontId="35" fillId="0" borderId="0" xfId="0" applyFont="1" applyAlignment="1">
      <alignment vertical="center"/>
    </xf>
    <xf numFmtId="0" fontId="92" fillId="3" borderId="0" xfId="0" applyFont="1" applyFill="1" applyAlignment="1">
      <alignment wrapText="1"/>
    </xf>
    <xf numFmtId="0" fontId="93" fillId="3" borderId="0" xfId="0" applyFont="1" applyFill="1" applyAlignment="1"/>
    <xf numFmtId="0" fontId="35" fillId="3" borderId="8" xfId="0" applyFont="1" applyFill="1" applyBorder="1" applyAlignment="1">
      <alignment vertical="center"/>
    </xf>
    <xf numFmtId="0" fontId="78" fillId="3" borderId="0" xfId="0" applyFont="1" applyFill="1" applyAlignment="1">
      <alignment horizontal="center" vertical="center"/>
    </xf>
    <xf numFmtId="0" fontId="35" fillId="3" borderId="0" xfId="0" applyFont="1" applyFill="1" applyAlignment="1">
      <alignment vertical="top" wrapText="1"/>
    </xf>
    <xf numFmtId="0" fontId="35" fillId="3" borderId="0" xfId="0" applyFont="1" applyFill="1" applyAlignment="1">
      <alignment horizontal="center" vertical="center" wrapText="1"/>
    </xf>
    <xf numFmtId="0" fontId="94" fillId="3" borderId="0" xfId="0" applyFont="1" applyFill="1" applyAlignment="1">
      <alignment vertical="top"/>
    </xf>
    <xf numFmtId="0" fontId="35" fillId="3" borderId="0" xfId="0" applyFont="1" applyFill="1" applyAlignment="1">
      <alignment vertical="center" wrapText="1"/>
    </xf>
    <xf numFmtId="0" fontId="95" fillId="3" borderId="0" xfId="0" applyFont="1" applyFill="1" applyAlignment="1">
      <alignment vertical="top" wrapText="1"/>
    </xf>
    <xf numFmtId="0" fontId="35" fillId="3" borderId="0" xfId="0" applyFont="1" applyFill="1" applyAlignment="1">
      <alignment wrapText="1"/>
    </xf>
    <xf numFmtId="0" fontId="60" fillId="3" borderId="0" xfId="0" applyFont="1" applyFill="1" applyAlignment="1">
      <alignment horizontal="center"/>
    </xf>
    <xf numFmtId="0" fontId="96" fillId="3" borderId="0" xfId="0" applyFont="1" applyFill="1" applyAlignment="1">
      <alignment horizontal="center"/>
    </xf>
    <xf numFmtId="0" fontId="60" fillId="3" borderId="0" xfId="0" applyFont="1" applyFill="1" applyAlignment="1">
      <alignment horizontal="center" vertical="center"/>
    </xf>
    <xf numFmtId="0" fontId="35" fillId="19" borderId="0" xfId="0" applyFont="1" applyFill="1" applyAlignment="1">
      <alignment wrapText="1"/>
    </xf>
    <xf numFmtId="0" fontId="60" fillId="19" borderId="0" xfId="0" applyFont="1" applyFill="1" applyAlignment="1">
      <alignment horizontal="center"/>
    </xf>
    <xf numFmtId="0" fontId="60" fillId="19" borderId="0" xfId="0" applyFont="1" applyFill="1" applyAlignment="1">
      <alignment horizontal="center" wrapText="1"/>
    </xf>
    <xf numFmtId="0" fontId="35" fillId="19" borderId="0" xfId="0" applyFont="1" applyFill="1" applyAlignment="1">
      <alignment wrapText="1"/>
    </xf>
    <xf numFmtId="0" fontId="97" fillId="19" borderId="0" xfId="0" applyFont="1" applyFill="1" applyAlignment="1">
      <alignment horizontal="center"/>
    </xf>
    <xf numFmtId="0" fontId="35" fillId="6" borderId="0" xfId="0" applyFont="1" applyFill="1"/>
    <xf numFmtId="0" fontId="60" fillId="7" borderId="0" xfId="0" applyFont="1" applyFill="1" applyAlignment="1">
      <alignment horizontal="center"/>
    </xf>
    <xf numFmtId="0" fontId="98" fillId="7" borderId="0" xfId="0" applyFont="1" applyFill="1" applyAlignment="1">
      <alignment horizontal="center"/>
    </xf>
    <xf numFmtId="0" fontId="99" fillId="7" borderId="0" xfId="0" applyFont="1" applyFill="1" applyAlignment="1">
      <alignment horizontal="center"/>
    </xf>
    <xf numFmtId="0" fontId="35" fillId="5" borderId="0" xfId="0" applyFont="1" applyFill="1" applyAlignment="1"/>
    <xf numFmtId="164" fontId="35" fillId="5" borderId="0" xfId="0" applyNumberFormat="1" applyFont="1" applyFill="1" applyAlignment="1">
      <alignment horizontal="center" vertical="center"/>
    </xf>
    <xf numFmtId="0" fontId="35" fillId="5" borderId="0" xfId="0" applyFont="1" applyFill="1" applyAlignment="1">
      <alignment horizontal="center" vertical="center" wrapText="1"/>
    </xf>
    <xf numFmtId="0" fontId="100" fillId="5" borderId="0" xfId="0" applyFont="1" applyFill="1" applyAlignment="1">
      <alignment horizontal="center" vertical="center" wrapText="1"/>
    </xf>
    <xf numFmtId="0" fontId="35" fillId="5" borderId="0" xfId="0" applyFont="1" applyFill="1" applyAlignment="1">
      <alignment vertical="center"/>
    </xf>
    <xf numFmtId="0" fontId="35" fillId="3" borderId="0" xfId="0" applyFont="1" applyFill="1" applyAlignment="1">
      <alignment horizontal="center" vertical="center" wrapText="1"/>
    </xf>
    <xf numFmtId="0" fontId="35" fillId="3" borderId="15" xfId="0" applyFont="1" applyFill="1" applyBorder="1" applyAlignment="1"/>
    <xf numFmtId="168" fontId="35" fillId="3" borderId="15" xfId="0" applyNumberFormat="1" applyFont="1" applyFill="1" applyBorder="1" applyAlignment="1">
      <alignment horizontal="center" vertical="center" wrapText="1"/>
    </xf>
    <xf numFmtId="0" fontId="35" fillId="3" borderId="15" xfId="0" applyFont="1" applyFill="1" applyBorder="1" applyAlignment="1">
      <alignment horizontal="center" vertical="center" wrapText="1"/>
    </xf>
    <xf numFmtId="0" fontId="35" fillId="3" borderId="15" xfId="0" applyFont="1" applyFill="1" applyBorder="1" applyAlignment="1">
      <alignment horizontal="center" vertical="center" wrapText="1"/>
    </xf>
    <xf numFmtId="0" fontId="101" fillId="3" borderId="15" xfId="0" applyFont="1" applyFill="1" applyBorder="1" applyAlignment="1"/>
    <xf numFmtId="168" fontId="35" fillId="3" borderId="0" xfId="0" applyNumberFormat="1" applyFont="1" applyFill="1" applyAlignment="1">
      <alignment horizontal="center" vertical="center" wrapText="1"/>
    </xf>
    <xf numFmtId="0" fontId="35" fillId="3" borderId="0" xfId="0" applyFont="1" applyFill="1" applyAlignment="1"/>
    <xf numFmtId="0" fontId="35" fillId="0" borderId="0" xfId="0" applyFont="1" applyAlignment="1"/>
    <xf numFmtId="0" fontId="35" fillId="3" borderId="0" xfId="0" applyFont="1" applyFill="1" applyAlignment="1">
      <alignment wrapText="1"/>
    </xf>
    <xf numFmtId="0" fontId="35" fillId="3" borderId="0" xfId="0" applyFont="1" applyFill="1" applyAlignment="1">
      <alignment vertical="center"/>
    </xf>
    <xf numFmtId="0" fontId="78" fillId="3" borderId="0" xfId="0" applyFont="1" applyFill="1" applyAlignment="1">
      <alignment wrapText="1"/>
    </xf>
    <xf numFmtId="0" fontId="35" fillId="0" borderId="0" xfId="0" applyFont="1" applyAlignment="1">
      <alignment vertical="center" wrapText="1"/>
    </xf>
    <xf numFmtId="168" fontId="35" fillId="6" borderId="0" xfId="0" applyNumberFormat="1" applyFont="1" applyFill="1" applyAlignment="1">
      <alignment horizontal="center" vertical="center" wrapText="1"/>
    </xf>
    <xf numFmtId="0" fontId="35" fillId="6" borderId="0" xfId="0" applyFont="1" applyFill="1" applyAlignment="1">
      <alignment horizontal="center" vertical="center" wrapText="1"/>
    </xf>
    <xf numFmtId="0" fontId="35" fillId="6" borderId="0" xfId="0" applyFont="1" applyFill="1" applyAlignment="1">
      <alignment vertical="top" wrapText="1"/>
    </xf>
    <xf numFmtId="0" fontId="102" fillId="0" borderId="0" xfId="0" applyFont="1" applyAlignment="1">
      <alignment vertical="top" wrapText="1"/>
    </xf>
    <xf numFmtId="0" fontId="35" fillId="3" borderId="0" xfId="0" applyFont="1" applyFill="1" applyAlignment="1">
      <alignment vertical="top" wrapText="1"/>
    </xf>
    <xf numFmtId="0" fontId="35" fillId="3" borderId="0" xfId="0" applyFont="1" applyFill="1" applyAlignment="1">
      <alignment vertical="top"/>
    </xf>
    <xf numFmtId="168" fontId="35" fillId="3" borderId="0" xfId="0" applyNumberFormat="1" applyFont="1" applyFill="1" applyAlignment="1">
      <alignment horizontal="center" vertical="top" wrapText="1"/>
    </xf>
    <xf numFmtId="0" fontId="35" fillId="3" borderId="0" xfId="0" applyFont="1" applyFill="1" applyAlignment="1">
      <alignment horizontal="center" vertical="top" wrapText="1"/>
    </xf>
    <xf numFmtId="0" fontId="103" fillId="3" borderId="0" xfId="0" applyFont="1" applyFill="1" applyAlignment="1">
      <alignment horizontal="center" vertical="top" wrapText="1"/>
    </xf>
    <xf numFmtId="0" fontId="35" fillId="3" borderId="0" xfId="0" applyFont="1" applyFill="1" applyAlignment="1">
      <alignment vertical="top"/>
    </xf>
    <xf numFmtId="0" fontId="104" fillId="3" borderId="0" xfId="0" applyFont="1" applyFill="1" applyAlignment="1">
      <alignment vertical="top" wrapText="1"/>
    </xf>
    <xf numFmtId="0" fontId="35" fillId="3" borderId="0" xfId="0" applyFont="1" applyFill="1" applyAlignment="1">
      <alignment horizontal="center" vertical="top" wrapText="1"/>
    </xf>
    <xf numFmtId="0" fontId="35" fillId="6" borderId="0" xfId="0" applyFont="1" applyFill="1" applyAlignment="1">
      <alignment wrapText="1"/>
    </xf>
    <xf numFmtId="0" fontId="35" fillId="3" borderId="0" xfId="0" applyFont="1" applyFill="1" applyAlignment="1">
      <alignment vertical="center"/>
    </xf>
    <xf numFmtId="0" fontId="105" fillId="3" borderId="0" xfId="0" applyFont="1" applyFill="1" applyAlignment="1">
      <alignment vertical="center" wrapText="1"/>
    </xf>
    <xf numFmtId="0" fontId="106" fillId="3" borderId="0" xfId="0" applyFont="1" applyFill="1" applyAlignment="1">
      <alignment vertical="top" wrapText="1"/>
    </xf>
    <xf numFmtId="0" fontId="35" fillId="6" borderId="0" xfId="0" applyFont="1" applyFill="1" applyAlignment="1">
      <alignment wrapText="1"/>
    </xf>
    <xf numFmtId="0" fontId="35" fillId="6" borderId="0" xfId="0" applyFont="1" applyFill="1" applyAlignment="1">
      <alignment vertical="top" wrapText="1"/>
    </xf>
    <xf numFmtId="0" fontId="35" fillId="0" borderId="0" xfId="0" applyFont="1" applyAlignment="1">
      <alignment wrapText="1"/>
    </xf>
    <xf numFmtId="168" fontId="35" fillId="0" borderId="0" xfId="0" applyNumberFormat="1" applyFont="1" applyAlignment="1">
      <alignment horizontal="center" vertical="center" wrapText="1"/>
    </xf>
    <xf numFmtId="0" fontId="35" fillId="0" borderId="0" xfId="0" applyFont="1" applyAlignment="1">
      <alignment horizontal="center" vertical="center" wrapText="1"/>
    </xf>
    <xf numFmtId="0" fontId="102" fillId="3" borderId="0" xfId="0" applyFont="1" applyFill="1" applyAlignment="1">
      <alignment vertical="top" wrapText="1"/>
    </xf>
    <xf numFmtId="0" fontId="35" fillId="7" borderId="0" xfId="0" applyFont="1" applyFill="1" applyAlignment="1">
      <alignment vertical="top" wrapText="1"/>
    </xf>
    <xf numFmtId="168" fontId="35" fillId="7" borderId="0" xfId="0" applyNumberFormat="1" applyFont="1" applyFill="1" applyAlignment="1">
      <alignment horizontal="center" vertical="top" wrapText="1"/>
    </xf>
    <xf numFmtId="0" fontId="35" fillId="7" borderId="0" xfId="0" applyFont="1" applyFill="1" applyAlignment="1">
      <alignment vertical="top"/>
    </xf>
    <xf numFmtId="0" fontId="104" fillId="7" borderId="0" xfId="0" applyFont="1" applyFill="1" applyAlignment="1">
      <alignment vertical="top" wrapText="1"/>
    </xf>
    <xf numFmtId="0" fontId="35" fillId="7" borderId="0" xfId="0" applyFont="1" applyFill="1"/>
    <xf numFmtId="0" fontId="60" fillId="7" borderId="0" xfId="0" applyFont="1" applyFill="1" applyAlignment="1">
      <alignment horizontal="left"/>
    </xf>
    <xf numFmtId="0" fontId="35" fillId="7" borderId="0" xfId="0" applyFont="1" applyFill="1" applyAlignment="1">
      <alignment vertical="top"/>
    </xf>
    <xf numFmtId="0" fontId="35" fillId="7" borderId="0" xfId="0" applyFont="1" applyFill="1" applyAlignment="1">
      <alignment horizontal="center" vertical="top" wrapText="1"/>
    </xf>
    <xf numFmtId="0" fontId="107" fillId="7" borderId="0" xfId="0" applyFont="1" applyFill="1" applyAlignment="1">
      <alignment horizontal="center" vertical="top" wrapText="1"/>
    </xf>
    <xf numFmtId="0" fontId="108" fillId="3" borderId="0" xfId="0" applyFont="1" applyFill="1" applyAlignment="1">
      <alignment wrapText="1"/>
    </xf>
    <xf numFmtId="0" fontId="109" fillId="3" borderId="0" xfId="0" applyFont="1" applyFill="1" applyAlignment="1">
      <alignment wrapText="1"/>
    </xf>
    <xf numFmtId="0" fontId="110" fillId="3" borderId="0" xfId="0" applyFont="1" applyFill="1" applyAlignment="1"/>
    <xf numFmtId="0" fontId="35" fillId="0" borderId="0" xfId="0" applyFont="1" applyAlignment="1">
      <alignment vertical="center" wrapText="1"/>
    </xf>
    <xf numFmtId="0" fontId="111" fillId="6" borderId="0" xfId="0" applyFont="1" applyFill="1" applyAlignment="1">
      <alignment vertical="center" wrapText="1"/>
    </xf>
    <xf numFmtId="0" fontId="35" fillId="6" borderId="0" xfId="0" applyFont="1" applyFill="1" applyAlignment="1">
      <alignment vertical="center" wrapText="1"/>
    </xf>
    <xf numFmtId="0" fontId="35" fillId="6" borderId="0" xfId="0" applyFont="1" applyFill="1" applyAlignment="1">
      <alignment vertical="center"/>
    </xf>
    <xf numFmtId="0" fontId="112" fillId="6" borderId="0" xfId="0" applyFont="1" applyFill="1" applyAlignment="1">
      <alignment wrapText="1"/>
    </xf>
    <xf numFmtId="0" fontId="101" fillId="6" borderId="0" xfId="0" applyFont="1" applyFill="1" applyAlignment="1">
      <alignment vertical="top" wrapText="1"/>
    </xf>
    <xf numFmtId="0" fontId="113" fillId="7" borderId="0" xfId="0" applyFont="1" applyFill="1" applyAlignment="1">
      <alignment horizontal="left" wrapText="1"/>
    </xf>
    <xf numFmtId="0" fontId="114" fillId="6" borderId="0" xfId="0" applyFont="1" applyFill="1" applyAlignment="1">
      <alignment vertical="top" wrapText="1"/>
    </xf>
    <xf numFmtId="0" fontId="115" fillId="0" borderId="0" xfId="0" applyFont="1" applyAlignment="1">
      <alignment wrapText="1"/>
    </xf>
    <xf numFmtId="0" fontId="35" fillId="7" borderId="0" xfId="0" applyFont="1" applyFill="1" applyAlignment="1">
      <alignment vertical="top" wrapText="1"/>
    </xf>
    <xf numFmtId="0" fontId="60" fillId="7" borderId="0" xfId="0" applyFont="1" applyFill="1" applyAlignment="1">
      <alignment horizontal="left" wrapText="1"/>
    </xf>
    <xf numFmtId="0" fontId="35" fillId="0" borderId="0" xfId="0" applyFont="1" applyAlignment="1">
      <alignment horizontal="left" vertical="top" wrapText="1"/>
    </xf>
    <xf numFmtId="168" fontId="35" fillId="7" borderId="0" xfId="0" applyNumberFormat="1" applyFont="1" applyFill="1" applyAlignment="1">
      <alignment horizontal="left" vertical="top" wrapText="1"/>
    </xf>
    <xf numFmtId="0" fontId="35" fillId="0" borderId="0" xfId="0" applyFont="1" applyAlignment="1">
      <alignment wrapText="1"/>
    </xf>
    <xf numFmtId="164" fontId="2" fillId="3" borderId="15" xfId="0" applyNumberFormat="1" applyFont="1" applyFill="1" applyBorder="1" applyAlignment="1">
      <alignment horizontal="center" vertical="center"/>
    </xf>
    <xf numFmtId="0" fontId="0" fillId="0" borderId="0" xfId="0" applyFont="1" applyAlignment="1"/>
    <xf numFmtId="0" fontId="5" fillId="0" borderId="3" xfId="0" applyFont="1" applyBorder="1"/>
    <xf numFmtId="3" fontId="1" fillId="3" borderId="10" xfId="0" applyNumberFormat="1" applyFont="1" applyFill="1" applyBorder="1" applyAlignment="1">
      <alignment horizontal="center" vertical="center"/>
    </xf>
    <xf numFmtId="0" fontId="5" fillId="0" borderId="11" xfId="0" applyFont="1" applyBorder="1"/>
    <xf numFmtId="0" fontId="5" fillId="0" borderId="12" xfId="0" applyFont="1" applyBorder="1"/>
    <xf numFmtId="164" fontId="9" fillId="3" borderId="6" xfId="0" applyNumberFormat="1" applyFont="1" applyFill="1" applyBorder="1" applyAlignment="1">
      <alignment horizontal="center" vertical="center"/>
    </xf>
    <xf numFmtId="164" fontId="2" fillId="3" borderId="0" xfId="0" applyNumberFormat="1" applyFont="1" applyFill="1" applyAlignment="1">
      <alignment horizontal="center" vertical="center"/>
    </xf>
    <xf numFmtId="3" fontId="2" fillId="3" borderId="6" xfId="0" applyNumberFormat="1" applyFont="1" applyFill="1" applyBorder="1" applyAlignment="1">
      <alignment horizontal="center" vertical="center"/>
    </xf>
    <xf numFmtId="3" fontId="2" fillId="3" borderId="15" xfId="0" applyNumberFormat="1" applyFont="1" applyFill="1" applyBorder="1" applyAlignment="1">
      <alignment horizontal="center" vertical="center"/>
    </xf>
    <xf numFmtId="0" fontId="2" fillId="3" borderId="0" xfId="0" applyFont="1" applyFill="1" applyAlignment="1">
      <alignment horizontal="center" vertical="center"/>
    </xf>
    <xf numFmtId="3" fontId="9" fillId="3" borderId="6" xfId="0" applyNumberFormat="1" applyFont="1" applyFill="1" applyBorder="1" applyAlignment="1">
      <alignment horizontal="center" vertical="center"/>
    </xf>
    <xf numFmtId="3" fontId="3" fillId="3" borderId="6" xfId="0" applyNumberFormat="1" applyFont="1" applyFill="1" applyBorder="1" applyAlignment="1">
      <alignment horizontal="center" vertical="center"/>
    </xf>
    <xf numFmtId="164" fontId="3" fillId="3" borderId="6" xfId="0" applyNumberFormat="1" applyFont="1" applyFill="1" applyBorder="1" applyAlignment="1">
      <alignment horizontal="center" vertical="center"/>
    </xf>
    <xf numFmtId="164" fontId="3" fillId="3" borderId="7" xfId="0" applyNumberFormat="1" applyFont="1" applyFill="1" applyBorder="1" applyAlignment="1">
      <alignment horizontal="center" vertical="center"/>
    </xf>
    <xf numFmtId="0" fontId="5" fillId="0" borderId="9" xfId="0" applyFont="1" applyBorder="1"/>
    <xf numFmtId="0" fontId="5" fillId="0" borderId="4" xfId="0" applyFont="1" applyBorder="1"/>
    <xf numFmtId="3" fontId="4" fillId="3" borderId="7" xfId="0" applyNumberFormat="1" applyFont="1" applyFill="1" applyBorder="1" applyAlignment="1">
      <alignment horizontal="center" vertical="center"/>
    </xf>
    <xf numFmtId="164" fontId="2" fillId="3" borderId="6" xfId="0" applyNumberFormat="1" applyFont="1" applyFill="1" applyBorder="1" applyAlignment="1">
      <alignment horizontal="center" vertical="center"/>
    </xf>
    <xf numFmtId="164" fontId="2" fillId="3" borderId="7" xfId="0" applyNumberFormat="1" applyFont="1" applyFill="1" applyBorder="1" applyAlignment="1">
      <alignment horizontal="center" vertical="center"/>
    </xf>
    <xf numFmtId="3" fontId="1" fillId="3" borderId="7" xfId="0" applyNumberFormat="1" applyFont="1" applyFill="1" applyBorder="1" applyAlignment="1">
      <alignment horizontal="center" vertical="center"/>
    </xf>
    <xf numFmtId="1" fontId="35" fillId="0" borderId="0" xfId="0" applyNumberFormat="1" applyFont="1" applyAlignment="1">
      <alignment wrapText="1"/>
    </xf>
    <xf numFmtId="0" fontId="0" fillId="0" borderId="23" xfId="0" pivotButton="1" applyFont="1" applyBorder="1" applyAlignment="1"/>
    <xf numFmtId="0" fontId="0" fillId="0" borderId="24" xfId="0" applyFont="1" applyBorder="1" applyAlignment="1"/>
    <xf numFmtId="49" fontId="0" fillId="0" borderId="23" xfId="0" applyNumberFormat="1" applyFont="1" applyBorder="1" applyAlignment="1"/>
    <xf numFmtId="0" fontId="0" fillId="0" borderId="24" xfId="0" applyNumberFormat="1" applyFont="1" applyBorder="1" applyAlignment="1"/>
    <xf numFmtId="49" fontId="0" fillId="0" borderId="25" xfId="0" applyNumberFormat="1" applyFont="1" applyBorder="1" applyAlignment="1"/>
    <xf numFmtId="0" fontId="0" fillId="0" borderId="26" xfId="0" applyNumberFormat="1" applyFont="1" applyBorder="1" applyAlignment="1"/>
    <xf numFmtId="49" fontId="0" fillId="0" borderId="27" xfId="0" applyNumberFormat="1" applyFont="1" applyBorder="1" applyAlignment="1"/>
    <xf numFmtId="0" fontId="0" fillId="0" borderId="28" xfId="0" applyNumberFormat="1" applyFont="1" applyBorder="1" applyAlignment="1"/>
  </cellXfs>
  <cellStyles count="1">
    <cellStyle name="Обычный" xfId="0" builtinId="0"/>
  </cellStyles>
  <dxfs count="35">
    <dxf>
      <fill>
        <patternFill patternType="solid">
          <fgColor rgb="FFD9D9D9"/>
          <bgColor rgb="FFD9D9D9"/>
        </patternFill>
      </fill>
    </dxf>
    <dxf>
      <fill>
        <patternFill patternType="solid">
          <fgColor rgb="FFD9EAD3"/>
          <bgColor rgb="FFD9EAD3"/>
        </patternFill>
      </fill>
    </dxf>
    <dxf>
      <fill>
        <patternFill patternType="solid">
          <fgColor rgb="FFFF0000"/>
          <bgColor rgb="FFFF0000"/>
        </patternFill>
      </fill>
    </dxf>
    <dxf>
      <fill>
        <patternFill patternType="solid">
          <fgColor rgb="FFFCE5CD"/>
          <bgColor rgb="FFFCE5CD"/>
        </patternFill>
      </fill>
    </dxf>
    <dxf>
      <fill>
        <patternFill patternType="solid">
          <fgColor rgb="FFF4CCCC"/>
          <bgColor rgb="FFF4CCCC"/>
        </patternFill>
      </fill>
    </dxf>
    <dxf>
      <fill>
        <patternFill patternType="solid">
          <fgColor rgb="FFF7CB4D"/>
          <bgColor rgb="FFF7CB4D"/>
        </patternFill>
      </fill>
    </dxf>
    <dxf>
      <fill>
        <patternFill patternType="solid">
          <fgColor rgb="FFB7E1CD"/>
          <bgColor rgb="FFB7E1CD"/>
        </patternFill>
      </fill>
    </dxf>
    <dxf>
      <fill>
        <patternFill patternType="solid">
          <fgColor rgb="FFF7CB4D"/>
          <bgColor rgb="FFF7CB4D"/>
        </patternFill>
      </fill>
    </dxf>
    <dxf>
      <fill>
        <patternFill patternType="solid">
          <fgColor rgb="FF34A853"/>
          <bgColor rgb="FF34A853"/>
        </patternFill>
      </fill>
    </dxf>
    <dxf>
      <fill>
        <patternFill patternType="solid">
          <fgColor rgb="FFD9D9D9"/>
          <bgColor rgb="FFD9D9D9"/>
        </patternFill>
      </fill>
    </dxf>
    <dxf>
      <fill>
        <patternFill patternType="solid">
          <fgColor rgb="FFD9EAD3"/>
          <bgColor rgb="FFD9EAD3"/>
        </patternFill>
      </fill>
    </dxf>
    <dxf>
      <fill>
        <patternFill patternType="solid">
          <fgColor rgb="FFFF0000"/>
          <bgColor rgb="FFFF0000"/>
        </patternFill>
      </fill>
    </dxf>
    <dxf>
      <fill>
        <patternFill patternType="solid">
          <fgColor rgb="FFFCE5CD"/>
          <bgColor rgb="FFFCE5CD"/>
        </patternFill>
      </fill>
    </dxf>
    <dxf>
      <fill>
        <patternFill patternType="solid">
          <fgColor rgb="FFFCE5CD"/>
          <bgColor rgb="FFFCE5CD"/>
        </patternFill>
      </fill>
    </dxf>
    <dxf>
      <fill>
        <patternFill patternType="solid">
          <fgColor rgb="FFFF0000"/>
          <bgColor rgb="FFFF0000"/>
        </patternFill>
      </fill>
    </dxf>
    <dxf>
      <fill>
        <patternFill patternType="solid">
          <fgColor rgb="FFD9EAD3"/>
          <bgColor rgb="FFD9EAD3"/>
        </patternFill>
      </fill>
    </dxf>
    <dxf>
      <fill>
        <patternFill patternType="solid">
          <fgColor rgb="FFD9D9D9"/>
          <bgColor rgb="FFD9D9D9"/>
        </patternFill>
      </fill>
    </dxf>
    <dxf>
      <fill>
        <patternFill patternType="solid">
          <fgColor rgb="FFFCE5CD"/>
          <bgColor rgb="FFFCE5CD"/>
        </patternFill>
      </fill>
    </dxf>
    <dxf>
      <fill>
        <patternFill patternType="solid">
          <fgColor rgb="FFD9D9D9"/>
          <bgColor rgb="FFD9D9D9"/>
        </patternFill>
      </fill>
    </dxf>
    <dxf>
      <fill>
        <patternFill patternType="solid">
          <fgColor rgb="FFD9EAD3"/>
          <bgColor rgb="FFD9EAD3"/>
        </patternFill>
      </fill>
    </dxf>
    <dxf>
      <fill>
        <patternFill patternType="solid">
          <fgColor rgb="FFFF0000"/>
          <bgColor rgb="FFFF0000"/>
        </patternFill>
      </fill>
    </dxf>
    <dxf>
      <fill>
        <patternFill patternType="solid">
          <fgColor rgb="FFD9D9D9"/>
          <bgColor rgb="FFD9D9D9"/>
        </patternFill>
      </fill>
    </dxf>
    <dxf>
      <fill>
        <patternFill patternType="solid">
          <fgColor rgb="FFD9EAD3"/>
          <bgColor rgb="FFD9EAD3"/>
        </patternFill>
      </fill>
    </dxf>
    <dxf>
      <fill>
        <patternFill patternType="solid">
          <fgColor rgb="FFFF0000"/>
          <bgColor rgb="FFFF0000"/>
        </patternFill>
      </fill>
    </dxf>
    <dxf>
      <fill>
        <patternFill patternType="solid">
          <fgColor rgb="FFFCE5CD"/>
          <bgColor rgb="FFFCE5CD"/>
        </patternFill>
      </fill>
    </dxf>
    <dxf>
      <fill>
        <patternFill patternType="solid">
          <fgColor rgb="FFFCE5CD"/>
          <bgColor rgb="FFFCE5CD"/>
        </patternFill>
      </fill>
    </dxf>
    <dxf>
      <fill>
        <patternFill patternType="solid">
          <fgColor rgb="FFD9D9D9"/>
          <bgColor rgb="FFD9D9D9"/>
        </patternFill>
      </fill>
    </dxf>
    <dxf>
      <fill>
        <patternFill patternType="solid">
          <fgColor rgb="FFD9EAD3"/>
          <bgColor rgb="FFD9EAD3"/>
        </patternFill>
      </fill>
    </dxf>
    <dxf>
      <fill>
        <patternFill patternType="solid">
          <fgColor rgb="FFFF0000"/>
          <bgColor rgb="FFFF0000"/>
        </patternFill>
      </fill>
    </dxf>
    <dxf>
      <fill>
        <patternFill patternType="solid">
          <fgColor rgb="FFD9D9D9"/>
          <bgColor rgb="FFD9D9D9"/>
        </patternFill>
      </fill>
    </dxf>
    <dxf>
      <fill>
        <patternFill patternType="solid">
          <fgColor rgb="FFD9EAD3"/>
          <bgColor rgb="FFD9EAD3"/>
        </patternFill>
      </fill>
    </dxf>
    <dxf>
      <fill>
        <patternFill patternType="solid">
          <fgColor rgb="FFFF0000"/>
          <bgColor rgb="FFFF0000"/>
        </patternFill>
      </fill>
    </dxf>
    <dxf>
      <fill>
        <patternFill patternType="solid">
          <fgColor rgb="FFFCE5CD"/>
          <bgColor rgb="FFFCE5CD"/>
        </patternFill>
      </fill>
    </dxf>
    <dxf>
      <fill>
        <patternFill patternType="solid">
          <fgColor rgb="FFFFFFFF"/>
          <bgColor rgb="FFFFFFFF"/>
        </patternFill>
      </fill>
    </dxf>
    <dxf>
      <fill>
        <patternFill patternType="solid">
          <fgColor rgb="FFB6D7A8"/>
          <bgColor rgb="FFB6D7A8"/>
        </patternFill>
      </fill>
    </dxf>
  </dxfs>
  <tableStyles count="1">
    <tableStyle name="Задачи (оригинал) архив-style" pivot="0" count="2">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3</xdr:col>
      <xdr:colOff>0</xdr:colOff>
      <xdr:row>84</xdr:row>
      <xdr:rowOff>0</xdr:rowOff>
    </xdr:from>
    <xdr:ext cx="371475" cy="2000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6677025</xdr:colOff>
      <xdr:row>135</xdr:row>
      <xdr:rowOff>504825</xdr:rowOff>
    </xdr:from>
    <xdr:ext cx="3381375" cy="1066800"/>
    <xdr:pic>
      <xdr:nvPicPr>
        <xdr:cNvPr id="2" name="image2.pn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063;&#1077;&#1088;&#1085;&#1086;&#1074;&#1080;&#1082;%20&#1040;&#1058;&#104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Черновик АТВ"/>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admin" refreshedDate="45501.912729398151" refreshedVersion="6" recordCount="152">
  <cacheSource type="worksheet">
    <worksheetSource ref="A1:I153" sheet="Задачи (новые)"/>
  </cacheSource>
  <cacheFields count="9">
    <cacheField name="№ Этапа" numFmtId="0">
      <sharedItems containsSemiMixedTypes="0" containsString="0" containsNumber="1" containsInteger="1" minValue="1" maxValue="37"/>
    </cacheField>
    <cacheField name="№ Задачи " numFmtId="0">
      <sharedItems count="152">
        <s v="0001"/>
        <s v="0002"/>
        <s v="0003"/>
        <s v="0004"/>
        <s v="0005"/>
        <s v="0006"/>
        <s v="0007"/>
        <s v="0008"/>
        <s v="0009"/>
        <s v="0010"/>
        <s v="0011"/>
        <s v="0012"/>
        <s v="0013"/>
        <s v="0014"/>
        <s v="0015"/>
        <s v="0016"/>
        <s v="0017"/>
        <s v="0018"/>
        <s v="0019"/>
        <s v="0020"/>
        <s v="0021"/>
        <s v="0022"/>
        <s v="0023"/>
        <s v="0024"/>
        <s v="0025"/>
        <s v="0026"/>
        <s v="0027"/>
        <s v="0028"/>
        <s v="0029"/>
        <s v="0030"/>
        <s v="0031"/>
        <s v="0032"/>
        <s v="0033"/>
        <s v="0034"/>
        <s v="0035"/>
        <s v="0036"/>
        <s v="0037"/>
        <s v="0038"/>
        <s v="0039"/>
        <s v="0040"/>
        <s v="0041"/>
        <s v="0042"/>
        <s v="0043"/>
        <s v="0044"/>
        <s v="0045"/>
        <s v="0046"/>
        <s v="0047"/>
        <s v="0048"/>
        <s v="0049"/>
        <s v="0050"/>
        <s v="0051"/>
        <s v="0052"/>
        <s v="0053"/>
        <s v="0054"/>
        <s v="0055"/>
        <s v="0056"/>
        <s v="0057"/>
        <s v="0058"/>
        <s v="0059"/>
        <s v="0060"/>
        <s v="0061"/>
        <s v="0062"/>
        <s v="0063"/>
        <s v="0064"/>
        <s v="0065"/>
        <s v="0066"/>
        <s v="0067"/>
        <s v="0068"/>
        <s v="0069"/>
        <s v="0070"/>
        <s v="0071"/>
        <s v="0072"/>
        <s v="0073"/>
        <s v="0074"/>
        <s v="0075"/>
        <s v="0076"/>
        <s v="0077"/>
        <s v="0078"/>
        <s v="0079"/>
        <s v="0080"/>
        <s v="0081"/>
        <s v="0082"/>
        <s v="0083"/>
        <s v="0084"/>
        <s v="0085"/>
        <s v="0086"/>
        <s v="0087"/>
        <s v="0088"/>
        <s v="0089"/>
        <s v="0090"/>
        <s v="0091"/>
        <s v="0092"/>
        <s v="0093"/>
        <s v="0094"/>
        <s v="0095"/>
        <s v="0096"/>
        <s v="0097"/>
        <s v="0098"/>
        <s v="0099"/>
        <s v="0100"/>
        <s v="0101"/>
        <s v="0102"/>
        <s v="0103"/>
        <s v="0104"/>
        <s v="0105"/>
        <s v="0106"/>
        <s v="0107"/>
        <s v="0108"/>
        <s v="0129"/>
        <s v="0116"/>
        <s v="0122"/>
        <s v="0131"/>
        <s v="0132"/>
        <s v="0173"/>
        <s v="0126. "/>
        <s v="0110"/>
        <s v="0156"/>
        <s v="0205"/>
        <s v="0206"/>
        <s v="0207"/>
        <s v="0174"/>
        <s v="0147 \ 1"/>
        <s v="0201"/>
        <s v="0121"/>
        <s v="0200"/>
        <s v="0115"/>
        <s v="0203"/>
        <s v="0211"/>
        <s v="0147 \ 2"/>
        <s v="0175"/>
        <s v="0213"/>
        <s v="0204"/>
        <s v="0188"/>
        <s v="0218"/>
        <s v="0217"/>
        <s v="0135"/>
        <s v="0220"/>
        <s v="0229"/>
        <s v="0227"/>
        <s v="0219"/>
        <s v="0228"/>
        <s v="0230"/>
        <s v="0233"/>
        <s v="0114"/>
        <s v="0137"/>
        <s v="0117"/>
        <s v="0155"/>
        <s v="0236"/>
        <s v="0225"/>
        <s v="0176"/>
        <s v="0123"/>
        <s v="0164"/>
      </sharedItems>
    </cacheField>
    <cacheField name="Наименование задачи" numFmtId="0">
      <sharedItems/>
    </cacheField>
    <cacheField name="Дата постановки" numFmtId="164">
      <sharedItems containsDate="1" containsBlank="1" containsMixedTypes="1" minDate="2021-03-22T00:00:00" maxDate="2022-08-26T00:00:00"/>
    </cacheField>
    <cacheField name="Стоимость работы" numFmtId="166">
      <sharedItems containsMixedTypes="1" containsNumber="1" containsInteger="1" minValue="500" maxValue="14000"/>
    </cacheField>
    <cacheField name="Сделано?" numFmtId="0">
      <sharedItems/>
    </cacheField>
    <cacheField name="Описание" numFmtId="0">
      <sharedItems containsBlank="1"/>
    </cacheField>
    <cacheField name="Комментарий, вопросы" numFmtId="0">
      <sharedItems containsBlank="1"/>
    </cacheField>
    <cacheField name=" "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2">
  <r>
    <n v="1"/>
    <x v="0"/>
    <s v="Разобраться и поправить механизм загрузки файлов (фото видео) через QR код в заявке"/>
    <d v="2021-03-22T00:00:00"/>
    <n v="4000"/>
    <s v="Задача закрыта"/>
    <s v=" "/>
    <m/>
    <m/>
  </r>
  <r>
    <n v="2"/>
    <x v="1"/>
    <s v="1. Поиск по телефону в поиске поля “Поиск по номеру заявки”_x000a_"/>
    <d v="2021-03-23T00:00:00"/>
    <n v="1000"/>
    <s v="Задача закрыта"/>
    <m/>
    <m/>
    <m/>
  </r>
  <r>
    <n v="2"/>
    <x v="2"/>
    <s v="2. Возможность поиска в поле “Поиск по номеру заявки” не отдельно по полям Ф , И, О. А вместе по ФИ или ИО. К примеру, “Алексеевна” он найдет много, а “Ирина Алексеевна” ни одной."/>
    <d v="2021-03-23T00:00:00"/>
    <n v="1000"/>
    <s v="Задача закрыта"/>
    <m/>
    <m/>
    <m/>
  </r>
  <r>
    <n v="2"/>
    <x v="3"/>
    <s v="3. Фильтр на наличие ссылки в МС на заказ или замену, пустое поле или заполнено"/>
    <d v="2021-03-23T00:00:00"/>
    <n v="2000"/>
    <s v="Задача закрыта"/>
    <m/>
    <s v=" "/>
    <m/>
  </r>
  <r>
    <n v="2"/>
    <x v="4"/>
    <s v="4. Заменить поле “Статус СЦ:” и все входящие в него статусы заменить СЦ на ИМ. Будет “Статус ИМ:” , а в нем “Не поступал в ИМ”, “Поступил в ИМ”, “Ожидаем комплектующих в ИМ”. А статус “Отправлен в другой СЦ” не трогаем. "/>
    <d v="2021-03-23T00:00:00"/>
    <n v="500"/>
    <s v="Задача закрыта"/>
    <m/>
    <m/>
    <m/>
  </r>
  <r>
    <n v="2"/>
    <x v="5"/>
    <s v="5. Добавить еще один &quot;статус события&quot; - &quot;Заказ не доставили - ВДС&quot;"/>
    <d v="2021-03-23T00:00:00"/>
    <n v="500"/>
    <s v="Задача закрыта"/>
    <m/>
    <m/>
    <m/>
  </r>
  <r>
    <n v="2"/>
    <x v="6"/>
    <s v="6. Сайт. Поле &quot;Наименование товара&quot;, изменить название на &quot;Наименование товара (сперва выберете Бренд)"/>
    <d v="2021-03-23T00:00:00"/>
    <n v="500"/>
    <s v="Задача закрыта"/>
    <m/>
    <s v="Не сделано, но сейчас уже и не имеет смысла."/>
    <m/>
  </r>
  <r>
    <n v="2"/>
    <x v="7"/>
    <s v="7. Поправить ошибки на главной (не нажимаются кнопки на моб. версии)"/>
    <d v="2021-03-23T00:00:00"/>
    <n v="500"/>
    <s v="Задача закрыта"/>
    <m/>
    <m/>
    <m/>
  </r>
  <r>
    <n v="3"/>
    <x v="8"/>
    <s v="Статус события: добавить статус &quot;ТЕСТОВАЯ ЗАЯВКА&quot; и &quot;Продажа комплектующей&quot;"/>
    <d v="2021-03-24T00:00:00"/>
    <n v="500"/>
    <s v="Задача закрыта"/>
    <m/>
    <m/>
    <m/>
  </r>
  <r>
    <n v="3"/>
    <x v="9"/>
    <s v="Сделать функцию активации кнопки отработать сообщение , как на сообщение клиента так и на собственное сообщение. "/>
    <d v="2021-03-24T00:00:00"/>
    <n v="2000"/>
    <s v="Задача закрыта"/>
    <s v="{Дмитрий} сейчас в чате есть кнопка Отработано, требуется уточнить как должно работать_x000a_{Тигран} _x000a_Ссылка с пояснениями"/>
    <m/>
    <m/>
  </r>
  <r>
    <n v="3"/>
    <x v="10"/>
    <s v="На сайте при создании заявки. Добавить метку - обязательные поля при создании заявки на сайте (звездочка красная). Чтобы клиент понимал какие поля обязательны заранее."/>
    <d v="2021-03-24T00:00:00"/>
    <n v="500"/>
    <s v="Задача закрыта"/>
    <m/>
    <m/>
    <m/>
  </r>
  <r>
    <n v="3"/>
    <x v="11"/>
    <s v="Ссылка на карту ПВЗ СДЭК не работает (https://www.cdek.ru/ru/offices/map), обновить. Верная ссылка https://www.cdek.ru/ru/offices"/>
    <d v="2021-03-24T00:00:00"/>
    <n v="500"/>
    <s v="На доработку"/>
    <m/>
    <s v="Не сделано, до сих пор открывает старую ссылку и выходит ошибка 404. "/>
    <m/>
  </r>
  <r>
    <n v="3"/>
    <x v="12"/>
    <s v="Статус ИМ = отличный от завершен_x000a_Дата изменения статуса движения товара на &quot;поступил в СЦ&quot; прошло более 7 дней._x000a_То поставить метку на заявку &quot;Просрочена&quot; и вывести фильтр по данной метке. _x000a_Если Статус заявки переведен в завершен то метку снимать._x000a_"/>
    <d v="2021-03-24T00:00:00"/>
    <n v="3000"/>
    <s v="Задача закрыта"/>
    <s v="&quot;Нам необходимо ежедневно проверять все не завершенные заявки на предмет просрочки. Просрочки именно с даты не создания а поступления в наш СЦ. Поэтому необходимо создать поле числовое где будет отображаться количество дней с момента поступления товара в "/>
    <m/>
    <m/>
  </r>
  <r>
    <n v="4"/>
    <x v="13"/>
    <s v="Делаем статус на сообщение._x000a_Два значения 1. не отработано 2. отработано_x000a__x000a__x000a_В первый раз по умолчанию выставляется _x000a_У сообщения клиента - не отработано_x000a_У сообщения сотрудника - отработано_x000a__x000a_Возможность вручную менять статус_x000a__x000a_В фильтре на главной странице фил"/>
    <d v="2021-03-29T00:00:00"/>
    <n v="1000"/>
    <s v="Задача закрыта"/>
    <s v="1.добавить возможность снятия статуса_x000a_2.сообщения сотрудника по-умолчанию статус Отработано "/>
    <m/>
    <m/>
  </r>
  <r>
    <n v="4"/>
    <x v="14"/>
    <s v="_x000a_1 В заявку добавляем поле &quot;дней в сц&quot;. Здесь фото куда _x000a_2 &quot;дней в сц&quot; = Сегодня (или дата статус заявки = завершено) - дата смены статуса &quot;движение товара&quot; на значение &quot;поступил в сц&quot;_x000a_3 Добавить столбец &quot;дней в сц&quot; в табличную часть списка заявок в админ"/>
    <d v="2021-03-29T00:00:00"/>
    <n v="1500"/>
    <s v="Задача закрыта"/>
    <s v="статус внутри Заявки меняется онлайн_x000a__x000a_&quot;дней в сц&quot; = Сегодня (или дата статус заявки = завершено) - дата смены статуса &quot;движение товара&quot; на значение &quot;поступил в сц&quot;"/>
    <m/>
    <m/>
  </r>
  <r>
    <n v="4"/>
    <x v="15"/>
    <s v="Создать внутренний чат. Чат с клиентом отдельно. А нужен внутренний чат. Чтобы сотрудники могли оставить свои мысли в заявке. Показывать дату сообщения и имя пользователя. Сделать наподобие вкладки Чата с Клиентом."/>
    <d v="2021-03-30T00:00:00"/>
    <n v="6000"/>
    <s v="Задача закрыта"/>
    <m/>
    <m/>
    <m/>
  </r>
  <r>
    <n v="4"/>
    <x v="16"/>
    <s v="В табличной списка заявок убрать столбец &quot;Дата приема&quot; "/>
    <d v="2021-03-30T00:00:00"/>
    <n v="500"/>
    <s v="Задача закрыта"/>
    <m/>
    <m/>
    <m/>
  </r>
  <r>
    <n v="4"/>
    <x v="17"/>
    <s v="Добавить статус &quot;Статус ИМ&quot; = &quot;Контроль качества ИМ&quot;_x000a_Вывести данный статус в списке статусов перед статусом Завершен."/>
    <d v="2021-03-30T00:00:00"/>
    <n v="500"/>
    <s v="Задача закрыта"/>
    <m/>
    <m/>
    <m/>
  </r>
  <r>
    <n v="5"/>
    <x v="18"/>
    <s v="Восстановление работоспособности системы после взлома"/>
    <d v="2021-04-18T00:00:00"/>
    <n v="5000"/>
    <s v="Задача закрыта"/>
    <m/>
    <m/>
    <m/>
  </r>
  <r>
    <n v="6"/>
    <x v="19"/>
    <s v="Проблема с ранжированием повсюду. Исправить везде. в справочниках. К примеру, _x000a_“Бренд товара” и _x000a_“Магазин покупки” _x000a_Причина поломки_x000a_Устраенение поломки_x000a__x000a_см. комментариии в листе задачи"/>
    <d v="2021-04-16T00:00:00"/>
    <n v="4000"/>
    <s v="Задача закрыта"/>
    <s v="1. Что такое ранжирование в данном контексте?_x000a_Ответ: Ранжирование по алфавиту от а-я и a-z сперва англ потом рус_x000a_по числам по возрастанию (если будут таковые)_x000a_2. Меня смущает слово &quot;везде&quot; _x000a_Ответ: везде я написал исходя из того что может есть общая настро"/>
    <s v="response_templates_x000a_goods"/>
    <m/>
  </r>
  <r>
    <n v="6"/>
    <x v="20"/>
    <s v="Выводить в экран админки кол-во заявок по различным комбинациям аналитик (статусов):_x000a_1. &quot; Закрытых заявок&quot; - число закрытых заявок. Статус заявки равно завершено_x000a_2. &quot;Открытых заявок&quot; - число не завершенных заявок. Статус заявки не равно завершено _x000a__x000a_3. &quot;Не"/>
    <d v="2021-04-16T00:00:00"/>
    <n v="5000"/>
    <s v="Задача закрыта"/>
    <s v="не очень понятно, это про существующие фильтры или будут какие-то новые элементы управления/поля в общем что конкретно подразумевается?_x000a__x000a_Ответ: ровно как указано в задаче. Никаких новых сущностей. Это как монитор текущей ситации - информационное табло - и"/>
    <m/>
    <m/>
  </r>
  <r>
    <n v="6"/>
    <x v="21"/>
    <s v="Убрать с сайта фон двигающейся многранной геометрической фигуры. Из - за него тормозит сайт "/>
    <d v="2021-04-16T00:00:00"/>
    <n v="500"/>
    <s v="Задача закрыта"/>
    <m/>
    <m/>
    <m/>
  </r>
  <r>
    <n v="6"/>
    <x v="22"/>
    <s v="Отправитель электронного письма поменять на  &quot;Сервисный центр BrandASC&quot;"/>
    <d v="2021-04-16T00:00:00"/>
    <n v="500"/>
    <s v="На доработку"/>
    <m/>
    <s v="Отправителем с почты отображается Сервис - центр , а должен быть Сервисный центр BrandASC"/>
    <m/>
  </r>
  <r>
    <n v="6"/>
    <x v="23"/>
    <s v="Сделать так чтобы на сайте на карте яндекса метка с нашим адресом была активна по фукнционалу перехода в приложение яндекс карты. Чтобы клиент могу клацнуть и в приложении построить маршрут до нас"/>
    <d v="2021-04-16T00:00:00"/>
    <n v="1000"/>
    <s v="Задача закрыта"/>
    <s v="добавляем функцию построить маршрут или ещё что-то нужно?_x000a_Ответ: пока ничего более не нужно! "/>
    <m/>
    <m/>
  </r>
  <r>
    <n v="6"/>
    <x v="24"/>
    <s v="&quot;Дополнение справочника &quot;&quot;клиент&quot;&quot;_x000a_Добавить OZON/ Beru / МВМ_x000a_Изменить Wild Berries на WB"/>
    <d v="2021-04-16T00:00:00"/>
    <n v="500"/>
    <s v="Задача закрыта"/>
    <m/>
    <m/>
    <m/>
  </r>
  <r>
    <n v="7"/>
    <x v="25"/>
    <s v="Подготовка рабочей среды"/>
    <d v="2021-04-08T00:00:00"/>
    <n v="1000"/>
    <s v="Задача закрыта"/>
    <s v=" "/>
    <m/>
    <m/>
  </r>
  <r>
    <n v="7"/>
    <x v="26"/>
    <s v="Нам необходимо чтобы Инженер Мастерской работал по приоритеам заявок"/>
    <d v="2021-04-30T00:00:00"/>
    <n v="5000"/>
    <s v="Сделано - На контроль"/>
    <s v="1. нужен список пользователей которые должны назначать приоритеты_x000a_2. как инженер сможет увидеть другие заявки?_x000a_3. статуса Пусто у фильтра нет_x000a__x000a_Ответ на вопрос 1:_x000a_Ввести следующие роли_x000a_1. Директор АСЦ_x000a_2. Администратор АСЦ_x000a_2. Менеджеров процессов_x000a_3. Инженер"/>
    <m/>
    <m/>
  </r>
  <r>
    <n v="7"/>
    <x v="27"/>
    <s v="Вынести управление данными справочников в Админку системы"/>
    <d v="2021-04-30T00:00:00"/>
    <n v="7000"/>
    <s v="Задача закрыта"/>
    <s v="Дополнение справочника &quot;клиент&quot;_x000a__x000a__x000a_Также вынести управление данным справочником в Админку системы. Чтобы мы самостоятельно могли в дальнейшем добавлять элементы и менять их названия._x000a__x000a_- на вкладку Справочники?_x000a_- то что сейчас там удаляем?"/>
    <m/>
    <m/>
  </r>
  <r>
    <n v="8"/>
    <x v="28"/>
    <s v="Управление данными Клиентов в новой версии"/>
    <d v="2021-05-27T00:00:00"/>
    <n v="8000"/>
    <s v="Задача закрыта"/>
    <m/>
    <m/>
    <m/>
  </r>
  <r>
    <n v="8"/>
    <x v="29"/>
    <s v="Ранее реализовывали метку про просроченные заявки и &quot;Дней в СЦ&quot; (см 15 строка). Надо изменить логику снятия метки и остановки счетчика &quot;дней в СЦ&quot;. А именно с момента когда &quot;Статус завяки&quot; переведен в статусы 1. Согласование результатов с клиентом 2. Ожид"/>
    <d v="2021-05-28T00:00:00"/>
    <n v="1500"/>
    <s v="Задача закрыта"/>
    <s v="&quot;Ранее реализовывали метку про просроченные заявки и &quot;&quot;Дней в СЦ&quot;&quot; (см 15 строка). Надо изменить логику снятия метки и остановки счетчика &quot;&quot;дней в СЦ&quot;&quot;. А именно с момента когда &quot;&quot;Статус завяки&quot;&quot; переведен в статусы :_x000a_1. Согласование результатов с клиенто"/>
    <m/>
    <m/>
  </r>
  <r>
    <n v="8"/>
    <x v="30"/>
    <s v="Обязательное поле официальное заключение_x000a__x000a_Если статус ИМ менялся на &quot;Поступил в ИМ&quot; , то поле &quot;Официальное заключение&quot; становится обязательным к заполнению. Нельзя поставить статус ИМ &quot;Завершен&quot; без указания &quot;Официального заключения&quot;"/>
    <d v="2021-05-27T00:00:00"/>
    <n v="1500"/>
    <s v="Задача закрыта"/>
    <m/>
    <m/>
    <m/>
  </r>
  <r>
    <n v="8"/>
    <x v="31"/>
    <s v="Обязательное поле поломка_x000a__x000a_Если статус ИМ менялся на &quot;Поступил в ИМ&quot; , то поле поломки становится обязательным к заполнению. Нельзя поставить статус &quot;Контроль качества ИМ&quot; без указания поломки"/>
    <d v="2021-05-27T00:00:00"/>
    <n v="1500"/>
    <s v="Задача закрыта"/>
    <m/>
    <m/>
    <m/>
  </r>
  <r>
    <n v="9"/>
    <x v="32"/>
    <s v="Проверить функциональность чата! Парсинг почты может работать не корректно - проверить!"/>
    <d v="2021-06-04T00:00:00"/>
    <n v="3000"/>
    <s v="Задача закрыта"/>
    <s v="Проверить функциональность чата! Парсинг почты может работать не корректно - проверить! _x000a__x000a_нужен какой-то пример, без этого не проверить Ответ: Я бы переформулировал - провести аудит кода и логики его - как если бы работу принимали у другого программиста и"/>
    <m/>
    <m/>
  </r>
  <r>
    <n v="9"/>
    <x v="33"/>
    <s v="Убрать автоматическое заполнение при создании заявки полей &quot;Магазин покупки&quot; и &quot;Наименование товара&quot; после выбора &quot;Бренда&quot;"/>
    <d v="2021-06-03T00:00:00"/>
    <n v="1000"/>
    <s v="Задача закрыта"/>
    <s v="&quot;Убрать автоматическое заполнение при создании заявки клиентом на сайте!_x000a__x000a_Убрать автоматическое заполнение при создании заявки полей &quot;&quot;Магазин покупки&quot;&quot; и &quot;&quot;Наименование товара&quot;&quot; после выбора &quot;&quot;Бренда&quot;&quot;. Куча непарвильно заполненных завок и сбивается анал"/>
    <m/>
    <m/>
  </r>
  <r>
    <n v="9"/>
    <x v="34"/>
    <s v="Изменить письмо, отправляемое клиенту при создании заявки"/>
    <d v="2021-05-31T00:00:00"/>
    <n v="1000"/>
    <s v="Задача закрыта"/>
    <s v="&quot;_x000a_Изменить письмо, отправляемое клиенту при создании заявки_x000a__x000a_&quot;&quot;Здравствуйте, дорогой клиент, мы Вас еще не знаем, но уже готовы сделать все, что в наших силах и больше, для решения Вашего вопроса, а сейчас Ваша заявка принята и в скором времени будет отра"/>
    <m/>
    <m/>
  </r>
  <r>
    <n v="9"/>
    <x v="35"/>
    <s v="Оповещение при создании заявки"/>
    <d v="2021-05-31T00:00:00"/>
    <n v="1000"/>
    <s v="Задача закрыта"/>
    <s v="&quot;&quot;&quot;Оповещение при создании заявки_x000a__x000a_После создании заявки пишет:_x000a__x000a_ &quot;&quot;&quot;&quot;Заявка успешно создана ! Назад&quot;&quot;&quot;&quot;. _x000a__x000a_Изменить на:_x000a_ _x000a_«Спасибо за Вашу заявку №…..(номер созданной заявки), письмо было направлено на почтовый ящик ... (указанный клиентом электронный по"/>
    <m/>
    <m/>
  </r>
  <r>
    <n v="9"/>
    <x v="36"/>
    <s v="Новое поле для ссылки в заявке  с названием &quot;Оплата в МС"/>
    <d v="2021-05-31T00:00:00"/>
    <n v="1000"/>
    <s v="Задача закрыта"/>
    <s v="Новое поле для ссылки в заявке  с названием &quot;Оплата в МС&quot;_x000a_Расположить ниже поля &quot;Замена в МС&quot;_x000a_Тип поля ссылка"/>
    <m/>
    <m/>
  </r>
  <r>
    <n v="9"/>
    <x v="37"/>
    <s v="Модуль Товары в новой версии"/>
    <d v="2021-05-31T00:00:00"/>
    <n v="8000"/>
    <s v="Задача закрыта"/>
    <m/>
    <m/>
    <m/>
  </r>
  <r>
    <n v="10"/>
    <x v="38"/>
    <s v="Возможность фильтровать заявки по поломке"/>
    <d v="2021-06-16T00:00:00"/>
    <n v="3000"/>
    <s v="Задача закрыта"/>
    <m/>
    <m/>
    <m/>
  </r>
  <r>
    <n v="10"/>
    <x v="39"/>
    <s v="Удалить в заявке поле &quot;внутренний комментарий&quot;"/>
    <d v="2021-06-16T00:00:00"/>
    <n v="4000"/>
    <s v="Задача закрыта"/>
    <s v="Удалить в заявке поле &quot;внутренний комментарий&quot;. НО ВАЖНО НЕ ПОТЕРЯТЬ ИНФОРМАЦИЮ КОТОРАЯ УЖЕ ЗАПИСАНА В СУЩЕСТВУЮЩИХ ЗАЯВКАХ, перенести этот текст в чат сотрудников&quot;. ИМЕННО ЧАТ СОТРУДНИКОВ, чтобы клиенту не было это доступно"/>
    <m/>
    <m/>
  </r>
  <r>
    <n v="10"/>
    <x v="40"/>
    <s v="Отображение автора_x000a_В чате с клиентом и в чате сотрудников"/>
    <d v="2021-06-16T00:00:00"/>
    <n v="500"/>
    <s v="Задача закрыта"/>
    <s v="&quot;Отображение автора_x000a__x000a_В чате с клиентом и в чате сотрудников не видно кто писал клиентку. По аналогии с пописью под сообщением клиента с его ФИО прописывать ФИО сотрудника -автора сообщения. &quot;"/>
    <m/>
    <m/>
  </r>
  <r>
    <n v="10"/>
    <x v="41"/>
    <s v="Переработка скрипта парсинга почты под новую версию системы"/>
    <d v="2021-06-16T00:00:00"/>
    <n v="7000"/>
    <s v="Задача закрыта"/>
    <m/>
    <m/>
    <m/>
  </r>
  <r>
    <n v="11"/>
    <x v="42"/>
    <s v="Добавить поле &quot;Неправильная эксплуатация&quot;"/>
    <d v="2021-07-07T00:00:00"/>
    <n v="4500"/>
    <s v="Задача закрыта"/>
    <s v="В заявке - В форме &quot;Добавить Поломку&quot; добавить поле &quot;Не правильная эксплуатация&quot;. Данное поле имеет тип справочник и у него два значения: 1. Да 2. Нет. По умолчанию устанавливается &quot;Да&quot;. Разместить данное поле  между строчкой &quot;причина Поломки&quot; и &quot;коммента"/>
    <m/>
    <m/>
  </r>
  <r>
    <n v="11"/>
    <x v="43"/>
    <s v="Обработка, для автоматической установки статуса &quot;Завершен&quot;"/>
    <d v="2021-07-07T00:00:00"/>
    <n v="7000"/>
    <s v="На доработку"/>
    <s v="&quot;Сделать автоматическую обработку, частота выполнения - раз в день в 07:00_x000a_Что должна делать обработка. - автоматически изменять статус заявки если проверка условия выполняется, отправлять сообщение клиенту, создавшему заявку._x000a__x000a_Для заявок у которых выполн"/>
    <s v="Не работает , пример https://brandasc.ru/administrator/index.php?option=com_svcenter&amp;view=request&amp;layout=edit&amp;id=4862"/>
    <m/>
  </r>
  <r>
    <n v="11"/>
    <x v="44"/>
    <s v="Функция выгрузки Заявок в Excel"/>
    <d v="2021-07-07T00:00:00"/>
    <n v="8000"/>
    <s v="Задача закрыта"/>
    <s v="&quot;Выгрузка в excel_x000a_Выгрузка всех заявок с показателем всех полей внутри заявок и всех статусов, включая поломки. Выгружать согласно выборке по фильтрам.&quot;_x000a__x000a_предлагаю сделать в новой версии_x000a__x000a_А мы сможем пользоваться этой функцией уже в новой версии сейчас? _x000a_"/>
    <m/>
    <m/>
  </r>
  <r>
    <n v="11"/>
    <x v="45"/>
    <s v="Добавить Фильтр и назвать &quot;решение с товаром&quot;"/>
    <d v="2021-07-07T00:00:00"/>
    <n v="4000"/>
    <s v="Задача закрыта"/>
    <s v="&quot;Добавить Фильтр и назвать &quot;&quot;решение с товаром&quot;&quot;. Фильтрация происходит по статусу в заявке = &quot;&quot;Решение с товаром&quot;&quot;_x000a_СКРИНШОТ&quot;_x000a__x000a_поле решение с товаром=решение по заявке?_x000a__x000a_Поправил описание и приложил скрин шот.  &quot;Решение с товаром&quot; и &quot;Решение по заявке&quot; дв"/>
    <m/>
    <m/>
  </r>
  <r>
    <n v="12"/>
    <x v="46"/>
    <s v="Поиск по номеру заявки"/>
    <d v="2021-07-16T00:00:00"/>
    <n v="2000"/>
    <s v="Задача закрыта"/>
    <s v="Поиск по номеру заявки. Сейчас есть строка поиска. Она реализована таким образом что ище все подряд по заявке. Это с одной стороны удобно. Но когда ищещь заявку по номеру то выдает целую простыню заявок. А нужно чтобы он выдавал сразу одну строку найденно"/>
    <m/>
    <m/>
  </r>
  <r>
    <n v="12"/>
    <x v="47"/>
    <s v="&quot;сервис инжинер&quot; заменить на &quot;Менеджер Сервисного центра&quot;"/>
    <d v="2021-07-16T00:00:00"/>
    <n v="500"/>
    <s v="Задача закрыта"/>
    <s v="Сейчас в чате на стороне клиента отображется подпись &quot;сервис инжинер&quot;_x000a_Необходимо заменить на &quot;Менеджер Сервисного центра&quot;"/>
    <m/>
    <m/>
  </r>
  <r>
    <n v="12"/>
    <x v="48"/>
    <s v="Модуль заявок (список, фильтры) для новой системы"/>
    <d v="2021-07-16T00:00:00"/>
    <n v="7000"/>
    <s v="Задача закрыта"/>
    <m/>
    <m/>
    <m/>
  </r>
  <r>
    <n v="12"/>
    <x v="49"/>
    <s v="Синхронизация пользователей со старой версией"/>
    <d v="2021-07-16T00:00:00"/>
    <n v="7000"/>
    <s v="Задача закрыта"/>
    <m/>
    <m/>
    <m/>
  </r>
  <r>
    <n v="12"/>
    <x v="50"/>
    <s v="Изменение алгоритма подсчета &quot;В работе ИМ&quot;"/>
    <d v="2021-07-26T00:00:00"/>
    <n v="500"/>
    <s v="Задача закрыта"/>
    <m/>
    <m/>
    <m/>
  </r>
  <r>
    <n v="13"/>
    <x v="51"/>
    <s v="Вывести на главную страницу два числовых показателя качества работы АСЦ"/>
    <d v="2021-07-16T00:00:00"/>
    <n v="2000"/>
    <s v="Задача закрыта"/>
    <s v="Нужно вывести на главную страницу два числовых показателя качества работы АСЦ_x000a_1. Наибольшее время не отработанного сообщения . _x000a_2. Среднее время всех неотработанных сообщений. _x000a__x000a_Разместить показатели здесь"/>
    <s v="За какой промежутов времени считает среднее зачение и максимальное. За все время, за текущий день, за неделю с понедельника?"/>
    <m/>
  </r>
  <r>
    <n v="13"/>
    <x v="52"/>
    <s v="Создать справочник &quot;Инженерная мастерская&quot;"/>
    <d v="2021-07-21T00:00:00"/>
    <n v="5000"/>
    <s v="Задача закрыта"/>
    <s v="&quot;Создать справочник &quot;&quot;Инженерная мастерская&quot;&quot;. Сделать возможным добавлять элементы справочник из админки. Элемент справочника должен иметь следущие столбцы (поля): Наименование, адрес, телефон, часы работы. _x000a_В заявке СЦ добавить поле с названием &quot;&quot;Инжене"/>
    <m/>
    <m/>
  </r>
  <r>
    <n v="13"/>
    <x v="53"/>
    <s v="Редактор списков (модуль Справочники)"/>
    <d v="2021-08-01T00:00:00"/>
    <n v="7000"/>
    <s v="Задача закрыта"/>
    <m/>
    <m/>
    <m/>
  </r>
  <r>
    <n v="13"/>
    <x v="54"/>
    <s v="Модуль Заявок - Карточка заявки"/>
    <d v="2021-07-29T00:00:00"/>
    <n v="6000"/>
    <s v="Задача закрыта"/>
    <m/>
    <m/>
    <m/>
  </r>
  <r>
    <n v="13"/>
    <x v="55"/>
    <s v="Модуль товаров - загрузка из МС"/>
    <d v="2021-07-29T00:00:00"/>
    <n v="6000"/>
    <s v="Задача закрыта"/>
    <m/>
    <m/>
    <m/>
  </r>
  <r>
    <n v="14"/>
    <x v="56"/>
    <s v="Создать справочник &quot;Нормативы работ&quot;"/>
    <d v="2021-08-31T00:00:00"/>
    <n v="5000"/>
    <s v="Задача закрыта"/>
    <s v="&quot;Механизм подсчета вознаграждения инженера._x000a_Описание: нам необходимо считать доход инженера в зависимости от того сколько заявок он исполнил. Оценка вознаграждения заявки должна зависить от того какой товар, причина поломки, устранение поломки. Выходит на"/>
    <s v="10) Стоимость работы для клиента - расчетная = п8 * &quot;Ставка для клиента руб/мин&quot;_x000a__x000a_Ставка для клиента руб/мин - точно также как и Ставка инженера руб/мин _x000a__x000a_п5, п6, п7 также как и ставка должны учитывать исторические (хронологические) изменения_x000a__x000a_Мы сейчас э"/>
    <m/>
  </r>
  <r>
    <n v="14"/>
    <x v="57"/>
    <s v="Модуль Отчёты"/>
    <d v="2021-08-31T00:00:00"/>
    <n v="9000"/>
    <s v="Задача закрыта"/>
    <s v="&quot;Раздел: результат работ инженерной мастерской и инженеров/_x000a_По факту это отчет который показывает сколько кто заработал. Можем выбирать период по месячно. Можем выбирать Инженера_x000a__x000a_Визуально это может выглядеть так&quot;_x000a__x000a_Предлагаю сделать отдельный модуль Отчё"/>
    <m/>
    <m/>
  </r>
  <r>
    <n v="14"/>
    <x v="58"/>
    <s v="Восстановление справочников"/>
    <d v="2021-08-27T00:00:00"/>
    <n v="1000"/>
    <s v="Задача закрыта"/>
    <m/>
    <m/>
    <m/>
  </r>
  <r>
    <n v="14"/>
    <x v="59"/>
    <s v="Изменения названий Причин поломок и Устранений по таблице"/>
    <d v="2021-08-27T00:00:00"/>
    <n v="2000"/>
    <s v="Задача закрыта"/>
    <s v="Необходимо провести изменени названий Причин поломок и Устранений. Составили таблицу по ссылке  там должно быть все понятно. Суть есть текущее название и что с ним надо сделать. К примеру если изменить название то не только самого элемента справочника но "/>
    <m/>
    <m/>
  </r>
  <r>
    <n v="14"/>
    <x v="60"/>
    <s v="Модуль документы"/>
    <d v="2021-08-30T00:00:00"/>
    <n v="9000"/>
    <s v="Задача закрыта"/>
    <m/>
    <m/>
    <m/>
  </r>
  <r>
    <n v="15"/>
    <x v="61"/>
    <s v="Изменить текст письма клиенту при создании заявки"/>
    <d v="2021-10-21T00:00:00"/>
    <n v="1000"/>
    <s v="Задача закрыта"/>
    <s v="Здравствуйте! Ваша заявка успешно передана в Авторизованный Сервисный Центр BrandASC._x000a__x000a_Мы работаем с 10:00 до 17:00 в будние дни, будем рады помочь Вам в решение Вашего вопроса в рабочее время._x000a__x000a_Спасибо, что выбрали нас и наших партнеров!_x000a__x000a_Данное письмо с"/>
    <s v="Сам шаблон письма в новой системе, добавил в инструкцию"/>
    <m/>
  </r>
  <r>
    <n v="15"/>
    <x v="62"/>
    <s v="Изменить форму Акта приёмки"/>
    <d v="2021-10-21T00:00:00"/>
    <n v="1000"/>
    <s v="Задача закрыта"/>
    <s v="Изменить форму Акта приёмки:_x000a_- убрать подпись (рис.2)_x000a_- добавить п 4 (рис.1)_x000a__x000a_Акт приёмки должен содержать напоминание о платном хранении._x0009_На данный момент информация о платном хранении содержится в Акте выполненых работ, который выдаётся при получении то"/>
    <m/>
    <m/>
  </r>
  <r>
    <n v="15"/>
    <x v="63"/>
    <s v="Тег повторная заявка"/>
    <d v="2021-10-25T00:00:00"/>
    <n v="800"/>
    <s v="Задача закрыта"/>
    <s v="Отображает в шапке заявки повторные клиентские заявки и слово &quot;Повтор&quot;. Смотрит на поля телефон, почта или серийный номер. Любое совпаление = поставновка тега."/>
    <m/>
    <m/>
  </r>
  <r>
    <n v="15"/>
    <x v="64"/>
    <s v="Добавить объявление на сайт (нерабочие дни)"/>
    <d v="2021-10-25T00:00:00"/>
    <n v="700"/>
    <s v="Задача закрыта"/>
    <s v="Указом Мэра Москвы от 21 октября 2021 года N 62-УМ с 28 октября по 7 ноября в Москве установлены нерабочие дни.  С 28 октября по 7 ноября сервисный центр BrandASC не работает."/>
    <m/>
    <m/>
  </r>
  <r>
    <n v="15"/>
    <x v="65"/>
    <s v="Поиск заявки (выбор области)"/>
    <d v="2021-10-25T00:00:00"/>
    <n v="1500"/>
    <s v="Задача закрыта"/>
    <s v="Необходимо добавить возможность поиска по _x000a_ SN, телефон, почту, ФИО и №заказа_x000a_Так как поиск осущетсвляется из одного поля &quot;поиск&quot; то желательно чтобы мы могли выбирать по чему мы производим поиск. По умолчанию стоит &quot;номер заявки&quot;. Т.е. рядом с полем поис"/>
    <m/>
    <m/>
  </r>
  <r>
    <n v="15"/>
    <x v="66"/>
    <s v="Тип заявки и выбор дилера"/>
    <d v="2021-10-25T00:00:00"/>
    <n v="800"/>
    <s v="Задача закрыта"/>
    <s v="Отсуствует возможность редактировать тип заявки внутри заявки на https://brandasc.ru/administrator/index.php . . Необходимо уже будучи внутри нее справо внизу (над QR кодом и приоритетом, но под тип клиента рп\дилер) разместить поле с выпадающим списком д"/>
    <m/>
    <m/>
  </r>
  <r>
    <n v="15"/>
    <x v="67"/>
    <s v="Возможность прикладывать доп файлы при отправке сообщений"/>
    <d v="2021-10-25T00:00:00"/>
    <n v="1000"/>
    <s v="На доработку"/>
    <s v="Отправление файлов в чате заявки. Необходима возможность обмениваться файлами в чате заявки, на данный момент возможен обмен только изображений. Добавить pdf, xsl, doc, mp4..."/>
    <s v="Не забыть вопрос с объемом места под видео и загружаемых файлов_x000a__x000a_Объем определите самостоятельно. На текущий момент не реализовано, клиенту можно отправи PDF , форматы xsl, doc, mp4 не доступны. "/>
    <m/>
  </r>
  <r>
    <n v="15"/>
    <x v="68"/>
    <s v="Возможность выхода из заявки без сохранения / Активация ссылок"/>
    <d v="2021-10-25T00:00:00"/>
    <s v="-"/>
    <s v="Задача закрыта"/>
    <s v="1. Возможность выхода из заявки без сохранения.При нажатии кнопки &quot;Закрыть&quot; всплывает окно с требованием добавить поломку перед сохранением, заявка была открыта для просмотра редактирование не проводилось. Кнопка  &quot;Закрыть&quot; не должна требовать сохранения."/>
    <m/>
    <m/>
  </r>
  <r>
    <n v="16"/>
    <x v="69"/>
    <s v="Возможность разового множественного выбора статусов"/>
    <d v="2021-11-29T00:00:00"/>
    <n v="1000"/>
    <s v="Задача закрыта"/>
    <s v="Выбирая статус в новой системе после выбора отжатием одного статуса меню фильтра закрывается. Нужно иметь возможность чтобы за раз можно было бы выбрать сразу несколько статусов из меню &quot;Статус&quot;. "/>
    <s v=" "/>
    <m/>
  </r>
  <r>
    <n v="16"/>
    <x v="70"/>
    <s v="Добавить кнопку снять фильтры"/>
    <d v="2021-11-29T00:00:00"/>
    <n v="500"/>
    <s v="Задача закрыта"/>
    <s v="Рядом с меню фильтров поставить кнопку справа с краю с крестиком, как рядом с поиском, но после &quot;Статус&quot;, &quot;Поломка&quot;  . Которая снимет все текущие значения выставленных статусов ."/>
    <m/>
    <m/>
  </r>
  <r>
    <n v="16"/>
    <x v="71"/>
    <s v="Поиск заявки (доработка)"/>
    <d v="2021-11-29T00:00:00"/>
    <n v="1500"/>
    <s v="Задача закрыта"/>
    <s v="Необходимо добавить возможность поиска по _x000a_номеру накладной (вкладка дополнительно поле СДЭК номер трека). В заявке во вкладке &quot;Дополнительно&quot; есть поля для указания номера накладной. Необходимо реализовать поиск по ней с учетом, что может быть лишний про"/>
    <m/>
    <m/>
  </r>
  <r>
    <n v="16"/>
    <x v="72"/>
    <s v="Закрытие неактуальных заявок"/>
    <d v="2021-11-29T00:00:00"/>
    <n v="4000"/>
    <s v="На доработку"/>
    <s v="В случае, если статус движения товара не изменялся на отличный от &quot;Не выбрано&quot;, последнее сообщение в чате от нас ему, а статус заявки соотвествует &quot;В ожидании информации от клиента&quot;  в течение двух календарных недель с момента изменения статуса на на &quot;В "/>
    <s v="Сообщение клиенту не приходят, функция переcтала работать. "/>
    <m/>
  </r>
  <r>
    <n v="16"/>
    <x v="73"/>
    <s v="Отметка на сообщение &quot;Не отработано&quot; в чате сотрудников + Добавить фильтр по чату сотрудников"/>
    <d v="2021-11-29T00:00:00"/>
    <n v="2000"/>
    <s v="Задача закрыта"/>
    <s v="В чате сотрудников отсуствует отметка &quot;Не отработано&quot; -  ранее эта функция работала. По умолчанию на новое сообщение в чате сотрудников ставится отметка &quot;Отработано&quot;, но в ручном режиме можно менять на статус &quot;Не отработано&quot; или венруть обратно.  _x000a__x000a_У нас "/>
    <s v="такой функции не было изначально, и поля для этого в базе нет_x000a__x000a_В какой-то момент такая функция была, мы ей активно пользовались. Т.е. у чата сотрудников тоже есть &quot;отработано&quot; и &quot;не отработано&quot; и в случае, если  мы написали новое сообщение в чате сотрудни"/>
    <m/>
  </r>
  <r>
    <n v="16"/>
    <x v="74"/>
    <s v="Фильтр на наличие\отсуствие поломки "/>
    <d v="2021-11-29T00:00:00"/>
    <n v="500"/>
    <s v="Задача закрыта"/>
    <s v="В фильтр поломки добавить значение &quot;Не выбрано&quot;, которые будет означать отсуствие поломки в заявке. "/>
    <s v="Появился в филттре поломки последнее значение &quot;Поломки нет&quot; , которое вроде филттрует заявки, в которых поломка не указана. Но она должна быть названа &quot;Не выбрана поломка&quot;, так как поломки нет означает, что в товаре поломок невыявлено, а не то, что поломк"/>
    <m/>
  </r>
  <r>
    <n v="16"/>
    <x v="75"/>
    <s v="Фильтр &quot;Документы в МС&quot; , на наличие \ отсуствие ссылки на МС"/>
    <d v="2021-12-06T00:00:00"/>
    <n v="1000"/>
    <s v="На доработку"/>
    <s v="В заявке во вкладке &quot;Дополнительно&quot; есть поля &quot;Документы в МС&quot;. Необходимо сделать фильтр на эти значения, чтобы увидеть заявки, у которых отсуствует значение ссылки в поле Заказ в МС \ Замена в МС \ Оплата в МС . Должна быть комбинация множественного выб"/>
    <s v="Просьба заменить значек &quot;галочку&quot; со значком &quot;кирпича&quot;, на наличие ссылки с &quot;галочкой&quot; , а с отсуствием ссылки &quot;крестик&quot;. Смысловая нагрузка фильтра наличие ссылки, а сейчас &quot;галочка&quot; на наличие ссылки означает ее отсуствие, что противовречит смыслу. "/>
    <m/>
  </r>
  <r>
    <n v="16"/>
    <x v="76"/>
    <s v="Исправление ошибок/недоработок"/>
    <d v="2021-11-29T00:00:00"/>
    <s v="-"/>
    <s v="Задача закрыта"/>
    <s v="1. Файлы в pdf не раскрываются в новой версии во вкладке Файлы заявки ССЦ (Из старой версии). Файлы в формете PDF можно открыть или скачать только в старой версии. В новой видно, что добавлялось какое-то вложение, но оно не раскрывается. Приходится идти в"/>
    <s v="1. Не реализовано. Все равно отображает ошибку на PDF. Пример в заявке https://brandasc.ru/administrator/index.php?option=com_svcenter&amp;view=request&amp;layout=edit&amp;id=3563 _x000a__x000a_А можно скрин, у меня всё нормально отображается. 2.3. 4. Предлагаю сделать 2 , 3 и 4"/>
    <m/>
  </r>
  <r>
    <n v="16"/>
    <x v="77"/>
    <s v="Добавить Возвраты в МС"/>
    <d v="2021-12-06T00:00:00"/>
    <n v="500"/>
    <s v="Задача закрыта"/>
    <s v="Во вкладке Дополнительно поле Документы в МС добавить Возврат в МС , аналогично полям Замена в МС и тп. , но после Заказ в МС и до Замена в МС, между ними. "/>
    <m/>
    <m/>
  </r>
  <r>
    <n v="16"/>
    <x v="78"/>
    <s v="Добавить в историю заявки изменения Официального заключения"/>
    <d v="2021-12-06T00:00:00"/>
    <n v="500"/>
    <s v="На доработку"/>
    <s v="Добавить в историю изменений заявки изменения поля Официального заключения"/>
    <s v="Не реализовано , в истории не отображаются такие изменения. Тестировала на заявке https://brandasc.ru/administrator/index.php?option=com_svcenter&amp;view=request&amp;layout=edit&amp;id=3968 _x000a_Сохраняется в логе в истории статусов сохранить что-то другое проблемно буд"/>
    <m/>
  </r>
  <r>
    <n v="17"/>
    <x v="79"/>
    <s v="При переходе клиента в личный кабинет сверху должен быть номер заявки"/>
    <d v="2021-12-20T00:00:00"/>
    <n v="500"/>
    <s v="Задача закрыта"/>
    <s v="При переходе клиента в личный кабинет сверху должен быть номер заявки. Сейчас в шапке фраза &quot;Личный кабинет клиента&quot;, а нужно чтобы было &quot;Личный кабинет клиента заявки №****&quot;, где **** номер заявки.  СКРИНШОТ"/>
    <m/>
    <m/>
  </r>
  <r>
    <n v="17"/>
    <x v="80"/>
    <s v="Пункт другое для поиска заявок с не заполненным Брендом"/>
    <d v="2022-01-20T00:00:00"/>
    <n v="700"/>
    <s v="Задача закрыта"/>
    <s v="Пункт другое, необходимо для поиска заявок с не заполненным Брендом, т.е. не корректно заведенные._x000a__x000a_tg: 20/01/2022"/>
    <m/>
    <m/>
  </r>
  <r>
    <n v="17"/>
    <x v="81"/>
    <s v="Добавить возможность делать фильтрацию по полю Наименование товара. "/>
    <d v="2022-01-11T00:00:00"/>
    <n v="2500"/>
    <s v="Задача закрыта"/>
    <s v="Добавить Сюда  фильтр с выпадающим списком наименований товара._x000a_Можно как то рисунком чтоли, а то непонятно, что за выборка "/>
    <s v=" "/>
    <m/>
  </r>
  <r>
    <n v="17"/>
    <x v="82"/>
    <s v="Кнопка не отработано/отработано (изменение логики)"/>
    <d v="2022-01-11T00:00:00"/>
    <n v="500"/>
    <s v="Задача закрыта"/>
    <s v="Кнопка не отработано/отработано под сообщением клиента в чате с клиентом должна становится активна только после написания ответного сообщения сотрудником АСЦ "/>
    <m/>
    <m/>
  </r>
  <r>
    <n v="17"/>
    <x v="83"/>
    <s v="Добавить поле &quot;Менеджер&quot; + фильтр в списке заявок"/>
    <d v="2022-01-11T00:00:00"/>
    <n v="2500"/>
    <s v="Задача закрыта"/>
    <s v="Добавить поле &quot;Менеджер&quot;. Добавить фильтр по этому полю. Внутри заявки, на основной странице должен отображаться менеджер отрабатывающий данную заявку. _x000a__x000a_Добавить в заявку поле Менеджер Добавить Сюда  фильтр с выпадающим списком Менеджеров._x000a_В списке менед"/>
    <m/>
    <m/>
  </r>
  <r>
    <n v="17"/>
    <x v="84"/>
    <s v="Экспорт в EXEL результатов фильтрации (изменение логики)"/>
    <d v="2022-01-11T00:00:00"/>
    <n v="1000"/>
    <s v="Задача закрыта"/>
    <m/>
    <s v=" "/>
    <m/>
  </r>
  <r>
    <n v="17"/>
    <x v="85"/>
    <s v="Заявка не должна сохраняться если не выбран реальный товар (кроме пункта Прочее)"/>
    <d v="2022-01-14T00:00:00"/>
    <n v="1000"/>
    <s v="Задача закрыта"/>
    <s v="Товар в заявке. (обсуждали в телеграмме)_x000a_Цель - чтобы не было заявок без товаров.  _x000a_Заявка не должна сохраняться если не выбран реальный товар. Т.е. если &quot;прочее&quot; &quot;не выбрано&quot; то также не сохраняется заявка. Исключение одно - когда заявка создается клиент"/>
    <m/>
    <m/>
  </r>
  <r>
    <n v="18"/>
    <x v="86"/>
    <s v="Работы по сайту. Главная страница"/>
    <d v="2022-01-24T00:00:00"/>
    <n v="5000"/>
    <s v="Задача закрыта"/>
    <m/>
    <m/>
    <m/>
  </r>
  <r>
    <n v="18"/>
    <x v="87"/>
    <s v="Работы по сайту. Личный кабинет"/>
    <d v="2022-01-24T00:00:00"/>
    <n v="6000"/>
    <s v="Задача закрыта"/>
    <m/>
    <m/>
    <m/>
  </r>
  <r>
    <n v="18"/>
    <x v="88"/>
    <s v="Работы по сайту. Форма заявки"/>
    <d v="2022-01-24T00:00:00"/>
    <n v="6000"/>
    <s v="Задача закрыта"/>
    <m/>
    <m/>
    <m/>
  </r>
  <r>
    <n v="18"/>
    <x v="89"/>
    <s v="API"/>
    <d v="2022-01-24T00:00:00"/>
    <n v="5000"/>
    <s v="Задача закрыта"/>
    <m/>
    <m/>
    <m/>
  </r>
  <r>
    <n v="18"/>
    <x v="90"/>
    <s v="Подгрузка фото"/>
    <d v="2022-01-24T00:00:00"/>
    <n v="2000"/>
    <s v="Задача закрыта"/>
    <m/>
    <m/>
    <m/>
  </r>
  <r>
    <n v="18"/>
    <x v="91"/>
    <s v="Модернизация автомата закрытия брошенных заявкой клиентом+правка по обработаным заявкам"/>
    <d v="2022-01-30T00:00:00"/>
    <n v="1500"/>
    <s v="Задача закрыта"/>
    <s v="&quot;Модернизация автомата закрытия брошенных заявкой клиентом. _x000a_При автоматическом закрытии сменить также статус _x000a_Решение по заявке = Консультация, услуги СЦ не нужны_x000a_&quot;_x000a__x000a_Если есть возможность автоматом сменить статусы &quot;решение заявок&quot; на &quot;консультацию ...&quot; в"/>
    <m/>
    <m/>
  </r>
  <r>
    <n v="18"/>
    <x v="92"/>
    <s v="Закрыть доступ всем ролям на заведение вручную товаров"/>
    <d v="2022-01-30T00:00:00"/>
    <n v="500"/>
    <s v="Задача закрыта"/>
    <s v="Не верно, что вручную добавляют товар. Все должно импортироваться из МС (в дальнейшем поменяем на новую систем PIM как ранее писал). _x000a_Прошу закрыть доступ всем ролям на заведение вручную товаров (после того как выстроим систему ролей в системе может такую"/>
    <m/>
    <m/>
  </r>
  <r>
    <n v="19"/>
    <x v="93"/>
    <s v="Привязка товаров к элементам списков"/>
    <d v="2022-01-24T00:00:00"/>
    <n v="2000"/>
    <s v="Задача закрыта"/>
    <m/>
    <m/>
    <m/>
  </r>
  <r>
    <n v="19"/>
    <x v="94"/>
    <s v="Контроль завершения заявки + Правила"/>
    <d v="2022-01-30T00:00:00"/>
    <n v="10000"/>
    <s v="На доработку"/>
    <s v="Контроль завершения заявки._x000a_При смене статуса заявки на завершено система проверяет заявку на перечень правил. Если находит ошибку то выдает ошибку и не дает сменить статус заявки._x000a_Правила проверки заявки должны быть настраиваемым администратором. Необход"/>
    <s v="Если правило включает несколько значений разных статусов, то срабатывает на совпадение хотя бы одного. Должно работать на сочетание статусов, те смотреть одновременно на несколько значений. Как сейф, если из четырех полей ввода значений хотя бы одно не то"/>
    <m/>
  </r>
  <r>
    <n v="19"/>
    <x v="95"/>
    <s v="В поломку необходимо добавить строку Инженер"/>
    <d v="2022-02-05T00:00:00"/>
    <n v="1500"/>
    <s v="Задача закрыта"/>
    <s v="В поломку необходимо добавить строку Инженер. И добавить возможность фильтрации по инженерам так же как по менеджерам."/>
    <m/>
    <m/>
  </r>
  <r>
    <n v="19"/>
    <x v="96"/>
    <s v="Поиск во вкладке &quot;Документы&quot; по номеру заявки"/>
    <d v="2022-02-17T00:00:00"/>
    <n v="500"/>
    <s v="Задача закрыта"/>
    <s v="Сделать поиск во вкладке &quot;Документы&quot; по номеру заявки, в результате должен быть список актов где они есть. "/>
    <m/>
    <m/>
  </r>
  <r>
    <n v="20"/>
    <x v="97"/>
    <s v="Категория вложенного файла"/>
    <d v="2022-03-21T00:00:00"/>
    <n v="4000"/>
    <s v="На доработку"/>
    <s v="Во вкладке &quot;Файлы&quot; добавить столбец с категорией файла после столбца дата, перед столбцом &quot;Файлы&quot;. Новую категорию должно быть можно самостоятельно добавить позже в соотвествующий справочник. Оно дожно выглядеть как открытыей список с флажками, а выбранны"/>
    <s v="Не понятно, там множественный выбор или у файла одна категория только может быть?_x000a__x000a_У одного файла только одна категория. Просто предлагаемый список для выбора полный с возможностью перевыбора. _x000a__x000a_При переходе во вкладку Файлы сверху нет перечисления типа д"/>
    <m/>
  </r>
  <r>
    <n v="20"/>
    <x v="98"/>
    <s v="У новых заявок ошибка, если не выбрана категория хотя бы у одного документа"/>
    <d v="2022-03-21T00:00:00"/>
    <n v="1000"/>
    <s v="Задача закрыта"/>
    <s v="Проверка при изменении статуса заявки с Новый на любой другой, если во вкладке &quot;Файлы&quot; присуствуют документы, у которых не выбрана их категория. Далее при отработке новых сообщений клиента с вложением или добавлением документа через чат сотрудников нельзя"/>
    <m/>
    <m/>
  </r>
  <r>
    <n v="20"/>
    <x v="99"/>
    <s v="Дополнить поле с накладной + доп. поля + кнопки и списки"/>
    <d v="2022-03-21T00:00:00"/>
    <n v="10000"/>
    <s v="На доработку"/>
    <s v="Во вкладке &quot;Дополнительно&quot; для доставки и отправки внести доработки согласно файлу: https://docs.google.com/document/d/1MeD_F4lSERNOFupEIZFXKDnRSYLG2khhMJpkVAlSRW4/edit "/>
    <m/>
    <m/>
  </r>
  <r>
    <n v="20"/>
    <x v="100"/>
    <s v="Пункт по умолчанию в фильтре Менеджер"/>
    <d v="2022-03-30T00:00:00"/>
    <n v="500"/>
    <s v="Задача закрыта"/>
    <s v="Добавить пункт &quot;не выбрано&quot; в фильтр Менеджер"/>
    <m/>
    <m/>
  </r>
  <r>
    <n v="21"/>
    <x v="101"/>
    <s v="Синхронизировать изменение статуса ИМ со статусом движения товара и статусом заявки"/>
    <d v="2022-05-12T00:00:00"/>
    <n v="1500"/>
    <s v="Задача закрыта"/>
    <s v="При изменении статуса ИМ на &quot;Поступил в ИМ&quot; статус Движение товара должен автоматически меняться на &quot;Принято в ИМ&quot; и Статус заявки должен меняться на &quot;В работе ИМ&quot;, при изменении статуса ИМ на &quot;Завершен&quot; Статус заявки должен меняться на &quot;В обработке менед"/>
    <m/>
    <m/>
  </r>
  <r>
    <n v="21"/>
    <x v="102"/>
    <s v="Автоматическое формирование документов в МС из заявки в АСЦ"/>
    <d v="2022-05-12T00:00:00"/>
    <n v="8000"/>
    <s v="Задача закрыта"/>
    <s v="https://docs.google.com/document/d/1IBlQvnfCp6sVxM4Yd8WHzoTHEqxG-Pp9HYaMvTE9DW4/edit?usp=sharing"/>
    <s v="Необходима дороботка"/>
    <m/>
  </r>
  <r>
    <n v="21"/>
    <x v="103"/>
    <s v="Контроль прохождения заявки через ИМ"/>
    <d v="2022-05-12T00:00:00"/>
    <n v="5000"/>
    <s v="Задача закрыта"/>
    <s v="https://docs.google.com/document/d/1cWTbAl-nY1vUi3GWX0Ey-UvilCfyqOu_pK_IrTN1Bnk/edit?usp=sharing"/>
    <m/>
    <m/>
  </r>
  <r>
    <n v="22"/>
    <x v="104"/>
    <s v="Доработки автоматического формирования документов МС"/>
    <d v="2022-05-26T00:00:00"/>
    <n v="1500"/>
    <s v="Задача закрыта"/>
    <s v="https://docs.google.com/document/d/1VHi3bTpILhj9Fp3nJZwWhmaqh-Pui6MhGek5PnZjQsA/edit?usp=sharing"/>
    <s v="Сначала необходимо выполнить №0175_x000a_проведение, статус, позиции отгрузки (то что изменено до 24 мая включительно)_x000a__x000a_По какой то причине отгрузка формируется правильно не всегда, периодически формируется отгрузка с 999101 BrandASC Сервисное обслуживание и ре"/>
    <m/>
  </r>
  <r>
    <n v="22"/>
    <x v="105"/>
    <s v="Доработка работы кнопки &quot;В работе ИМ&quot; "/>
    <d v="2022-05-12T00:00:00"/>
    <n v="1000"/>
    <s v="Задача закрыта"/>
    <s v="При нажатии на кнопку &quot;В работе ИМ&quot; должны отображаться только заявки со статусами ИМ = Поступил в ИМ, Принят в работу ИМ, Ожидаем комплектующих в ИМ, Согласование с клиентом ожидаем, Контроль качества ИМ._x000a_https://drive.google.com/file/d/15NymCBYi2Jimoo_4"/>
    <s v="Статус заявки=В обработке менеджеров АСЦ в задаче не стоял. Число на кнопке не отображает результат фильтра_x000a_готово_x000a_Спасибо"/>
    <m/>
  </r>
  <r>
    <n v="22"/>
    <x v="106"/>
    <s v="Изменить адрес на сайте  и при создании заявки"/>
    <d v="2022-05-31T00:00:00"/>
    <n v="1500"/>
    <s v="Задача закрыта"/>
    <s v="Изменить адрес на сайте\схему проезда и при создании заявки на: _x000a__x000a_г Москва, Павелецкая набережная д 2 стр 1 Бизнес-центр «Loft Ville», 2й этаж, кабинет 247"/>
    <m/>
    <m/>
  </r>
  <r>
    <n v="22"/>
    <x v="107"/>
    <s v="Вывести дату завершения в имеющийся фильтр"/>
    <d v="2022-05-19T00:00:00"/>
    <n v="1500"/>
    <s v="Задача закрыта"/>
    <s v="Добавить фильтр аналогично &quot;Статус ИМ: Принято в ИМ&quot; по дате изменения Стаус заявки = Завершен. Фильтр назвать как &quot;Статус заявки: Завершен&quot; "/>
    <s v="Фильтр на заявки завершенные в определённые даты не работает корректно (Дата постановки статуса заявки = Завершен). Показывает очень много значений, что не является правдой._x000a_как то размыто написано, сколько есть столько и показывает_x000a__x000a_Выборочно проверила з"/>
    <m/>
  </r>
  <r>
    <n v="23"/>
    <x v="108"/>
    <s v="0129. Первичное требование"/>
    <d v="2022-05-31T00:00:00"/>
    <n v="3000"/>
    <s v="Задача закрыта"/>
    <s v="Добавить поле &quot;Первичное требование клиента&quot; над полем &quot;Официальное заключение&quot;. Для новых заявок ( в статусе заявки = новый ) обязательно необходимо указать значение этого поля для возможности смены статуса заявки на любой другой. Если значение поля не в"/>
    <s v="_x000a_Изменения данного поля НЕ отображаются в истории заявки.  Пример 2530._x000a_История заявки сохраняет только изменения по статусам, остальное можно увидеть на вкладке Лог"/>
    <m/>
  </r>
  <r>
    <n v="23"/>
    <x v="109"/>
    <s v="0116. Изменить формат даты"/>
    <d v="2022-05-31T00:00:00"/>
    <n v="500"/>
    <s v="Задача закрыта"/>
    <s v="Добавить возможность при выборе даты через открывающийся календарь менять года не щелкая по месяцу. Сделать аналогично датеру в левой части верхнего меню при выставлении периода. А дату указывать в формате дд.мм.гггг ."/>
    <s v="где?  Внутри заявок во вкладке общая информация в поле дата; Во вкладке истории заявки _x000a__x000a_ Не сделано, старый формат даты в заявке поле дата и в истории заявке столбце Дата_x000a__x000a_Нет возможности менять год не прощелкивая каждый месяц"/>
    <m/>
  </r>
  <r>
    <n v="23"/>
    <x v="110"/>
    <s v="0122. Вывести комплектность"/>
    <d v="2022-05-31T00:00:00"/>
    <n v="2000"/>
    <s v="Задача закрыта"/>
    <s v=" В справочнике Комплектность необходимо добавить выбор сверху в правом углу Бренд , Товар и уже на каждый товар в отдельности прописывать комплектность"/>
    <s v=" Не работает корректно. _x000a_1. Дает выбрать бренд, после выбора бренда при попытке выбрать товар подтягиваются товары других брендов_x000a_2. При добавление значений при выборе определённого товара это значение не закрепляется за определенным товаром, а применяетс"/>
    <m/>
  </r>
  <r>
    <n v="23"/>
    <x v="111"/>
    <s v="0131. Добавить возможность поиска  клиента по доменному имени"/>
    <d v="2022-05-31T00:00:00"/>
    <n v="1000"/>
    <s v="Задача закрыта"/>
    <s v="@dns-shop.ru , @rbt.ru и прочие домены, чтобы можно было искать по ним. "/>
    <s v="что за доменное имя? По части почтового ящика начиная с @ и после. Например, моя почта Krasilnikova@avaks.org, домен @avaks.org, и я хотела бы найти все почты,  которые содержат @avaks.org.   Поиск реализовать через поиск на общей странице, при выборе пои"/>
    <m/>
  </r>
  <r>
    <n v="23"/>
    <x v="112"/>
    <s v="0132. Изменить фильтр &quot;Дилер&quot; на &quot;Тип заявки&quot;"/>
    <d v="2022-05-31T00:00:00"/>
    <n v="2500"/>
    <s v="Задача закрыта"/>
    <s v="При открытии фильтра &quot;Тип заявки&quot; будет возможность быть тип &quot;РП&quot; и &quot;Дилер&quot;. При выборе РП показываются все заявки типа РП. При выборе &quot;Дилер&quot; открывается подсписок возможных вариантов дилеров. Добавить вариант для дилеров &quot;Все&quot;, который включит всех диле"/>
    <s v="Работает фильтр в отдельности, но при выборе дополнительных фильтров - ломается. Пример на скрине, выбрала типа клиента =  РП, статус заявки =  в обработке менеджера АСЦ , статус ИМ =завершен и в списке появляются заявки, принадлежащие к типу клиента Диле"/>
    <m/>
  </r>
  <r>
    <n v="24"/>
    <x v="113"/>
    <s v="0173. Массовое редактирование заявок"/>
    <d v="2022-05-31T00:00:00"/>
    <n v="9500"/>
    <s v="Задача закрыта"/>
    <s v="https://docs.google.com/document/d/1fAFVZ-COJ8HYFoHwviyemJQmVvgDtlGCbumcmVtbGkA/edit?usp=sharing "/>
    <m/>
    <m/>
  </r>
  <r>
    <n v="24"/>
    <x v="114"/>
    <s v="0126. Добавить поля в справочнике сторонних СЦ"/>
    <d v="2022-06-09T00:00:00"/>
    <n v="3000"/>
    <s v="Задача закрыта"/>
    <s v="ТЗ https://docs.google.com/document/d/1bQIsPNm1t-cXx0JP6rLpFIYsRhJ9T069_p1Pn_0Yesk/edit "/>
    <m/>
    <m/>
  </r>
  <r>
    <n v="24"/>
    <x v="115"/>
    <s v="0110. Изменить автоматическое изменение статусов при создание документа  акта стороннего СЦ"/>
    <d v="2022-06-09T00:00:00"/>
    <n v="1500"/>
    <s v="Задача закрыта"/>
    <s v="При создании документа &quot;Акт другой СЦ&quot; типа &quot;Прием&quot; статусы заявки меняются на Статус заявки = В обработке ПЛК, Статус движения товара =  Принято в ПЛК , статус ИМ = Не поступал в ИМ .  При создании документа &quot;Акт другой СЦ&quot; типа &quot;Отправка&quot;  меняются стат"/>
    <m/>
    <m/>
  </r>
  <r>
    <n v="25"/>
    <x v="116"/>
    <s v="0156. Деление поля поломки на диагностику и ремонт. Поле Диагностика."/>
    <d v="2022-07-04T00:00:00"/>
    <n v="6000"/>
    <s v="Задача закрыта"/>
    <s v="ТЗ https://docs.google.com/document/d/1PE2M2b4irkPFAjEQhziec5KPPuXdo6YSt0f1e8KDdEs/edit"/>
    <s v="https://docs.google.com/document/d/1LzR5KIIkWKlcaST3CL8J8BBTLR7pXN-VrCYi9fsL6j4/edit_x000a__x000a__x000a_Внесла комментарии в ТЗ и в tg_x000a_сделано"/>
    <m/>
  </r>
  <r>
    <n v="25"/>
    <x v="117"/>
    <s v="0205. Корректировка справочника Нормативы работ"/>
    <d v="2022-07-04T00:00:00"/>
    <n v="500"/>
    <s v="Задача закрыта"/>
    <s v="_x000a_В справочнике Нормативы работ необходимо удалить столбец Причина поломки и переименовать столбец Устранение в Устранение поломки:"/>
    <m/>
    <m/>
  </r>
  <r>
    <n v="25"/>
    <x v="118"/>
    <s v="0206. Поле Ремонт"/>
    <d v="2022-07-04T00:00:00"/>
    <n v="2500"/>
    <s v="Задача закрыта"/>
    <s v="ТЗ https://docs.google.com/document/d/1COuFdLRMokJOQ2lsacltCEse6D75VBv1nSFEhub7rE8/edit"/>
    <s v="_x000a_Внесла комментарии в ТЗ и в tg"/>
    <m/>
  </r>
  <r>
    <n v="25"/>
    <x v="119"/>
    <s v="0207. Премещение поля ИМ и дополнение полями стоимости"/>
    <d v="2022-07-04T00:00:00"/>
    <n v="2500"/>
    <s v="Задача закрыта"/>
    <s v="ТЗ https://docs.google.com/document/d/132Bf91M8vf4jabcHp-sckB6h-LV6D-4PztZe_AEdAV8/edit"/>
    <s v="_x000a_Внесла комментарии в ТЗ и в tg"/>
    <m/>
  </r>
  <r>
    <n v="25"/>
    <x v="120"/>
    <s v="0174. Создание нескольких заявок одновременно"/>
    <d v="2022-05-31T00:00:00"/>
    <n v="7500"/>
    <s v="Задача закрыта"/>
    <s v="https://docs.google.com/document/d/11mE2zyHDQUbatxA62TJzLaxVLw5E5--1SWUtazwC8II/edit?usp=sharing "/>
    <s v=" 1.1. Ошибка при создании нескольких заявок дилер не сохраняется, заявки становятся РП, примеры заявки 7636-7638 и 7634-7635 , протестировала дважды. При создании одной через создание нескольких выставленный дилер сохраняется нормально._x000a_- дилер не должен "/>
    <m/>
  </r>
  <r>
    <n v="26"/>
    <x v="121"/>
    <s v="0147. ТЗ по выгрузке в эксель со всеми столбцами"/>
    <d v="2022-07-04T00:00:00"/>
    <n v="3400"/>
    <s v="Задача закрыта"/>
    <s v="ТЗ https://docs.google.com/document/d/1F6qbKVPbsw3WNBtL6elHVJyrOACtU9sXrDC50AcsqUg/edit"/>
    <s v=" "/>
    <m/>
  </r>
  <r>
    <n v="27"/>
    <x v="122"/>
    <s v="0201. ТЗ по конфигурации столбцов как в МС"/>
    <d v="2022-07-07T00:00:00"/>
    <n v="14000"/>
    <s v="Задача закрыта"/>
    <s v="ТЗ https://docs.google.com/document/d/1U33Ayj-muTLVTzxLGmA-m23WgwR-YLVWRDjED6G0odw/edit"/>
    <s v="выборка, шаблон, список столбцов + редактор ширины, сохранение вида в профиле пользователей_x000a__x000a_возможность настраивать ширину столбцов не работает"/>
    <m/>
  </r>
  <r>
    <n v="28"/>
    <x v="123"/>
    <s v="0121. Счетчик дней включать, начиная с поступления в ПЛК"/>
    <d v="2022-08-25T00:00:00"/>
    <n v="4000"/>
    <s v="Задача закрыта"/>
    <s v="Любое изменение статуса движения товара с отличного от &quot;Не выбрано&quot; должно включать счетчик дней в СЦ и счетчик должен выключаться когда статус заявки поменялся на статус на &quot;Завершен&quot;, а статус движения товара менялся на &quot;Товар ушел из АСЦ&quot; или  &quot;Товар у"/>
    <s v="Если счётчик не нужен, должно быть например - значение, количество дней, интервал дат. Начало - ... Конец - ... Так как я понимаю текст буквально и догадаться что это образно написано нет никакой возможности..."/>
    <m/>
  </r>
  <r>
    <n v="28"/>
    <x v="124"/>
    <s v="0200. Дополнить массовое редактирование"/>
    <d v="2022-07-07T00:00:00"/>
    <n v="5000"/>
    <s v="Задача закрыта"/>
    <s v="1. Добавить возможность прикреплять один и тот же файл к нескольким заявкам и присваивать категорию файла сразу для него 2. Менять клиента для заявок из списка существующих клиентов 3. Добавить возможность смены первоначальное требование заявки."/>
    <m/>
    <m/>
  </r>
  <r>
    <n v="29"/>
    <x v="125"/>
    <s v="Дополнить заявку полем Число дней с момента покупки и критерий гарантийности"/>
    <d v="2022-07-07T00:00:00"/>
    <n v="9000"/>
    <s v="Задача закрыта"/>
    <s v="ТЗ  https://docs.google.com/document/d/1bDzJyY5zBVaM1rF7FKC-86ivSTb-PT-IYWbG_WDuJQ8/edit"/>
    <m/>
    <m/>
  </r>
  <r>
    <n v="29"/>
    <x v="126"/>
    <s v="Запрет на отсуствие категории файла для сохранения изменений"/>
    <d v="2022-07-07T00:00:00"/>
    <n v="500"/>
    <s v="Задача закрыта"/>
    <s v="Сейчас при любых изменения всплывает ошибка оо необходимости присвоить категорию файла у тех файлов, у которых она отсуствует. Необходимо чтобы это уведомление мешало внесению изменений в заявку и давала сохранить их только вместе с проставленными у всех "/>
    <m/>
    <m/>
  </r>
  <r>
    <n v="30"/>
    <x v="127"/>
    <s v="0211.Дополнить поля в справочнике дилеров"/>
    <m/>
    <n v="6500"/>
    <s v="Задача закрыта"/>
    <s v="В карточке Дилера добавить поля:_x000a_1. Договор  - Файл в формате pdf. Возможноть вложить и удалить. Открываться должен в новой вкладке браузера. _x000a_2. Срок обработки - Циферное значение, обозначающее кол-во дней. В дальнейшем будет использоваться для выборки п"/>
    <m/>
    <m/>
  </r>
  <r>
    <n v="30"/>
    <x v="128"/>
    <s v="ТЗ по выгрузке в эксель со всеми столбцами"/>
    <m/>
    <n v="8500"/>
    <s v="Задача закрыта"/>
    <s v="ТЗ https://docs.google.com/document/d/1r_Gfbc-XALs5E2WLMNv1NIHhPcmZOC93us4_zUwMxRk/edit"/>
    <m/>
    <m/>
  </r>
  <r>
    <n v="31"/>
    <x v="129"/>
    <s v="0175. Доработка справочника Товары"/>
    <d v="2022-05-31T00:00:00"/>
    <n v="8000"/>
    <s v="Задача закрыта"/>
    <s v="Добавить в справочник Товары поле Товарный БЮ  _x000a_https://docs.google.com/document/d/1KaasnJ6C4zmXrw0ptKqdqwOG1VF40VcI49k_vIXktnM/edit?usp=sharing _x000a__x000a__x000a_После дороботки справочника Товары(См.ниже), внести изменения согласно ТЗ_x000a_https://docs.google.com/document/"/>
    <m/>
    <m/>
  </r>
  <r>
    <n v="31"/>
    <x v="130"/>
    <s v="0213. Дополнить справочник клиентов"/>
    <s v=" "/>
    <n v="1000"/>
    <s v="Задача закрыта"/>
    <s v="Добавить в справочник клиентов столбец Тип клиента - он будет показывать значение по полю РП\Дилер внутри карточки клиента"/>
    <m/>
    <m/>
  </r>
  <r>
    <n v="31"/>
    <x v="131"/>
    <s v="0204. Запрет на отсуствие заполнения поля заказа в МС для сохранения изменений"/>
    <s v=" "/>
    <n v="2000"/>
    <s v="Задача закрыта"/>
    <s v="При изменение статуса события с новый на любой другой должны выпадать ошибка, которая мешает изменению, если в поле Заказ в МС не вставлено какое либо значение.  Значение может быть либо слово &quot;Нет&quot; , либо ссылка. Ввод другого значение недопустимо. "/>
    <m/>
    <m/>
  </r>
  <r>
    <n v="32"/>
    <x v="132"/>
    <s v="Справочник малоценки"/>
    <m/>
    <n v="2500"/>
    <s v="Задача закрыта"/>
    <s v="1. В Товарах необходимо добавить поле да\нет, можно реализоаь как галочка и крестик соотвественно в общем списке товаров (т.е. отметку можно поменять не заходя в товар), называющееся Нецелесообразное обсуживание. По таким товарам можно отдельно фильтроват"/>
    <m/>
    <m/>
  </r>
  <r>
    <n v="32"/>
    <x v="133"/>
    <s v="В товаре добавить поле COST и Нецелесообразные затраты на логистику"/>
    <m/>
    <n v="4500"/>
    <s v="Задача закрыта"/>
    <s v="1. Добавить  числовое значение поля COST из МС или PIM в товарную карточку. Это значение должно подтягиваться при выгрузке в эксель заявок после столбца Товар. _x000a_2. Добавить поле в товарную карточку с наименованием &quot;Нецелесообразные затраты на логистику&quot;. "/>
    <s v="требуется расшифровать_x000a__x000a_Ранее мы подтягивали все данные о товаре из МС, потом у нас появился PIM https://pim.my-sales.su/  , насколько я знаю, то теперь данные подтягиваются оттуда. Но данные о товаре в МС и PIM однанаковые, просто в МС их нельзя редактир"/>
    <m/>
  </r>
  <r>
    <n v="33"/>
    <x v="134"/>
    <s v="Добавить справочник по связи товарного БЮ в МС с наименованием контрагента в МС"/>
    <m/>
    <n v="6000"/>
    <s v="Задача закрыта"/>
    <s v="В карточке товаром в МС и PIM существует поле Товарный БЮ. При создании  заказа в МС на основании заявки контрагент выбирается исходя из товарного БЮ товара , укзанного в заявке (ТЗ 0175 ). Сейчас контрагент выбирается некорректно. Необходимо создать пром"/>
    <s v="требуется написать конкретнее_x000a__x000a_Есть перечнь товаров в ССЦ, в них указан поле БЮ. Все эти уникальные товарные БЮ вывести в спровочник. Справочник состояит из двух столбцов, БЮ и Контрагент в МС. Необходимо иметь возможность вручную выбирать контрагента в М"/>
    <m/>
  </r>
  <r>
    <n v="33"/>
    <x v="135"/>
    <s v="Счетчик заявок на странице"/>
    <m/>
    <n v="800"/>
    <s v="Задача закрыта"/>
    <s v="Внизу страницы слева должен быть показано сколько заявок отображено на странице и сколько всего по выбранным фильтровкам. Например, при выставлении фильтра ему соотвествует 60 заявок, на странице отобразилоась 50. значит будет написано Кол-во заявок: 50 и"/>
    <m/>
    <m/>
  </r>
  <r>
    <n v="33"/>
    <x v="136"/>
    <s v="Дата и время последнего действия в заявке"/>
    <m/>
    <n v="2500"/>
    <s v="Задача закрыта"/>
    <s v="1. В шапке при открытии заявки, в поле, где указан ее номер и дата создания, дополнить правее информацией о последнем изменении в заявке. Считать за изменение любое изменение статусов и логов, а также исходящие сообщения в чате сотрудников и в чате клиент"/>
    <m/>
    <m/>
  </r>
  <r>
    <n v="34"/>
    <x v="137"/>
    <s v="Добавить поле Состояние товара "/>
    <m/>
    <n v="5000"/>
    <s v="Задача закрыта"/>
    <s v="Под полем ИМ / Статус ИМ добавить поле Состояние товара с выпадающим списком._x000a__x000a_Добавить выпадающий список:_x000a__x000a_1.Сохранен товарный вид и работоспособность_x000a__x000a_2.Повреждена коробка, целый и работоспособный_x000a__x000a_3.Со следами эксплуатации_x000a__x000a_4.Частичная работоспособност"/>
    <m/>
    <m/>
  </r>
  <r>
    <n v="34"/>
    <x v="138"/>
    <s v="Правка нормативов работ. "/>
    <m/>
    <n v="5000"/>
    <s v="Задача закрыта"/>
    <s v="-Убрать поля Ремонт и Тестирование из нормативов работ вообще. Больше использоваться не будут, в расчетах участвовать тоже. _x000a_-Диагностика переименовать в Вид работ\Устранение поломки_x000a_-Столбцы Стоимость переименовать в Стоимость ВОП и Стоимость РП_x000a_-Убрать "/>
    <s v="первое предложение не понятно_x000a__x000a_Дополнила_x000a_все равно не понятно_x000a__x000a_Дополнила"/>
    <m/>
  </r>
  <r>
    <n v="34"/>
    <x v="139"/>
    <s v="Добавить в историю изменений отобржаение действий"/>
    <m/>
    <n v="4400"/>
    <s v="Задача закрыта"/>
    <s v="1. Добавить в лог кто правил или выставлял значение полей Магазин / Дата *_x000a_2. Добавить в историю измененйи кто создал заявку первоначально _x000a_3. Добавить в лог кто удалял поломку или дисагностику (сейчас есть кто добавил)_x000a_4. Добавить в лог, кто менял товар "/>
    <s v="имеется ввиду вкладка лог?_x000a__x000a_Да"/>
    <m/>
  </r>
  <r>
    <n v="35"/>
    <x v="140"/>
    <s v="Переделать счетчик заявок на разницу дат"/>
    <m/>
    <n v="7500"/>
    <s v="Задача закрыта"/>
    <s v="В задаче 0121 мы дорабатывали счетчик заявок с момента поступления товара к нам, поле Дней в СЦ. Необходимо переделать логику: _x000a__x000a_1. Дата начала считается дата любого изменения статуса движения товара с отличного от &quot;Не выбрано&quot;.  До наступления даты завер"/>
    <s v="тут надо заново формулировать, по пунктам, если логика такая сложная_x000a__x000a_Так лучше? Немного по-другому расставила_x000a_да, намного"/>
    <m/>
  </r>
  <r>
    <n v="35"/>
    <x v="141"/>
    <s v="Запрет на сумму 0 в диагностике и ремонте"/>
    <m/>
    <n v="1000"/>
    <s v="Задача закрыта"/>
    <s v="При создании новой Диагностики или Ремонта в полях Расчет стоимости ИМ и Стоимость ремонта соотвественно не должно быть значение 0. В таком случае Диагностика или Ремонт не сохраняется пока значение не будет выставленно отличное от 0. Выпадает текст ошибк"/>
    <m/>
    <m/>
  </r>
  <r>
    <n v="36"/>
    <x v="142"/>
    <s v="Предупреждение о новогоднем режиме"/>
    <m/>
    <n v="500"/>
    <s v="Задача закрыта"/>
    <s v="На сайте на главной странице для клиентов сверху добавить текст:_x000a__x000a_Здравствуйте. Просим обратить Ваше внимание, что сервисный центр не будет работать в новогодние праздники в период с 31.12.2022 по 08.01.2023._x000a_Не будет осуществляться прием, выдача товара и"/>
    <m/>
    <m/>
  </r>
  <r>
    <n v="36"/>
    <x v="143"/>
    <s v="Запрет на создание заявок РП внутри ССЦ"/>
    <m/>
    <n v="500"/>
    <s v="Задача закрыта"/>
    <s v="При создании заявок изнутри системы можно создавать только заявки типа клиента &quot;Дилер&quot;. Тип клиента &quot;РП&quot; создается только с сайта https://brandasc.ru/ через форму Отправить заявку. "/>
    <m/>
    <m/>
  </r>
  <r>
    <n v="36"/>
    <x v="144"/>
    <s v="Обзятельно должен быть указан менеджер в заявке"/>
    <m/>
    <n v="500"/>
    <s v="Задача закрыта"/>
    <s v="При смене поленя Статуса заявки с &quot;Новый&quot; на любой другой обязательно должен быть указано значение поля Менеджер. Если менеджер не указан выпадает ошибка &quot;Не указан менеджер заявки&quot; и изменение не сохраняется"/>
    <m/>
    <m/>
  </r>
  <r>
    <n v="36"/>
    <x v="145"/>
    <s v="Не показывать неактивных менеджеров "/>
    <m/>
    <n v="500"/>
    <s v="Задача закрыта"/>
    <s v="Если сотрудник в Менеджере пользователей: Пользователи в столбце Включен отменечен крестом (заблокировн) , то в выпадающем списке в заявке в поле Менеджер он не должен показываться и быть возможен для выбора "/>
    <m/>
    <m/>
  </r>
  <r>
    <n v="36"/>
    <x v="146"/>
    <s v="Добавить справочник Официальне заключение"/>
    <m/>
    <n v="3000"/>
    <s v="Задача закрыта"/>
    <s v="Добавить справочник Официальне заключение.  Справочник, а не список, потому что будут связанные значения в дальнейшем добавляться в него же. Он содержит название шаблона и текст шаблона официального заключения.  В заявке в поле ввода официального заключен"/>
    <m/>
    <m/>
  </r>
  <r>
    <n v="36"/>
    <x v="147"/>
    <s v="Справочник Шаблоны ответов клиентам"/>
    <m/>
    <n v="3000"/>
    <s v="Задача закрыта"/>
    <s v="Добавить справочник Шаблоны ответов.   Справочник, а не список, потому что будут связанные значения в дальнейшем добавляться в него же. Он содержит название шаблона и текст шаблона ответа клиентам. В заявке во вкладке Чат в поле ввода сообщения клиенту до"/>
    <m/>
    <m/>
  </r>
  <r>
    <n v="37"/>
    <x v="148"/>
    <s v="Фильтр клиентов по типу контрагента"/>
    <m/>
    <n v="2800"/>
    <s v="Задача закрыта"/>
    <s v="Добавить возможность множественного выбора по типу клиента. Т.е. чтобы можно было выбрать заявки, например, только ДНС + OZON, исключая всех остальных дилеров."/>
    <m/>
    <m/>
  </r>
  <r>
    <n v="37"/>
    <x v="149"/>
    <s v="В столбце С через \ К\В значение кол-ва неотработанных сообщений разных категорий"/>
    <m/>
    <n v="2000"/>
    <s v="Задача закрыта"/>
    <s v=" Переименовать столбец С в Сообщения К/В . Клиентские - К , Внутренние -В. Отображать в столбце С через символ \ , т.е. как  К\В значение кол-ва неотработанных сообщений разных категорий. Не в шапке столбца, а построчно относительно заявок. Т.е если в зая"/>
    <m/>
    <m/>
  </r>
  <r>
    <n v="37"/>
    <x v="150"/>
    <s v="Дубли клиентов"/>
    <m/>
    <n v="4000"/>
    <s v="Задача закрыта"/>
    <s v="В случае заведения нового клиента и совпадению по номеру телефона или почте. Уведомление не мешает созданию нового клиента, но для сохранения клиента после уведомления нужно еще раз его сохранить. Текст уведомления: Клиент с указанными контактными данными"/>
    <m/>
    <m/>
  </r>
  <r>
    <n v="37"/>
    <x v="151"/>
    <s v="Отображение пользователя, выгрузивший файл"/>
    <m/>
    <n v="1000"/>
    <s v="Задача закрыта"/>
    <s v="При загрузке файла к заявке сотрудником необходимо во вкладке &quot;Файлы&quot; в столбце &quot;Дата&quot; добавить инфо через \ &quot;Создатель&quot; указывать ФИО пользователя, который его загрузил. Если файл был загружен с телефона через QR код, то отобразить как QR код . Если файл"/>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Проверка на дубли задач " cacheId="3" applyNumberFormats="0" applyBorderFormats="0" applyFontFormats="0" applyPatternFormats="0" applyAlignmentFormats="0" applyWidthHeightFormats="0" dataCaption="" updatedVersion="6" compact="0" compactData="0">
  <location ref="A1:B154" firstHeaderRow="1" firstDataRow="1" firstDataCol="1"/>
  <pivotFields count="9">
    <pivotField name="№ Этапа" compact="0" outline="0" multipleItemSelectionAllowed="1" showAll="0"/>
    <pivotField name="№ Задачи " axis="axisRow" dataField="1" compact="0" numFmtId="49" outline="0" multipleItemSelectionAllowed="1" showAll="0" sortType="ascending">
      <items count="1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15"/>
        <item x="143"/>
        <item x="125"/>
        <item x="109"/>
        <item x="145"/>
        <item x="123"/>
        <item x="110"/>
        <item x="150"/>
        <item x="114"/>
        <item x="108"/>
        <item x="111"/>
        <item x="112"/>
        <item x="135"/>
        <item x="144"/>
        <item x="121"/>
        <item x="128"/>
        <item x="146"/>
        <item x="116"/>
        <item x="151"/>
        <item x="113"/>
        <item x="120"/>
        <item x="129"/>
        <item x="149"/>
        <item x="132"/>
        <item x="124"/>
        <item x="122"/>
        <item x="126"/>
        <item x="131"/>
        <item x="117"/>
        <item x="118"/>
        <item x="119"/>
        <item x="127"/>
        <item x="130"/>
        <item x="134"/>
        <item x="133"/>
        <item x="139"/>
        <item x="136"/>
        <item x="148"/>
        <item x="138"/>
        <item x="140"/>
        <item x="137"/>
        <item x="141"/>
        <item x="142"/>
        <item x="147"/>
        <item t="default"/>
      </items>
    </pivotField>
    <pivotField name="Наименование задачи" compact="0" outline="0" multipleItemSelectionAllowed="1" showAll="0"/>
    <pivotField name="Дата постановки" compact="0" outline="0" multipleItemSelectionAllowed="1" showAll="0"/>
    <pivotField name="Стоимость работы" compact="0" outline="0" multipleItemSelectionAllowed="1" showAll="0"/>
    <pivotField name="Сделано?" compact="0" outline="0" multipleItemSelectionAllowed="1" showAll="0"/>
    <pivotField name="Описание" compact="0" outline="0" multipleItemSelectionAllowed="1" showAll="0"/>
    <pivotField name="Комментарий, вопросы" compact="0" outline="0" multipleItemSelectionAllowed="1" showAll="0"/>
    <pivotField name=" " compact="0" outline="0" multipleItemSelectionAllowed="1" showAll="0"/>
  </pivotFields>
  <rowFields count="1">
    <field x="1"/>
  </rowFields>
  <rowItems count="1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t="grand">
      <x/>
    </i>
  </rowItems>
  <colItems count="1">
    <i/>
  </colItems>
  <dataFields count="1">
    <dataField name="COUNTA of № Задачи " fld="1" subtotal="count" baseField="0"/>
  </dataFields>
  <pivotTableStyleInfo showRowHeaders="1" showColHeaders="1" showRowStripes="0" showColStripes="0" showLastColumn="1"/>
</pivotTableDefinition>
</file>

<file path=xl/tables/table1.xml><?xml version="1.0" encoding="utf-8"?>
<table xmlns="http://schemas.openxmlformats.org/spreadsheetml/2006/main" id="1" name="Table_1" displayName="Table_1" ref="A135:C139" headerRowCount="0">
  <tableColumns count="3">
    <tableColumn id="1" name="Column1"/>
    <tableColumn id="2" name="Column2"/>
    <tableColumn id="3" name="Column3"/>
  </tableColumns>
  <tableStyleInfo name="Задачи (оригинал) архив-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drive.google.com/file/d/1bzqIpKPY0peT1BopzuMrXZsxygsz6BlV/view?usp=sharing" TargetMode="External"/><Relationship Id="rId1" Type="http://schemas.openxmlformats.org/officeDocument/2006/relationships/hyperlink" Target="https://drive.google.com/file/d/1XVStKONfuCmTI8XOB581h286euQAaonr/view?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898ScsRdyf8bLcmbdU1UQRjCcLbBlD1G/view?usp=sharing" TargetMode="External"/><Relationship Id="rId18" Type="http://schemas.openxmlformats.org/officeDocument/2006/relationships/hyperlink" Target="https://docs.google.com/document/d/1MeD_F4lSERNOFupEIZFXKDnRSYLG2khhMJpkVAlSRW4/edit" TargetMode="External"/><Relationship Id="rId26" Type="http://schemas.openxmlformats.org/officeDocument/2006/relationships/hyperlink" Target="https://docs.google.com/document/d/1LzR5KIIkWKlcaST3CL8J8BBTLR7pXN-VrCYi9fsL6j4/edit" TargetMode="External"/><Relationship Id="rId39" Type="http://schemas.openxmlformats.org/officeDocument/2006/relationships/hyperlink" Target="https://brandasc.ru/administrator/index.php?option=com_svcenter&amp;view=client&amp;layout=edit&amp;id=6969" TargetMode="External"/><Relationship Id="rId3" Type="http://schemas.openxmlformats.org/officeDocument/2006/relationships/hyperlink" Target="https://drive.google.com/file/d/1bzqIpKPY0peT1BopzuMrXZsxygsz6BlV/view?usp=sharing" TargetMode="External"/><Relationship Id="rId21" Type="http://schemas.openxmlformats.org/officeDocument/2006/relationships/hyperlink" Target="https://docs.google.com/document/d/1VHi3bTpILhj9Fp3nJZwWhmaqh-Pui6MhGek5PnZjQsA/edit?usp=sharing" TargetMode="External"/><Relationship Id="rId34" Type="http://schemas.openxmlformats.org/officeDocument/2006/relationships/hyperlink" Target="https://docs.google.com/document/d/1KaasnJ6C4zmXrw0ptKqdqwOG1VF40VcI49k_vIXktnM/edit?usp=sharing" TargetMode="External"/><Relationship Id="rId42" Type="http://schemas.openxmlformats.org/officeDocument/2006/relationships/hyperlink" Target="https://brandasc.ru/administrator/index.php?option=com_svcenter&amp;view=product&amp;layout=edit&amp;id=397" TargetMode="External"/><Relationship Id="rId47" Type="http://schemas.openxmlformats.org/officeDocument/2006/relationships/hyperlink" Target="http://b9a.ru/" TargetMode="External"/><Relationship Id="rId50" Type="http://schemas.openxmlformats.org/officeDocument/2006/relationships/comments" Target="../comments2.xml"/><Relationship Id="rId7" Type="http://schemas.openxmlformats.org/officeDocument/2006/relationships/hyperlink" Target="https://drive.google.com/open?id=1iz36h2pODhJiv8EGuRsjCxcYJ4mTwYUi" TargetMode="External"/><Relationship Id="rId12" Type="http://schemas.openxmlformats.org/officeDocument/2006/relationships/hyperlink" Target="https://brandasc.ru/administrator/index.php?option=com_svcenter&amp;view=request&amp;layout=edit&amp;id=3968" TargetMode="External"/><Relationship Id="rId17" Type="http://schemas.openxmlformats.org/officeDocument/2006/relationships/hyperlink" Target="https://drive.google.com/file/d/1b-usiYwKhZmmJM7FB7D0ILFPM8oX461h/view?usp=sharing" TargetMode="External"/><Relationship Id="rId25" Type="http://schemas.openxmlformats.org/officeDocument/2006/relationships/hyperlink" Target="https://docs.google.com/document/d/1PE2M2b4irkPFAjEQhziec5KPPuXdo6YSt0f1e8KDdEs/edit" TargetMode="External"/><Relationship Id="rId33" Type="http://schemas.openxmlformats.org/officeDocument/2006/relationships/hyperlink" Target="https://docs.google.com/document/d/1r_Gfbc-XALs5E2WLMNv1NIHhPcmZOC93us4_zUwMxRk/edit" TargetMode="External"/><Relationship Id="rId38" Type="http://schemas.openxmlformats.org/officeDocument/2006/relationships/hyperlink" Target="https://cabinet.telphin.ru/" TargetMode="External"/><Relationship Id="rId46" Type="http://schemas.openxmlformats.org/officeDocument/2006/relationships/hyperlink" Target="https://brandasc.ru/administrator/index.php?option=com_svcenter&amp;view=request&amp;layout=edit&amp;id=" TargetMode="External"/><Relationship Id="rId2" Type="http://schemas.openxmlformats.org/officeDocument/2006/relationships/hyperlink" Target="https://drive.google.com/file/d/1XVStKONfuCmTI8XOB581h286euQAaonr/view?usp=sharing" TargetMode="External"/><Relationship Id="rId16" Type="http://schemas.openxmlformats.org/officeDocument/2006/relationships/hyperlink" Target="https://docs.google.com/document/d/1ndyyfzL-ZhySfYsOG_npm2PaS_Tv6_KeOhSHdVlKjmI/edit" TargetMode="External"/><Relationship Id="rId20" Type="http://schemas.openxmlformats.org/officeDocument/2006/relationships/hyperlink" Target="https://docs.google.com/document/d/1cWTbAl-nY1vUi3GWX0Ey-UvilCfyqOu_pK_IrTN1Bnk/edit?usp=sharing" TargetMode="External"/><Relationship Id="rId29" Type="http://schemas.openxmlformats.org/officeDocument/2006/relationships/hyperlink" Target="https://docs.google.com/document/d/11mE2zyHDQUbatxA62TJzLaxVLw5E5--1SWUtazwC8II/edit?usp=sharing" TargetMode="External"/><Relationship Id="rId41" Type="http://schemas.openxmlformats.org/officeDocument/2006/relationships/hyperlink" Target="http://teleo.telphin.ru/" TargetMode="External"/><Relationship Id="rId1" Type="http://schemas.openxmlformats.org/officeDocument/2006/relationships/hyperlink" Target="https://drive.google.com/file/d/1SYP6z9E7Mz6cKv0nTVG_goQssgjwatk4/view?usp=sharing" TargetMode="External"/><Relationship Id="rId6" Type="http://schemas.openxmlformats.org/officeDocument/2006/relationships/hyperlink" Target="https://drive.google.com/file/d/1VFMr2BEbSU2VURof1OCXgUY7ryrLZLvi/view?usp=sharing" TargetMode="External"/><Relationship Id="rId11" Type="http://schemas.openxmlformats.org/officeDocument/2006/relationships/hyperlink" Target="https://brandasc.ru/administrator/index.php?option=com_svcenter&amp;view=request&amp;layout=edit&amp;id=3563" TargetMode="External"/><Relationship Id="rId24" Type="http://schemas.openxmlformats.org/officeDocument/2006/relationships/hyperlink" Target="https://docs.google.com/document/d/1bQIsPNm1t-cXx0JP6rLpFIYsRhJ9T069_p1Pn_0Yesk/edit" TargetMode="External"/><Relationship Id="rId32" Type="http://schemas.openxmlformats.org/officeDocument/2006/relationships/hyperlink" Target="https://docs.google.com/document/d/1bDzJyY5zBVaM1rF7FKC-86ivSTb-PT-IYWbG_WDuJQ8/edit" TargetMode="External"/><Relationship Id="rId37" Type="http://schemas.openxmlformats.org/officeDocument/2006/relationships/hyperlink" Target="https://teleo.telphin.ru/" TargetMode="External"/><Relationship Id="rId40" Type="http://schemas.openxmlformats.org/officeDocument/2006/relationships/hyperlink" Target="https://online.moysklad.ru/app/" TargetMode="External"/><Relationship Id="rId45" Type="http://schemas.openxmlformats.org/officeDocument/2006/relationships/hyperlink" Target="https://online.moysklad.ru/app/" TargetMode="External"/><Relationship Id="rId5" Type="http://schemas.openxmlformats.org/officeDocument/2006/relationships/hyperlink" Target="https://drive.google.com/file/d/1xJGB1oDl0ANTxgx3ZeSZHYysp74RTwuG/view?usp=sharing" TargetMode="External"/><Relationship Id="rId15" Type="http://schemas.openxmlformats.org/officeDocument/2006/relationships/hyperlink" Target="https://drive.google.com/file/d/18gM3YwTJ0efOK5IVM3MwyRRcXhV-ZCW9/view?usp=sharing" TargetMode="External"/><Relationship Id="rId23" Type="http://schemas.openxmlformats.org/officeDocument/2006/relationships/hyperlink" Target="https://docs.google.com/document/d/1fAFVZ-COJ8HYFoHwviyemJQmVvgDtlGCbumcmVtbGkA/edit?usp=sharing" TargetMode="External"/><Relationship Id="rId28" Type="http://schemas.openxmlformats.org/officeDocument/2006/relationships/hyperlink" Target="https://docs.google.com/document/d/132Bf91M8vf4jabcHp-sckB6h-LV6D-4PztZe_AEdAV8/edit" TargetMode="External"/><Relationship Id="rId36" Type="http://schemas.openxmlformats.org/officeDocument/2006/relationships/hyperlink" Target="https://brandasc.ru/" TargetMode="External"/><Relationship Id="rId49" Type="http://schemas.openxmlformats.org/officeDocument/2006/relationships/vmlDrawing" Target="../drawings/vmlDrawing2.vml"/><Relationship Id="rId10" Type="http://schemas.openxmlformats.org/officeDocument/2006/relationships/hyperlink" Target="https://drive.google.com/file/d/1JU-7tzQ6HckW50ClAt8mFaJOkzGUhSSH/view?usp=sharing" TargetMode="External"/><Relationship Id="rId19" Type="http://schemas.openxmlformats.org/officeDocument/2006/relationships/hyperlink" Target="https://docs.google.com/document/d/1IBlQvnfCp6sVxM4Yd8WHzoTHEqxG-Pp9HYaMvTE9DW4/edit?usp=sharing" TargetMode="External"/><Relationship Id="rId31" Type="http://schemas.openxmlformats.org/officeDocument/2006/relationships/hyperlink" Target="https://docs.google.com/document/d/1U33Ayj-muTLVTzxLGmA-m23WgwR-YLVWRDjED6G0odw/edit" TargetMode="External"/><Relationship Id="rId44" Type="http://schemas.openxmlformats.org/officeDocument/2006/relationships/hyperlink" Target="https://brandasc.ru/administrator/index.php?option=com_svcenter&amp;view=product&amp;layout=edit&amp;id=397)" TargetMode="External"/><Relationship Id="rId4" Type="http://schemas.openxmlformats.org/officeDocument/2006/relationships/hyperlink" Target="https://brandasc.ru/administrator/index.php?option=com_svcenter&amp;view=request&amp;layout=edit&amp;id=4862" TargetMode="External"/><Relationship Id="rId9" Type="http://schemas.openxmlformats.org/officeDocument/2006/relationships/hyperlink" Target="https://docs.google.com/spreadsheets/d/1gyGLJpVu-mLEyvJd5_5UGoGA40gxMtwpmop-pqob5pQ/edit" TargetMode="External"/><Relationship Id="rId14" Type="http://schemas.openxmlformats.org/officeDocument/2006/relationships/hyperlink" Target="https://drive.google.com/file/d/1ZTkM4uGgUdNtoNmqPpH2yz2HFud1iWL-/view?usp=sharing" TargetMode="External"/><Relationship Id="rId22" Type="http://schemas.openxmlformats.org/officeDocument/2006/relationships/hyperlink" Target="https://drive.google.com/file/d/15NymCBYi2Jimoo_4lcyYaMcj1sOuaJHB/view?usp=sharing" TargetMode="External"/><Relationship Id="rId27" Type="http://schemas.openxmlformats.org/officeDocument/2006/relationships/hyperlink" Target="https://docs.google.com/document/d/1COuFdLRMokJOQ2lsacltCEse6D75VBv1nSFEhub7rE8/edit" TargetMode="External"/><Relationship Id="rId30" Type="http://schemas.openxmlformats.org/officeDocument/2006/relationships/hyperlink" Target="https://docs.google.com/document/d/1F6qbKVPbsw3WNBtL6elHVJyrOACtU9sXrDC50AcsqUg/edit" TargetMode="External"/><Relationship Id="rId35" Type="http://schemas.openxmlformats.org/officeDocument/2006/relationships/hyperlink" Target="https://docs.google.com/document/d/1kOWfpMDS_Pf-HM-TIY2jXnqAAXU_CtndgFEiGakpjhE/edit" TargetMode="External"/><Relationship Id="rId43" Type="http://schemas.openxmlformats.org/officeDocument/2006/relationships/hyperlink" Target="https://app.edna.ru/integration/documentation" TargetMode="External"/><Relationship Id="rId48" Type="http://schemas.openxmlformats.org/officeDocument/2006/relationships/hyperlink" Target="https://brandasc.ru/" TargetMode="External"/><Relationship Id="rId8" Type="http://schemas.openxmlformats.org/officeDocument/2006/relationships/hyperlink" Target="https://docs.google.com/spreadsheets/d/18agGotU7LXf6pYjwp13XRz97cVMCz5-en6nljIrDXZ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google.com/document/d/1MeD_F4lSERNOFupEIZFXKDnRSYLG2khhMJpkVAlSRW4/edit" TargetMode="External"/><Relationship Id="rId3" Type="http://schemas.openxmlformats.org/officeDocument/2006/relationships/hyperlink" Target="https://brandasc.ru/administrator/index.php?option=com_svcenter&amp;view=items." TargetMode="External"/><Relationship Id="rId7" Type="http://schemas.openxmlformats.org/officeDocument/2006/relationships/hyperlink" Target="https://docs.google.com/document/d/1BEzhnCL9BDqUiNGaOceB4Qm_T-ayevmbtAkVezFIeQo/edit" TargetMode="External"/><Relationship Id="rId12" Type="http://schemas.openxmlformats.org/officeDocument/2006/relationships/comments" Target="../comments3.xml"/><Relationship Id="rId2" Type="http://schemas.openxmlformats.org/officeDocument/2006/relationships/hyperlink" Target="https://brandasc.ru/administrator/index.php?option=com_svcenter&amp;view=item&amp;table_id=dealers&amp;layout=edit&amp;id=7" TargetMode="External"/><Relationship Id="rId1" Type="http://schemas.openxmlformats.org/officeDocument/2006/relationships/hyperlink" Target="https://brandasc.ru/administrator/index.php?option=com_svcenter&amp;view=item&amp;table_id=dealers&amp;layout=edit&amp;id=30" TargetMode="External"/><Relationship Id="rId6" Type="http://schemas.openxmlformats.org/officeDocument/2006/relationships/hyperlink" Target="https://docs.google.com/document/d/1u3dE_gVdCp4hk9k478eSP7Tx5gwsFOhHHZWQgT-AI7E/edit" TargetMode="External"/><Relationship Id="rId11" Type="http://schemas.openxmlformats.org/officeDocument/2006/relationships/vmlDrawing" Target="../drawings/vmlDrawing3.vml"/><Relationship Id="rId5" Type="http://schemas.openxmlformats.org/officeDocument/2006/relationships/hyperlink" Target="https://brandasc.ru/administrator/index.php?option=com_svcenter&amp;view=client&amp;layout=edit&amp;id=6969" TargetMode="External"/><Relationship Id="rId10" Type="http://schemas.openxmlformats.org/officeDocument/2006/relationships/hyperlink" Target="https://docs.google.com/document/d/1AEulOdvREZXKXJ_oL1IvYyDlk0wsUh7hWhTR8sP5Cuc/edit" TargetMode="External"/><Relationship Id="rId4" Type="http://schemas.openxmlformats.org/officeDocument/2006/relationships/hyperlink" Target="http://b9a.ru/" TargetMode="External"/><Relationship Id="rId9" Type="http://schemas.openxmlformats.org/officeDocument/2006/relationships/hyperlink" Target="https://docs.google.com/document/d/1h1bON5tvPSeVZdhFO_sqjPz8Mi1a1M9-suqqq3oyBpY/edit"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google.com/document/d/11mE2zyHDQUbatxA62TJzLaxVLw5E5--1SWUtazwC8II/edit?usp=sharing" TargetMode="External"/><Relationship Id="rId13" Type="http://schemas.openxmlformats.org/officeDocument/2006/relationships/hyperlink" Target="https://docs.google.com/document/d/1SsmpnE8kC9tPl7VIG4p-9K3iFJaUiwDVk2Wut2Wz7eQ/edit" TargetMode="External"/><Relationship Id="rId18" Type="http://schemas.openxmlformats.org/officeDocument/2006/relationships/hyperlink" Target="https://online.moysklad.ru/app/" TargetMode="External"/><Relationship Id="rId26" Type="http://schemas.openxmlformats.org/officeDocument/2006/relationships/hyperlink" Target="http://b9a.ru/" TargetMode="External"/><Relationship Id="rId3" Type="http://schemas.openxmlformats.org/officeDocument/2006/relationships/hyperlink" Target="https://docs.google.com/document/d/1F6qbKVPbsw3WNBtL6elHVJyrOACtU9sXrDC50AcsqUg/edit" TargetMode="External"/><Relationship Id="rId21" Type="http://schemas.openxmlformats.org/officeDocument/2006/relationships/hyperlink" Target="https://app.edna.ru/integration/documentation" TargetMode="External"/><Relationship Id="rId7" Type="http://schemas.openxmlformats.org/officeDocument/2006/relationships/hyperlink" Target="https://docs.google.com/document/d/1fAFVZ-COJ8HYFoHwviyemJQmVvgDtlGCbumcmVtbGkA/edit?usp=sharing" TargetMode="External"/><Relationship Id="rId12" Type="http://schemas.openxmlformats.org/officeDocument/2006/relationships/hyperlink" Target="https://docs.google.com/document/d/1U33Ayj-muTLVTzxLGmA-m23WgwR-YLVWRDjED6G0odw/edit" TargetMode="External"/><Relationship Id="rId17" Type="http://schemas.openxmlformats.org/officeDocument/2006/relationships/hyperlink" Target="https://online.moysklad.ru/app/" TargetMode="External"/><Relationship Id="rId25" Type="http://schemas.openxmlformats.org/officeDocument/2006/relationships/hyperlink" Target="https://brandasc.ru/administrator/index.php?option=com_svcenter&amp;view=request&amp;layout=edit&amp;id=18431" TargetMode="External"/><Relationship Id="rId33" Type="http://schemas.openxmlformats.org/officeDocument/2006/relationships/comments" Target="../comments4.xml"/><Relationship Id="rId2" Type="http://schemas.openxmlformats.org/officeDocument/2006/relationships/hyperlink" Target="https://docs.google.com/document/d/1BEzhnCL9BDqUiNGaOceB4Qm_T-ayevmbtAkVezFIeQo/edit" TargetMode="External"/><Relationship Id="rId16" Type="http://schemas.openxmlformats.org/officeDocument/2006/relationships/hyperlink" Target="https://teleo.telphin.ru/" TargetMode="External"/><Relationship Id="rId20" Type="http://schemas.openxmlformats.org/officeDocument/2006/relationships/hyperlink" Target="https://brandasc.ru/administrator/index.php?option=com_svcenter&amp;view=product&amp;layout=edit&amp;id=397" TargetMode="External"/><Relationship Id="rId29" Type="http://schemas.openxmlformats.org/officeDocument/2006/relationships/hyperlink" Target="http://b9a.ru/" TargetMode="External"/><Relationship Id="rId1" Type="http://schemas.openxmlformats.org/officeDocument/2006/relationships/hyperlink" Target="https://docs.google.com/document/d/1_smSOIVghhok1HPJ8xaaVmFF7we3uz4Jn1K-nrn1QzA/edit" TargetMode="External"/><Relationship Id="rId6" Type="http://schemas.openxmlformats.org/officeDocument/2006/relationships/hyperlink" Target="https://drive.google.com/file/d/1lBBe5_bRkNdcabOhBRi4f4_8yoRrn8Oz/view?usp=sharing" TargetMode="External"/><Relationship Id="rId11" Type="http://schemas.openxmlformats.org/officeDocument/2006/relationships/hyperlink" Target="https://docs.google.com/document/d/1MeD_F4lSERNOFupEIZFXKDnRSYLG2khhMJpkVAlSRW4/edit" TargetMode="External"/><Relationship Id="rId24" Type="http://schemas.openxmlformats.org/officeDocument/2006/relationships/hyperlink" Target="https://brandasc.ru/administrator/index.php?option=com_svcenter&amp;view=items" TargetMode="External"/><Relationship Id="rId32" Type="http://schemas.openxmlformats.org/officeDocument/2006/relationships/vmlDrawing" Target="../drawings/vmlDrawing4.vml"/><Relationship Id="rId5" Type="http://schemas.openxmlformats.org/officeDocument/2006/relationships/hyperlink" Target="https://drive.google.com/file/d/1j2gHNQ-oeX3HMgSsM-BN4Q8kRUtqzpsT/view?usp=sharing" TargetMode="External"/><Relationship Id="rId15" Type="http://schemas.openxmlformats.org/officeDocument/2006/relationships/hyperlink" Target="https://docs.google.com/document/d/1COuFdLRMokJOQ2lsacltCEse6D75VBv1nSFEhub7rE8/edit" TargetMode="External"/><Relationship Id="rId23" Type="http://schemas.openxmlformats.org/officeDocument/2006/relationships/hyperlink" Target="https://brandasc.ru/administrator/index.php?option=com_svcenter&amp;view=product&amp;layout=edit&amp;id=397)" TargetMode="External"/><Relationship Id="rId28" Type="http://schemas.openxmlformats.org/officeDocument/2006/relationships/hyperlink" Target="https://brandasc.ru/administrator/index.php?option=com_svcenter&amp;view=request&amp;layout=edit&amp;id=" TargetMode="External"/><Relationship Id="rId10" Type="http://schemas.openxmlformats.org/officeDocument/2006/relationships/hyperlink" Target="https://docs.google.com/document/d/1kOWfpMDS_Pf-HM-TIY2jXnqAAXU_CtndgFEiGakpjhE/edit" TargetMode="External"/><Relationship Id="rId19" Type="http://schemas.openxmlformats.org/officeDocument/2006/relationships/hyperlink" Target="http://teleo.telphin.ru/" TargetMode="External"/><Relationship Id="rId31" Type="http://schemas.openxmlformats.org/officeDocument/2006/relationships/drawing" Target="../drawings/drawing1.xml"/><Relationship Id="rId4" Type="http://schemas.openxmlformats.org/officeDocument/2006/relationships/hyperlink" Target="https://docs.google.com/document/d/1PE2M2b4irkPFAjEQhziec5KPPuXdo6YSt0f1e8KDdEs/edit" TargetMode="External"/><Relationship Id="rId9" Type="http://schemas.openxmlformats.org/officeDocument/2006/relationships/hyperlink" Target="https://docs.google.com/document/u/0/d/1KaasnJ6C4zmXrw0ptKqdqwOG1VF40VcI49k_vIXktnM/edit" TargetMode="External"/><Relationship Id="rId14" Type="http://schemas.openxmlformats.org/officeDocument/2006/relationships/hyperlink" Target="https://docs.google.com/document/d/1TLKrQNrkHZQUfcaad6THuvoHduyJI1uNBOx9ihDi0iQ/edit" TargetMode="External"/><Relationship Id="rId22" Type="http://schemas.openxmlformats.org/officeDocument/2006/relationships/hyperlink" Target="https://brandasc.ru/administrator/index.php?option=com_svcenter&amp;view=item&amp;table_id=dealers&amp;layout=edit&amp;id=7" TargetMode="External"/><Relationship Id="rId27" Type="http://schemas.openxmlformats.org/officeDocument/2006/relationships/hyperlink" Target="http://b9a.ru/" TargetMode="External"/><Relationship Id="rId30" Type="http://schemas.openxmlformats.org/officeDocument/2006/relationships/hyperlink" Target="https://online.moysklad.ru/app/"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ocs.google.com/document/d/1pIrXCg_usDEuL154IIubLut0PY6Fzy24KiMLcVa_ouU/edit" TargetMode="External"/><Relationship Id="rId1" Type="http://schemas.openxmlformats.org/officeDocument/2006/relationships/hyperlink" Target="https://brandasc.ru/administrator"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8" Type="http://schemas.openxmlformats.org/officeDocument/2006/relationships/hyperlink" Target="https://docs.google.com/spreadsheets/d/18agGotU7LXf6pYjwp13XRz97cVMCz5-en6nljIrDXZg" TargetMode="External"/><Relationship Id="rId13" Type="http://schemas.openxmlformats.org/officeDocument/2006/relationships/hyperlink" Target="https://drive.google.com/file/d/1898ScsRdyf8bLcmbdU1UQRjCcLbBlD1G/view?usp=sharing" TargetMode="External"/><Relationship Id="rId18" Type="http://schemas.openxmlformats.org/officeDocument/2006/relationships/hyperlink" Target="https://docs.google.com/document/d/1MeD_F4lSERNOFupEIZFXKDnRSYLG2khhMJpkVAlSRW4/edit" TargetMode="External"/><Relationship Id="rId26" Type="http://schemas.openxmlformats.org/officeDocument/2006/relationships/hyperlink" Target="https://docs.google.com/document/d/1Mhy_hAIUncMUmDAJ4gdIoT15-HUx9uKHyoVAlytpc_k/edit?usp=sharing" TargetMode="External"/><Relationship Id="rId3" Type="http://schemas.openxmlformats.org/officeDocument/2006/relationships/hyperlink" Target="https://drive.google.com/file/d/1bzqIpKPY0peT1BopzuMrXZsxygsz6BlV/view?usp=sharing" TargetMode="External"/><Relationship Id="rId21" Type="http://schemas.openxmlformats.org/officeDocument/2006/relationships/hyperlink" Target="https://docs.google.com/document/d/1IBlQvnfCp6sVxM4Yd8WHzoTHEqxG-Pp9HYaMvTE9DW4/edit?usp=sharing" TargetMode="External"/><Relationship Id="rId7" Type="http://schemas.openxmlformats.org/officeDocument/2006/relationships/hyperlink" Target="https://drive.google.com/open?id=1iz36h2pODhJiv8EGuRsjCxcYJ4mTwYUi" TargetMode="External"/><Relationship Id="rId12" Type="http://schemas.openxmlformats.org/officeDocument/2006/relationships/hyperlink" Target="https://brandasc.ru/administrator/index.php?option=com_svcenter&amp;view=request&amp;layout=edit&amp;id=3968" TargetMode="External"/><Relationship Id="rId17" Type="http://schemas.openxmlformats.org/officeDocument/2006/relationships/hyperlink" Target="https://drive.google.com/file/d/1b-usiYwKhZmmJM7FB7D0ILFPM8oX461h/view?usp=sharing" TargetMode="External"/><Relationship Id="rId25" Type="http://schemas.openxmlformats.org/officeDocument/2006/relationships/hyperlink" Target="https://docs.google.com/document/d/1KaasnJ6C4zmXrw0ptKqdqwOG1VF40VcI49k_vIXktnM/edit?usp=sharing" TargetMode="External"/><Relationship Id="rId2" Type="http://schemas.openxmlformats.org/officeDocument/2006/relationships/hyperlink" Target="https://drive.google.com/file/d/1XVStKONfuCmTI8XOB581h286euQAaonr/view?usp=sharing" TargetMode="External"/><Relationship Id="rId16" Type="http://schemas.openxmlformats.org/officeDocument/2006/relationships/hyperlink" Target="https://docs.google.com/document/d/1ndyyfzL-ZhySfYsOG_npm2PaS_Tv6_KeOhSHdVlKjmI/edit" TargetMode="External"/><Relationship Id="rId20" Type="http://schemas.openxmlformats.org/officeDocument/2006/relationships/hyperlink" Target="https://docs.google.com/document/d/1cWTbAl-nY1vUi3GWX0Ey-UvilCfyqOu_pK_IrTN1Bnk/edit?usp=sharing" TargetMode="External"/><Relationship Id="rId1" Type="http://schemas.openxmlformats.org/officeDocument/2006/relationships/hyperlink" Target="https://drive.google.com/file/d/1SYP6z9E7Mz6cKv0nTVG_goQssgjwatk4/view?usp=sharing" TargetMode="External"/><Relationship Id="rId6" Type="http://schemas.openxmlformats.org/officeDocument/2006/relationships/hyperlink" Target="https://drive.google.com/file/d/1VFMr2BEbSU2VURof1OCXgUY7ryrLZLvi/view?usp=sharing" TargetMode="External"/><Relationship Id="rId11" Type="http://schemas.openxmlformats.org/officeDocument/2006/relationships/hyperlink" Target="https://brandasc.ru/administrator/index.php?option=com_svcenter&amp;view=request&amp;layout=edit&amp;id=3563" TargetMode="External"/><Relationship Id="rId24" Type="http://schemas.openxmlformats.org/officeDocument/2006/relationships/hyperlink" Target="https://docs.google.com/document/d/11mE2zyHDQUbatxA62TJzLaxVLw5E5--1SWUtazwC8II/edit?usp=sharing" TargetMode="External"/><Relationship Id="rId5" Type="http://schemas.openxmlformats.org/officeDocument/2006/relationships/hyperlink" Target="https://drive.google.com/file/d/1xJGB1oDl0ANTxgx3ZeSZHYysp74RTwuG/view?usp=sharing" TargetMode="External"/><Relationship Id="rId15" Type="http://schemas.openxmlformats.org/officeDocument/2006/relationships/hyperlink" Target="https://drive.google.com/file/d/18gM3YwTJ0efOK5IVM3MwyRRcXhV-ZCW9/view?usp=sharing" TargetMode="External"/><Relationship Id="rId23" Type="http://schemas.openxmlformats.org/officeDocument/2006/relationships/hyperlink" Target="https://docs.google.com/document/d/1fAFVZ-COJ8HYFoHwviyemJQmVvgDtlGCbumcmVtbGkA/edit?usp=sharing" TargetMode="External"/><Relationship Id="rId28" Type="http://schemas.openxmlformats.org/officeDocument/2006/relationships/comments" Target="../comments7.xml"/><Relationship Id="rId10" Type="http://schemas.openxmlformats.org/officeDocument/2006/relationships/hyperlink" Target="https://drive.google.com/file/d/1JU-7tzQ6HckW50ClAt8mFaJOkzGUhSSH/view?usp=sharing" TargetMode="External"/><Relationship Id="rId19" Type="http://schemas.openxmlformats.org/officeDocument/2006/relationships/hyperlink" Target="https://docs.google.com/document/d/1IBlQvnfCp6sVxM4Yd8WHzoTHEqxG-Pp9HYaMvTE9DW4/edit?usp=sharing" TargetMode="External"/><Relationship Id="rId4" Type="http://schemas.openxmlformats.org/officeDocument/2006/relationships/hyperlink" Target="https://brandasc.ru/administrator/index.php?option=com_svcenter&amp;view=request&amp;layout=edit&amp;id=4862" TargetMode="External"/><Relationship Id="rId9" Type="http://schemas.openxmlformats.org/officeDocument/2006/relationships/hyperlink" Target="https://docs.google.com/spreadsheets/d/1gyGLJpVu-mLEyvJd5_5UGoGA40gxMtwpmop-pqob5pQ/edit" TargetMode="External"/><Relationship Id="rId14" Type="http://schemas.openxmlformats.org/officeDocument/2006/relationships/hyperlink" Target="https://drive.google.com/file/d/1ZTkM4uGgUdNtoNmqPpH2yz2HFud1iWL-/view?usp=sharing" TargetMode="External"/><Relationship Id="rId22" Type="http://schemas.openxmlformats.org/officeDocument/2006/relationships/hyperlink" Target="https://drive.google.com/file/d/15NymCBYi2Jimoo_4lcyYaMcj1sOuaJHB/view?usp=sharing" TargetMode="External"/><Relationship Id="rId27"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8" Type="http://schemas.openxmlformats.org/officeDocument/2006/relationships/hyperlink" Target="https://docs.google.com/spreadsheets/d/1gyGLJpVu-mLEyvJd5_5UGoGA40gxMtwpmop-pqob5pQ/edit" TargetMode="External"/><Relationship Id="rId13" Type="http://schemas.openxmlformats.org/officeDocument/2006/relationships/hyperlink" Target="https://docs.google.com/drawings/d/1Blc9vuR--MYm_bHE4VWH0yNTIV7iylKZ2o9Pg28AVHE/edit?usp=sharing" TargetMode="External"/><Relationship Id="rId18" Type="http://schemas.openxmlformats.org/officeDocument/2006/relationships/hyperlink" Target="https://drive.google.com/file/d/1ZTkM4uGgUdNtoNmqPpH2yz2HFud1iWL-/view?usp=sharing" TargetMode="External"/><Relationship Id="rId26" Type="http://schemas.openxmlformats.org/officeDocument/2006/relationships/hyperlink" Target="https://docs.google.com/document/d/1cWTbAl-nY1vUi3GWX0Ey-UvilCfyqOu_pK_IrTN1Bnk/edit?usp=sharing" TargetMode="External"/><Relationship Id="rId3" Type="http://schemas.openxmlformats.org/officeDocument/2006/relationships/hyperlink" Target="https://brandasc.ru/administrator" TargetMode="External"/><Relationship Id="rId21" Type="http://schemas.openxmlformats.org/officeDocument/2006/relationships/hyperlink" Target="https://drive.google.com/file/d/1b-usiYwKhZmmJM7FB7D0ILFPM8oX461h/view?usp=sharing" TargetMode="External"/><Relationship Id="rId34" Type="http://schemas.openxmlformats.org/officeDocument/2006/relationships/table" Target="../tables/table1.xml"/><Relationship Id="rId7" Type="http://schemas.openxmlformats.org/officeDocument/2006/relationships/hyperlink" Target="https://docs.google.com/spreadsheets/d/18agGotU7LXf6pYjwp13XRz97cVMCz5-en6nljIrDXZg" TargetMode="External"/><Relationship Id="rId12" Type="http://schemas.openxmlformats.org/officeDocument/2006/relationships/hyperlink" Target="https://brandasc.ru/administrator/index.php" TargetMode="External"/><Relationship Id="rId17" Type="http://schemas.openxmlformats.org/officeDocument/2006/relationships/hyperlink" Target="https://brandasc.ru/administrator/index.php?option=com_svcenter&amp;view=request&amp;layout=edit&amp;id=3968" TargetMode="External"/><Relationship Id="rId25" Type="http://schemas.openxmlformats.org/officeDocument/2006/relationships/hyperlink" Target="https://docs.google.com/document/d/1IBlQvnfCp6sVxM4Yd8WHzoTHEqxG-Pp9HYaMvTE9DW4/edit?usp=sharing" TargetMode="External"/><Relationship Id="rId33" Type="http://schemas.openxmlformats.org/officeDocument/2006/relationships/vmlDrawing" Target="../drawings/vmlDrawing8.vml"/><Relationship Id="rId2" Type="http://schemas.openxmlformats.org/officeDocument/2006/relationships/hyperlink" Target="https://drive.google.com/file/d/1bzqIpKPY0peT1BopzuMrXZsxygsz6BlV/view?usp=sharing" TargetMode="External"/><Relationship Id="rId16" Type="http://schemas.openxmlformats.org/officeDocument/2006/relationships/hyperlink" Target="https://drive.google.com/file/d/1898ScsRdyf8bLcmbdU1UQRjCcLbBlD1G/view?usp=sharing" TargetMode="External"/><Relationship Id="rId20" Type="http://schemas.openxmlformats.org/officeDocument/2006/relationships/hyperlink" Target="https://docs.google.com/document/d/1ndyyfzL-ZhySfYsOG_npm2PaS_Tv6_KeOhSHdVlKjmI/edit" TargetMode="External"/><Relationship Id="rId29" Type="http://schemas.openxmlformats.org/officeDocument/2006/relationships/hyperlink" Target="https://docs.google.com/document/d/11mE2zyHDQUbatxA62TJzLaxVLw5E5--1SWUtazwC8II/edit?usp=sharing" TargetMode="External"/><Relationship Id="rId1" Type="http://schemas.openxmlformats.org/officeDocument/2006/relationships/hyperlink" Target="https://drive.google.com/file/d/1SYP6z9E7Mz6cKv0nTVG_goQssgjwatk4/view?usp=sharing" TargetMode="External"/><Relationship Id="rId6" Type="http://schemas.openxmlformats.org/officeDocument/2006/relationships/hyperlink" Target="https://drive.google.com/open?id=1iz36h2pODhJiv8EGuRsjCxcYJ4mTwYUi" TargetMode="External"/><Relationship Id="rId11" Type="http://schemas.openxmlformats.org/officeDocument/2006/relationships/hyperlink" Target="https://brandasc.ru/" TargetMode="External"/><Relationship Id="rId24" Type="http://schemas.openxmlformats.org/officeDocument/2006/relationships/hyperlink" Target="https://drive.google.com/file/d/1lBBe5_bRkNdcabOhBRi4f4_8yoRrn8Oz/view?usp=sharing" TargetMode="External"/><Relationship Id="rId32" Type="http://schemas.openxmlformats.org/officeDocument/2006/relationships/drawing" Target="../drawings/drawing2.xml"/><Relationship Id="rId5" Type="http://schemas.openxmlformats.org/officeDocument/2006/relationships/hyperlink" Target="https://drive.google.com/file/d/1VFMr2BEbSU2VURof1OCXgUY7ryrLZLvi/view?usp=sharing" TargetMode="External"/><Relationship Id="rId15" Type="http://schemas.openxmlformats.org/officeDocument/2006/relationships/hyperlink" Target="https://drive.google.com/file/d/1JU-7tzQ6HckW50ClAt8mFaJOkzGUhSSH/view?usp=sharing" TargetMode="External"/><Relationship Id="rId23" Type="http://schemas.openxmlformats.org/officeDocument/2006/relationships/hyperlink" Target="https://drive.google.com/file/d/1j2gHNQ-oeX3HMgSsM-BN4Q8kRUtqzpsT/view?usp=sharing" TargetMode="External"/><Relationship Id="rId28" Type="http://schemas.openxmlformats.org/officeDocument/2006/relationships/hyperlink" Target="https://docs.google.com/document/d/1fAFVZ-COJ8HYFoHwviyemJQmVvgDtlGCbumcmVtbGkA/edit?usp=sharing" TargetMode="External"/><Relationship Id="rId10" Type="http://schemas.openxmlformats.org/officeDocument/2006/relationships/hyperlink" Target="https://drive.google.com/file/d/16GYdbfRJouyBI-dTJaRZbJI7ThbKkqwA/view?usp=sharing" TargetMode="External"/><Relationship Id="rId19" Type="http://schemas.openxmlformats.org/officeDocument/2006/relationships/hyperlink" Target="https://drive.google.com/file/d/18gM3YwTJ0efOK5IVM3MwyRRcXhV-ZCW9/view?usp=sharing" TargetMode="External"/><Relationship Id="rId31" Type="http://schemas.openxmlformats.org/officeDocument/2006/relationships/hyperlink" Target="https://docs.google.com/document/u/0/d/1KaasnJ6C4zmXrw0ptKqdqwOG1VF40VcI49k_vIXktnM/edit" TargetMode="External"/><Relationship Id="rId4" Type="http://schemas.openxmlformats.org/officeDocument/2006/relationships/hyperlink" Target="https://drive.google.com/file/d/1xJGB1oDl0ANTxgx3ZeSZHYysp74RTwuG/view?usp=sharing" TargetMode="External"/><Relationship Id="rId9" Type="http://schemas.openxmlformats.org/officeDocument/2006/relationships/hyperlink" Target="https://docs.google.com/spreadsheets/d/1IlDJdatZrpUvPDMmV7hD3YwrRsiNnWpqQbWUby_rRPY/edit" TargetMode="External"/><Relationship Id="rId14" Type="http://schemas.openxmlformats.org/officeDocument/2006/relationships/hyperlink" Target="https://brandasc.ru/administrator/index.php?option=com_svcenter&amp;view=request&amp;layout=edit&amp;id=3563" TargetMode="External"/><Relationship Id="rId22" Type="http://schemas.openxmlformats.org/officeDocument/2006/relationships/hyperlink" Target="https://docs.google.com/document/d/1MeD_F4lSERNOFupEIZFXKDnRSYLG2khhMJpkVAlSRW4/edit" TargetMode="External"/><Relationship Id="rId27" Type="http://schemas.openxmlformats.org/officeDocument/2006/relationships/hyperlink" Target="https://docs.google.com/document/d/1IBlQvnfCp6sVxM4Yd8WHzoTHEqxG-Pp9HYaMvTE9DW4/edit?usp=sharing" TargetMode="External"/><Relationship Id="rId30" Type="http://schemas.openxmlformats.org/officeDocument/2006/relationships/hyperlink" Target="https://drive.google.com/file/d/15NymCBYi2Jimoo_4lcyYaMcj1sOuaJHB/view?usp=sharing" TargetMode="External"/><Relationship Id="rId35"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1025"/>
  <sheetViews>
    <sheetView tabSelected="1" workbookViewId="0">
      <pane ySplit="1" topLeftCell="A2" activePane="bottomLeft" state="frozen"/>
      <selection pane="bottomLeft" activeCell="B3" sqref="B3"/>
    </sheetView>
  </sheetViews>
  <sheetFormatPr defaultColWidth="12.6328125" defaultRowHeight="15.75" customHeight="1"/>
  <cols>
    <col min="1" max="1" width="9.36328125" customWidth="1"/>
    <col min="2" max="2" width="77.6328125" customWidth="1"/>
    <col min="3" max="3" width="7.7265625" customWidth="1"/>
    <col min="4" max="4" width="11.453125" customWidth="1"/>
    <col min="5" max="5" width="10.7265625" customWidth="1"/>
    <col min="6" max="6" width="12.90625" customWidth="1"/>
    <col min="8" max="8" width="10.26953125" customWidth="1"/>
  </cols>
  <sheetData>
    <row r="1" spans="1:8" ht="33.75" customHeight="1">
      <c r="A1" s="1" t="s">
        <v>0</v>
      </c>
      <c r="B1" s="1" t="s">
        <v>1</v>
      </c>
      <c r="C1" s="1" t="s">
        <v>2</v>
      </c>
      <c r="D1" s="1" t="s">
        <v>3</v>
      </c>
      <c r="E1" s="2" t="s">
        <v>4</v>
      </c>
      <c r="F1" s="1" t="s">
        <v>5</v>
      </c>
      <c r="G1" s="1" t="s">
        <v>6</v>
      </c>
      <c r="H1" s="2" t="s">
        <v>7</v>
      </c>
    </row>
    <row r="2" spans="1:8" ht="28">
      <c r="A2" s="3" t="s">
        <v>8</v>
      </c>
      <c r="B2" s="3" t="s">
        <v>9</v>
      </c>
      <c r="C2" s="4">
        <v>1</v>
      </c>
      <c r="D2" s="5">
        <v>44277</v>
      </c>
      <c r="E2" s="4">
        <v>4000</v>
      </c>
      <c r="F2" s="5">
        <v>44278</v>
      </c>
      <c r="G2" s="6">
        <v>44278</v>
      </c>
      <c r="H2" s="7">
        <v>1</v>
      </c>
    </row>
    <row r="3" spans="1:8" ht="28">
      <c r="A3" s="8" t="s">
        <v>10</v>
      </c>
      <c r="B3" s="8" t="s">
        <v>11</v>
      </c>
      <c r="C3" s="9">
        <v>1</v>
      </c>
      <c r="D3" s="10">
        <v>44278</v>
      </c>
      <c r="E3" s="628">
        <v>6000</v>
      </c>
      <c r="F3" s="629">
        <v>44279</v>
      </c>
      <c r="G3" s="630">
        <v>44279</v>
      </c>
      <c r="H3" s="633">
        <v>2</v>
      </c>
    </row>
    <row r="4" spans="1:8" ht="48" customHeight="1">
      <c r="A4" s="11" t="s">
        <v>12</v>
      </c>
      <c r="B4" s="11" t="s">
        <v>13</v>
      </c>
      <c r="C4" s="12">
        <v>1</v>
      </c>
      <c r="D4" s="13">
        <v>44278</v>
      </c>
      <c r="E4" s="617"/>
      <c r="F4" s="617"/>
      <c r="G4" s="631"/>
      <c r="H4" s="631"/>
    </row>
    <row r="5" spans="1:8" ht="24.75" customHeight="1">
      <c r="A5" s="11" t="s">
        <v>14</v>
      </c>
      <c r="B5" s="11" t="s">
        <v>15</v>
      </c>
      <c r="C5" s="12">
        <v>1</v>
      </c>
      <c r="D5" s="13">
        <v>44278</v>
      </c>
      <c r="E5" s="617"/>
      <c r="F5" s="617"/>
      <c r="G5" s="631"/>
      <c r="H5" s="631"/>
    </row>
    <row r="6" spans="1:8" ht="48.75" customHeight="1">
      <c r="A6" s="11" t="s">
        <v>16</v>
      </c>
      <c r="B6" s="11" t="s">
        <v>17</v>
      </c>
      <c r="C6" s="12">
        <v>1</v>
      </c>
      <c r="D6" s="13">
        <v>44278</v>
      </c>
      <c r="E6" s="617"/>
      <c r="F6" s="617"/>
      <c r="G6" s="631"/>
      <c r="H6" s="631"/>
    </row>
    <row r="7" spans="1:8" ht="24.75" customHeight="1">
      <c r="A7" s="14" t="s">
        <v>18</v>
      </c>
      <c r="B7" s="14" t="s">
        <v>19</v>
      </c>
      <c r="C7" s="12">
        <v>1</v>
      </c>
      <c r="D7" s="13">
        <v>44278</v>
      </c>
      <c r="E7" s="617"/>
      <c r="F7" s="617"/>
      <c r="G7" s="631"/>
      <c r="H7" s="631"/>
    </row>
    <row r="8" spans="1:8" ht="37.5" customHeight="1">
      <c r="A8" s="11" t="s">
        <v>20</v>
      </c>
      <c r="B8" s="11" t="s">
        <v>21</v>
      </c>
      <c r="C8" s="12">
        <v>1</v>
      </c>
      <c r="D8" s="13">
        <v>44278</v>
      </c>
      <c r="E8" s="617"/>
      <c r="F8" s="617"/>
      <c r="G8" s="631"/>
      <c r="H8" s="631"/>
    </row>
    <row r="9" spans="1:8" ht="37.5" customHeight="1">
      <c r="A9" s="15" t="s">
        <v>22</v>
      </c>
      <c r="B9" s="15" t="s">
        <v>23</v>
      </c>
      <c r="C9" s="16">
        <v>1</v>
      </c>
      <c r="D9" s="17">
        <v>44278</v>
      </c>
      <c r="E9" s="618"/>
      <c r="F9" s="618"/>
      <c r="G9" s="632"/>
      <c r="H9" s="632"/>
    </row>
    <row r="10" spans="1:8" ht="20.25" customHeight="1">
      <c r="A10" s="8" t="s">
        <v>24</v>
      </c>
      <c r="B10" s="8" t="s">
        <v>25</v>
      </c>
      <c r="C10" s="9">
        <v>1</v>
      </c>
      <c r="D10" s="10">
        <v>44279</v>
      </c>
      <c r="E10" s="628">
        <v>6500</v>
      </c>
      <c r="F10" s="629">
        <v>44284</v>
      </c>
      <c r="G10" s="630">
        <v>44284</v>
      </c>
      <c r="H10" s="633">
        <v>3</v>
      </c>
    </row>
    <row r="11" spans="1:8" ht="28">
      <c r="A11" s="11" t="s">
        <v>26</v>
      </c>
      <c r="B11" s="11" t="s">
        <v>27</v>
      </c>
      <c r="C11" s="12">
        <v>1</v>
      </c>
      <c r="D11" s="13">
        <v>44279</v>
      </c>
      <c r="E11" s="617"/>
      <c r="F11" s="617"/>
      <c r="G11" s="631"/>
      <c r="H11" s="631"/>
    </row>
    <row r="12" spans="1:8" ht="42">
      <c r="A12" s="11" t="s">
        <v>28</v>
      </c>
      <c r="B12" s="11" t="s">
        <v>29</v>
      </c>
      <c r="C12" s="12">
        <v>1</v>
      </c>
      <c r="D12" s="13">
        <v>44279</v>
      </c>
      <c r="E12" s="617"/>
      <c r="F12" s="617"/>
      <c r="G12" s="631"/>
      <c r="H12" s="631"/>
    </row>
    <row r="13" spans="1:8" ht="28">
      <c r="A13" s="11" t="s">
        <v>30</v>
      </c>
      <c r="B13" s="11" t="s">
        <v>31</v>
      </c>
      <c r="C13" s="12">
        <v>1</v>
      </c>
      <c r="D13" s="13">
        <v>44279</v>
      </c>
      <c r="E13" s="617"/>
      <c r="F13" s="617"/>
      <c r="G13" s="631"/>
      <c r="H13" s="631"/>
    </row>
    <row r="14" spans="1:8" ht="84">
      <c r="A14" s="15" t="s">
        <v>32</v>
      </c>
      <c r="B14" s="15" t="s">
        <v>33</v>
      </c>
      <c r="C14" s="16">
        <v>1</v>
      </c>
      <c r="D14" s="17">
        <v>44279</v>
      </c>
      <c r="E14" s="618"/>
      <c r="F14" s="618"/>
      <c r="G14" s="632"/>
      <c r="H14" s="632"/>
    </row>
    <row r="15" spans="1:8" ht="210">
      <c r="A15" s="8" t="s">
        <v>34</v>
      </c>
      <c r="B15" s="8" t="s">
        <v>35</v>
      </c>
      <c r="C15" s="9">
        <v>1</v>
      </c>
      <c r="D15" s="10">
        <v>44284</v>
      </c>
      <c r="E15" s="624">
        <v>9500</v>
      </c>
      <c r="F15" s="634">
        <v>44295</v>
      </c>
      <c r="G15" s="634">
        <v>44298</v>
      </c>
      <c r="H15" s="619">
        <v>4</v>
      </c>
    </row>
    <row r="16" spans="1:8" ht="140">
      <c r="A16" s="11" t="s">
        <v>36</v>
      </c>
      <c r="B16" s="18" t="s">
        <v>37</v>
      </c>
      <c r="C16" s="12">
        <v>1</v>
      </c>
      <c r="D16" s="13">
        <v>44284</v>
      </c>
      <c r="E16" s="617"/>
      <c r="F16" s="617"/>
      <c r="G16" s="617"/>
      <c r="H16" s="620"/>
    </row>
    <row r="17" spans="1:8" ht="42">
      <c r="A17" s="11" t="s">
        <v>38</v>
      </c>
      <c r="B17" s="11" t="s">
        <v>39</v>
      </c>
      <c r="C17" s="12">
        <v>1</v>
      </c>
      <c r="D17" s="13">
        <v>44285</v>
      </c>
      <c r="E17" s="617"/>
      <c r="F17" s="617"/>
      <c r="G17" s="617"/>
      <c r="H17" s="620"/>
    </row>
    <row r="18" spans="1:8" ht="14">
      <c r="A18" s="11" t="s">
        <v>40</v>
      </c>
      <c r="B18" s="11" t="s">
        <v>41</v>
      </c>
      <c r="C18" s="12">
        <v>1</v>
      </c>
      <c r="D18" s="13">
        <v>44285</v>
      </c>
      <c r="E18" s="617"/>
      <c r="F18" s="617"/>
      <c r="G18" s="617"/>
      <c r="H18" s="620"/>
    </row>
    <row r="19" spans="1:8" ht="28">
      <c r="A19" s="15" t="s">
        <v>42</v>
      </c>
      <c r="B19" s="15" t="s">
        <v>43</v>
      </c>
      <c r="C19" s="16">
        <v>1</v>
      </c>
      <c r="D19" s="17">
        <v>44285</v>
      </c>
      <c r="E19" s="618"/>
      <c r="F19" s="618"/>
      <c r="G19" s="618"/>
      <c r="H19" s="621"/>
    </row>
    <row r="20" spans="1:8" ht="45" customHeight="1">
      <c r="A20" s="19" t="s">
        <v>44</v>
      </c>
      <c r="B20" s="19" t="s">
        <v>45</v>
      </c>
      <c r="C20" s="20">
        <v>1</v>
      </c>
      <c r="D20" s="21">
        <v>44304</v>
      </c>
      <c r="E20" s="22">
        <v>5000</v>
      </c>
      <c r="F20" s="23">
        <v>44308</v>
      </c>
      <c r="G20" s="23">
        <v>44309</v>
      </c>
      <c r="H20" s="24">
        <v>5</v>
      </c>
    </row>
    <row r="21" spans="1:8" ht="45" customHeight="1">
      <c r="A21" s="25" t="s">
        <v>46</v>
      </c>
      <c r="B21" s="25" t="s">
        <v>47</v>
      </c>
      <c r="C21" s="9">
        <v>1</v>
      </c>
      <c r="D21" s="629">
        <v>44302</v>
      </c>
      <c r="E21" s="624">
        <v>11500</v>
      </c>
      <c r="F21" s="634">
        <v>44314</v>
      </c>
      <c r="G21" s="634">
        <v>44316</v>
      </c>
      <c r="H21" s="619">
        <v>6</v>
      </c>
    </row>
    <row r="22" spans="1:8" ht="112">
      <c r="A22" s="11" t="s">
        <v>48</v>
      </c>
      <c r="B22" s="11" t="s">
        <v>49</v>
      </c>
      <c r="C22" s="12">
        <v>1</v>
      </c>
      <c r="D22" s="617"/>
      <c r="E22" s="617"/>
      <c r="F22" s="617"/>
      <c r="G22" s="617"/>
      <c r="H22" s="620"/>
    </row>
    <row r="23" spans="1:8" ht="350">
      <c r="A23" s="27" t="s">
        <v>50</v>
      </c>
      <c r="B23" s="28" t="s">
        <v>51</v>
      </c>
      <c r="C23" s="12">
        <v>1</v>
      </c>
      <c r="D23" s="617"/>
      <c r="E23" s="617"/>
      <c r="F23" s="617"/>
      <c r="G23" s="617"/>
      <c r="H23" s="620"/>
    </row>
    <row r="24" spans="1:8" ht="28">
      <c r="A24" s="11" t="s">
        <v>52</v>
      </c>
      <c r="B24" s="11" t="s">
        <v>53</v>
      </c>
      <c r="C24" s="12">
        <v>1</v>
      </c>
      <c r="D24" s="617"/>
      <c r="E24" s="617"/>
      <c r="F24" s="617"/>
      <c r="G24" s="617"/>
      <c r="H24" s="620"/>
    </row>
    <row r="25" spans="1:8" ht="14">
      <c r="A25" s="11" t="s">
        <v>54</v>
      </c>
      <c r="B25" s="11" t="s">
        <v>55</v>
      </c>
      <c r="C25" s="12">
        <v>1</v>
      </c>
      <c r="D25" s="617"/>
      <c r="E25" s="617"/>
      <c r="F25" s="617"/>
      <c r="G25" s="617"/>
      <c r="H25" s="620"/>
    </row>
    <row r="26" spans="1:8" ht="42">
      <c r="A26" s="29" t="s">
        <v>56</v>
      </c>
      <c r="B26" s="29" t="s">
        <v>57</v>
      </c>
      <c r="C26" s="12">
        <v>1</v>
      </c>
      <c r="D26" s="618"/>
      <c r="E26" s="618"/>
      <c r="F26" s="618"/>
      <c r="G26" s="618"/>
      <c r="H26" s="621"/>
    </row>
    <row r="27" spans="1:8" ht="27.75" customHeight="1">
      <c r="A27" s="30" t="s">
        <v>58</v>
      </c>
      <c r="B27" s="30" t="s">
        <v>59</v>
      </c>
      <c r="C27" s="31">
        <v>1</v>
      </c>
      <c r="D27" s="26">
        <v>44316</v>
      </c>
      <c r="E27" s="624">
        <v>13000</v>
      </c>
      <c r="F27" s="634">
        <v>44340</v>
      </c>
      <c r="G27" s="634">
        <v>44344</v>
      </c>
      <c r="H27" s="619">
        <v>7</v>
      </c>
    </row>
    <row r="28" spans="1:8" ht="27.75" customHeight="1">
      <c r="A28" s="32" t="s">
        <v>60</v>
      </c>
      <c r="B28" s="32" t="s">
        <v>61</v>
      </c>
      <c r="C28" s="33">
        <v>2</v>
      </c>
      <c r="D28" s="34">
        <v>44294</v>
      </c>
      <c r="E28" s="617"/>
      <c r="F28" s="617"/>
      <c r="G28" s="617"/>
      <c r="H28" s="620"/>
    </row>
    <row r="29" spans="1:8" ht="27.75" customHeight="1">
      <c r="A29" s="35" t="s">
        <v>62</v>
      </c>
      <c r="B29" s="35" t="s">
        <v>63</v>
      </c>
      <c r="C29" s="36">
        <v>2</v>
      </c>
      <c r="D29" s="37">
        <v>44316</v>
      </c>
      <c r="E29" s="618"/>
      <c r="F29" s="618"/>
      <c r="G29" s="618"/>
      <c r="H29" s="621"/>
    </row>
    <row r="30" spans="1:8" ht="56">
      <c r="A30" s="38" t="s">
        <v>64</v>
      </c>
      <c r="B30" s="38" t="s">
        <v>65</v>
      </c>
      <c r="C30" s="33">
        <v>1</v>
      </c>
      <c r="D30" s="39">
        <v>44344</v>
      </c>
      <c r="E30" s="625">
        <v>12500</v>
      </c>
      <c r="F30" s="616">
        <v>44349</v>
      </c>
      <c r="G30" s="616">
        <v>44349</v>
      </c>
      <c r="H30" s="619">
        <v>8</v>
      </c>
    </row>
    <row r="31" spans="1:8" ht="70">
      <c r="A31" s="38" t="s">
        <v>66</v>
      </c>
      <c r="B31" s="38" t="s">
        <v>67</v>
      </c>
      <c r="C31" s="33">
        <v>1</v>
      </c>
      <c r="D31" s="39">
        <v>44343</v>
      </c>
      <c r="E31" s="617"/>
      <c r="F31" s="617"/>
      <c r="G31" s="617"/>
      <c r="H31" s="620"/>
    </row>
    <row r="32" spans="1:8" ht="70">
      <c r="A32" s="38" t="s">
        <v>68</v>
      </c>
      <c r="B32" s="38" t="s">
        <v>69</v>
      </c>
      <c r="C32" s="33">
        <v>1</v>
      </c>
      <c r="D32" s="39">
        <v>44343</v>
      </c>
      <c r="E32" s="617"/>
      <c r="F32" s="617"/>
      <c r="G32" s="617"/>
      <c r="H32" s="620"/>
    </row>
    <row r="33" spans="1:8" ht="30" customHeight="1">
      <c r="A33" s="35" t="s">
        <v>70</v>
      </c>
      <c r="B33" s="35" t="s">
        <v>71</v>
      </c>
      <c r="C33" s="36">
        <v>2</v>
      </c>
      <c r="D33" s="40">
        <v>44343</v>
      </c>
      <c r="E33" s="618"/>
      <c r="F33" s="618"/>
      <c r="G33" s="618"/>
      <c r="H33" s="621"/>
    </row>
    <row r="34" spans="1:8" ht="29.25" customHeight="1">
      <c r="A34" s="41" t="s">
        <v>72</v>
      </c>
      <c r="B34" s="41" t="s">
        <v>73</v>
      </c>
      <c r="C34" s="33">
        <v>1</v>
      </c>
      <c r="D34" s="34">
        <v>44347</v>
      </c>
      <c r="E34" s="626">
        <v>15000</v>
      </c>
      <c r="F34" s="623">
        <v>44361</v>
      </c>
      <c r="G34" s="616">
        <v>44363</v>
      </c>
      <c r="H34" s="619">
        <v>9</v>
      </c>
    </row>
    <row r="35" spans="1:8" ht="29.25" customHeight="1">
      <c r="A35" s="41" t="s">
        <v>74</v>
      </c>
      <c r="B35" s="41" t="s">
        <v>75</v>
      </c>
      <c r="C35" s="33">
        <v>1</v>
      </c>
      <c r="D35" s="34">
        <v>44351</v>
      </c>
      <c r="E35" s="617"/>
      <c r="F35" s="617"/>
      <c r="G35" s="617"/>
      <c r="H35" s="620"/>
    </row>
    <row r="36" spans="1:8" ht="29.25" customHeight="1">
      <c r="A36" s="41" t="s">
        <v>76</v>
      </c>
      <c r="B36" s="41" t="s">
        <v>77</v>
      </c>
      <c r="C36" s="33">
        <v>1</v>
      </c>
      <c r="D36" s="34">
        <v>44347</v>
      </c>
      <c r="E36" s="617"/>
      <c r="F36" s="617"/>
      <c r="G36" s="617"/>
      <c r="H36" s="620"/>
    </row>
    <row r="37" spans="1:8" ht="29.25" customHeight="1">
      <c r="A37" s="41" t="s">
        <v>78</v>
      </c>
      <c r="B37" s="41" t="s">
        <v>79</v>
      </c>
      <c r="C37" s="33">
        <v>1</v>
      </c>
      <c r="D37" s="34">
        <v>44347</v>
      </c>
      <c r="E37" s="617"/>
      <c r="F37" s="617"/>
      <c r="G37" s="617"/>
      <c r="H37" s="620"/>
    </row>
    <row r="38" spans="1:8" ht="42" customHeight="1">
      <c r="A38" s="38" t="s">
        <v>80</v>
      </c>
      <c r="B38" s="38" t="s">
        <v>81</v>
      </c>
      <c r="C38" s="33">
        <v>1</v>
      </c>
      <c r="D38" s="34">
        <v>44350</v>
      </c>
      <c r="E38" s="617"/>
      <c r="F38" s="617"/>
      <c r="G38" s="617"/>
      <c r="H38" s="620"/>
    </row>
    <row r="39" spans="1:8" ht="29.25" customHeight="1">
      <c r="A39" s="35" t="s">
        <v>82</v>
      </c>
      <c r="B39" s="35" t="s">
        <v>83</v>
      </c>
      <c r="C39" s="36">
        <v>2</v>
      </c>
      <c r="D39" s="37">
        <v>44347</v>
      </c>
      <c r="E39" s="618"/>
      <c r="F39" s="618"/>
      <c r="G39" s="618"/>
      <c r="H39" s="621"/>
    </row>
    <row r="40" spans="1:8" ht="32.25" customHeight="1">
      <c r="A40" s="41" t="s">
        <v>84</v>
      </c>
      <c r="B40" s="41" t="s">
        <v>85</v>
      </c>
      <c r="C40" s="33">
        <v>1</v>
      </c>
      <c r="D40" s="34">
        <v>44363</v>
      </c>
      <c r="E40" s="626">
        <v>14500</v>
      </c>
      <c r="F40" s="623">
        <v>44379</v>
      </c>
      <c r="G40" s="616">
        <v>44384</v>
      </c>
      <c r="H40" s="619">
        <v>10</v>
      </c>
    </row>
    <row r="41" spans="1:8" ht="32.25" customHeight="1">
      <c r="A41" s="41" t="s">
        <v>86</v>
      </c>
      <c r="B41" s="41" t="s">
        <v>87</v>
      </c>
      <c r="C41" s="33">
        <v>1</v>
      </c>
      <c r="D41" s="34">
        <v>44363</v>
      </c>
      <c r="E41" s="617"/>
      <c r="F41" s="617"/>
      <c r="G41" s="617"/>
      <c r="H41" s="620"/>
    </row>
    <row r="42" spans="1:8" ht="32.25" customHeight="1">
      <c r="A42" s="41" t="s">
        <v>88</v>
      </c>
      <c r="B42" s="41" t="s">
        <v>89</v>
      </c>
      <c r="C42" s="33">
        <v>1</v>
      </c>
      <c r="D42" s="34">
        <v>44363</v>
      </c>
      <c r="E42" s="617"/>
      <c r="F42" s="617"/>
      <c r="G42" s="617"/>
      <c r="H42" s="620"/>
    </row>
    <row r="43" spans="1:8" ht="32.25" customHeight="1">
      <c r="A43" s="35" t="s">
        <v>90</v>
      </c>
      <c r="B43" s="35" t="s">
        <v>91</v>
      </c>
      <c r="C43" s="36">
        <v>2</v>
      </c>
      <c r="D43" s="37">
        <v>44363</v>
      </c>
      <c r="E43" s="618"/>
      <c r="F43" s="618"/>
      <c r="G43" s="618"/>
      <c r="H43" s="621"/>
    </row>
    <row r="44" spans="1:8" ht="27.75" customHeight="1">
      <c r="A44" s="41" t="s">
        <v>92</v>
      </c>
      <c r="B44" s="41" t="s">
        <v>93</v>
      </c>
      <c r="C44" s="33">
        <v>1</v>
      </c>
      <c r="D44" s="34">
        <v>44384</v>
      </c>
      <c r="E44" s="626">
        <v>23500</v>
      </c>
      <c r="F44" s="623">
        <v>44394</v>
      </c>
      <c r="G44" s="616">
        <v>44393</v>
      </c>
      <c r="H44" s="619">
        <v>11</v>
      </c>
    </row>
    <row r="45" spans="1:8" ht="27.75" customHeight="1">
      <c r="A45" s="41" t="s">
        <v>94</v>
      </c>
      <c r="B45" s="41" t="s">
        <v>95</v>
      </c>
      <c r="C45" s="33">
        <v>1</v>
      </c>
      <c r="D45" s="34">
        <v>44384</v>
      </c>
      <c r="E45" s="617"/>
      <c r="F45" s="617"/>
      <c r="G45" s="617"/>
      <c r="H45" s="620"/>
    </row>
    <row r="46" spans="1:8" ht="27.75" customHeight="1">
      <c r="A46" s="41" t="s">
        <v>96</v>
      </c>
      <c r="B46" s="41" t="s">
        <v>97</v>
      </c>
      <c r="C46" s="33">
        <v>2</v>
      </c>
      <c r="D46" s="34">
        <v>44384</v>
      </c>
      <c r="E46" s="617"/>
      <c r="F46" s="617"/>
      <c r="G46" s="617"/>
      <c r="H46" s="620"/>
    </row>
    <row r="47" spans="1:8" ht="27.75" customHeight="1">
      <c r="A47" s="35" t="s">
        <v>98</v>
      </c>
      <c r="B47" s="35" t="s">
        <v>99</v>
      </c>
      <c r="C47" s="36">
        <v>2</v>
      </c>
      <c r="D47" s="37">
        <v>44384</v>
      </c>
      <c r="E47" s="618"/>
      <c r="F47" s="618"/>
      <c r="G47" s="618"/>
      <c r="H47" s="621"/>
    </row>
    <row r="48" spans="1:8" ht="14">
      <c r="A48" s="41" t="s">
        <v>100</v>
      </c>
      <c r="B48" s="41" t="s">
        <v>101</v>
      </c>
      <c r="C48" s="33">
        <v>1</v>
      </c>
      <c r="D48" s="34">
        <v>44393</v>
      </c>
      <c r="E48" s="626">
        <v>17000</v>
      </c>
      <c r="F48" s="623">
        <v>44404</v>
      </c>
      <c r="G48" s="616">
        <v>44411</v>
      </c>
      <c r="H48" s="619">
        <v>12</v>
      </c>
    </row>
    <row r="49" spans="1:8" ht="14">
      <c r="A49" s="41" t="s">
        <v>102</v>
      </c>
      <c r="B49" s="41" t="s">
        <v>103</v>
      </c>
      <c r="C49" s="33">
        <v>1</v>
      </c>
      <c r="D49" s="34">
        <v>44393</v>
      </c>
      <c r="E49" s="617"/>
      <c r="F49" s="617"/>
      <c r="G49" s="617"/>
      <c r="H49" s="620"/>
    </row>
    <row r="50" spans="1:8" ht="14">
      <c r="A50" s="41" t="s">
        <v>104</v>
      </c>
      <c r="B50" s="41" t="s">
        <v>105</v>
      </c>
      <c r="C50" s="33">
        <v>1</v>
      </c>
      <c r="D50" s="34">
        <v>44403</v>
      </c>
      <c r="E50" s="617"/>
      <c r="F50" s="617"/>
      <c r="G50" s="617"/>
      <c r="H50" s="620"/>
    </row>
    <row r="51" spans="1:8" ht="14">
      <c r="A51" s="41" t="s">
        <v>106</v>
      </c>
      <c r="B51" s="41" t="s">
        <v>107</v>
      </c>
      <c r="C51" s="33">
        <v>2</v>
      </c>
      <c r="D51" s="34">
        <v>44393</v>
      </c>
      <c r="E51" s="617"/>
      <c r="F51" s="617"/>
      <c r="G51" s="617"/>
      <c r="H51" s="620"/>
    </row>
    <row r="52" spans="1:8" ht="14">
      <c r="A52" s="35" t="s">
        <v>108</v>
      </c>
      <c r="B52" s="35" t="s">
        <v>109</v>
      </c>
      <c r="C52" s="36">
        <v>2</v>
      </c>
      <c r="D52" s="37">
        <v>44393</v>
      </c>
      <c r="E52" s="618"/>
      <c r="F52" s="618"/>
      <c r="G52" s="618"/>
      <c r="H52" s="621"/>
    </row>
    <row r="53" spans="1:8" ht="14">
      <c r="A53" s="41" t="s">
        <v>110</v>
      </c>
      <c r="B53" s="41" t="s">
        <v>111</v>
      </c>
      <c r="C53" s="33" t="s">
        <v>112</v>
      </c>
      <c r="D53" s="34">
        <v>44393</v>
      </c>
      <c r="E53" s="626">
        <v>26000</v>
      </c>
      <c r="F53" s="623">
        <v>44424</v>
      </c>
      <c r="G53" s="616">
        <v>44438</v>
      </c>
      <c r="H53" s="619">
        <v>13</v>
      </c>
    </row>
    <row r="54" spans="1:8" ht="14">
      <c r="A54" s="41" t="s">
        <v>113</v>
      </c>
      <c r="B54" s="41" t="s">
        <v>114</v>
      </c>
      <c r="C54" s="33" t="s">
        <v>115</v>
      </c>
      <c r="D54" s="34">
        <v>44398</v>
      </c>
      <c r="E54" s="617"/>
      <c r="F54" s="617"/>
      <c r="G54" s="617"/>
      <c r="H54" s="620"/>
    </row>
    <row r="55" spans="1:8" ht="14">
      <c r="A55" s="41" t="s">
        <v>116</v>
      </c>
      <c r="B55" s="41" t="s">
        <v>117</v>
      </c>
      <c r="C55" s="33">
        <v>2</v>
      </c>
      <c r="D55" s="34">
        <v>44409</v>
      </c>
      <c r="E55" s="617"/>
      <c r="F55" s="617"/>
      <c r="G55" s="617"/>
      <c r="H55" s="620"/>
    </row>
    <row r="56" spans="1:8" ht="14">
      <c r="A56" s="41" t="s">
        <v>118</v>
      </c>
      <c r="B56" s="41" t="s">
        <v>119</v>
      </c>
      <c r="C56" s="33">
        <v>2</v>
      </c>
      <c r="D56" s="34">
        <v>44406</v>
      </c>
      <c r="E56" s="617"/>
      <c r="F56" s="617"/>
      <c r="G56" s="617"/>
      <c r="H56" s="620"/>
    </row>
    <row r="57" spans="1:8" ht="14">
      <c r="A57" s="35" t="s">
        <v>120</v>
      </c>
      <c r="B57" s="35" t="s">
        <v>121</v>
      </c>
      <c r="C57" s="36">
        <v>2</v>
      </c>
      <c r="D57" s="37">
        <v>44406</v>
      </c>
      <c r="E57" s="618"/>
      <c r="F57" s="618"/>
      <c r="G57" s="618"/>
      <c r="H57" s="621"/>
    </row>
    <row r="58" spans="1:8" ht="14">
      <c r="A58" s="41" t="s">
        <v>122</v>
      </c>
      <c r="B58" s="41" t="s">
        <v>123</v>
      </c>
      <c r="C58" s="33">
        <v>2</v>
      </c>
      <c r="D58" s="34">
        <v>44438</v>
      </c>
      <c r="E58" s="626">
        <v>26000</v>
      </c>
      <c r="F58" s="623">
        <v>44454</v>
      </c>
      <c r="G58" s="616">
        <v>44468</v>
      </c>
      <c r="H58" s="619">
        <v>14</v>
      </c>
    </row>
    <row r="59" spans="1:8" ht="14">
      <c r="A59" s="41" t="s">
        <v>124</v>
      </c>
      <c r="B59" s="41" t="s">
        <v>125</v>
      </c>
      <c r="C59" s="33">
        <v>2</v>
      </c>
      <c r="D59" s="34">
        <v>44439</v>
      </c>
      <c r="E59" s="617"/>
      <c r="F59" s="617"/>
      <c r="G59" s="617"/>
      <c r="H59" s="620"/>
    </row>
    <row r="60" spans="1:8" ht="14">
      <c r="A60" s="41" t="s">
        <v>126</v>
      </c>
      <c r="B60" s="41" t="s">
        <v>127</v>
      </c>
      <c r="C60" s="33">
        <v>2</v>
      </c>
      <c r="D60" s="34">
        <v>44439</v>
      </c>
      <c r="E60" s="617"/>
      <c r="F60" s="617"/>
      <c r="G60" s="617"/>
      <c r="H60" s="620"/>
    </row>
    <row r="61" spans="1:8" ht="14">
      <c r="A61" s="41" t="s">
        <v>128</v>
      </c>
      <c r="B61" s="41" t="s">
        <v>129</v>
      </c>
      <c r="C61" s="33">
        <v>1</v>
      </c>
      <c r="D61" s="34">
        <v>44435</v>
      </c>
      <c r="E61" s="617"/>
      <c r="F61" s="617"/>
      <c r="G61" s="617"/>
      <c r="H61" s="620"/>
    </row>
    <row r="62" spans="1:8" ht="14">
      <c r="A62" s="35" t="s">
        <v>130</v>
      </c>
      <c r="B62" s="35" t="s">
        <v>131</v>
      </c>
      <c r="C62" s="36">
        <v>1</v>
      </c>
      <c r="D62" s="37">
        <v>44435</v>
      </c>
      <c r="E62" s="618"/>
      <c r="F62" s="618"/>
      <c r="G62" s="618"/>
      <c r="H62" s="621"/>
    </row>
    <row r="63" spans="1:8" ht="14">
      <c r="A63" s="41" t="s">
        <v>132</v>
      </c>
      <c r="B63" s="41" t="s">
        <v>133</v>
      </c>
      <c r="C63" s="33">
        <v>2</v>
      </c>
      <c r="D63" s="34">
        <v>44490</v>
      </c>
      <c r="E63" s="626">
        <v>6800</v>
      </c>
      <c r="F63" s="623">
        <v>44497</v>
      </c>
      <c r="G63" s="616">
        <v>44502</v>
      </c>
      <c r="H63" s="619">
        <v>15</v>
      </c>
    </row>
    <row r="64" spans="1:8" ht="14">
      <c r="A64" s="41" t="s">
        <v>134</v>
      </c>
      <c r="B64" s="41" t="s">
        <v>135</v>
      </c>
      <c r="C64" s="33">
        <v>2</v>
      </c>
      <c r="D64" s="34">
        <v>44490</v>
      </c>
      <c r="E64" s="617"/>
      <c r="F64" s="617"/>
      <c r="G64" s="617"/>
      <c r="H64" s="620"/>
    </row>
    <row r="65" spans="1:8" ht="14">
      <c r="A65" s="41" t="s">
        <v>136</v>
      </c>
      <c r="B65" s="41" t="s">
        <v>137</v>
      </c>
      <c r="C65" s="33">
        <v>2</v>
      </c>
      <c r="D65" s="34">
        <v>44494</v>
      </c>
      <c r="E65" s="617"/>
      <c r="F65" s="617"/>
      <c r="G65" s="617"/>
      <c r="H65" s="620"/>
    </row>
    <row r="66" spans="1:8" ht="14">
      <c r="A66" s="41" t="s">
        <v>138</v>
      </c>
      <c r="B66" s="41" t="s">
        <v>139</v>
      </c>
      <c r="C66" s="33"/>
      <c r="D66" s="34">
        <v>44494</v>
      </c>
      <c r="E66" s="617"/>
      <c r="F66" s="617"/>
      <c r="G66" s="617"/>
      <c r="H66" s="620"/>
    </row>
    <row r="67" spans="1:8" ht="14">
      <c r="A67" s="41" t="s">
        <v>140</v>
      </c>
      <c r="B67" s="41" t="s">
        <v>141</v>
      </c>
      <c r="C67" s="33">
        <v>2</v>
      </c>
      <c r="D67" s="34">
        <v>44494</v>
      </c>
      <c r="E67" s="617"/>
      <c r="F67" s="617"/>
      <c r="G67" s="617"/>
      <c r="H67" s="620"/>
    </row>
    <row r="68" spans="1:8" ht="14">
      <c r="A68" s="41" t="s">
        <v>142</v>
      </c>
      <c r="B68" s="41" t="s">
        <v>143</v>
      </c>
      <c r="C68" s="33">
        <v>2</v>
      </c>
      <c r="D68" s="34">
        <v>44494</v>
      </c>
      <c r="E68" s="617"/>
      <c r="F68" s="617"/>
      <c r="G68" s="617"/>
      <c r="H68" s="620"/>
    </row>
    <row r="69" spans="1:8" ht="14">
      <c r="A69" s="41" t="s">
        <v>144</v>
      </c>
      <c r="B69" s="41" t="s">
        <v>145</v>
      </c>
      <c r="C69" s="33">
        <v>2</v>
      </c>
      <c r="D69" s="34">
        <v>44494</v>
      </c>
      <c r="E69" s="617"/>
      <c r="F69" s="617"/>
      <c r="G69" s="617"/>
      <c r="H69" s="620"/>
    </row>
    <row r="70" spans="1:8" ht="14">
      <c r="A70" s="35" t="s">
        <v>146</v>
      </c>
      <c r="B70" s="35" t="s">
        <v>147</v>
      </c>
      <c r="C70" s="36">
        <v>2</v>
      </c>
      <c r="D70" s="37">
        <v>44494</v>
      </c>
      <c r="E70" s="618"/>
      <c r="F70" s="618"/>
      <c r="G70" s="618"/>
      <c r="H70" s="621"/>
    </row>
    <row r="71" spans="1:8" ht="14">
      <c r="A71" s="41" t="s">
        <v>148</v>
      </c>
      <c r="B71" s="41" t="s">
        <v>149</v>
      </c>
      <c r="C71" s="33">
        <v>2</v>
      </c>
      <c r="D71" s="34">
        <v>44529</v>
      </c>
      <c r="E71" s="626">
        <v>11500</v>
      </c>
      <c r="F71" s="623">
        <v>44552</v>
      </c>
      <c r="G71" s="616">
        <v>44552</v>
      </c>
      <c r="H71" s="619">
        <v>16</v>
      </c>
    </row>
    <row r="72" spans="1:8" ht="14">
      <c r="A72" s="41" t="s">
        <v>150</v>
      </c>
      <c r="B72" s="41" t="s">
        <v>151</v>
      </c>
      <c r="C72" s="33">
        <v>2</v>
      </c>
      <c r="D72" s="34">
        <v>44529</v>
      </c>
      <c r="E72" s="617"/>
      <c r="F72" s="617"/>
      <c r="G72" s="617"/>
      <c r="H72" s="620"/>
    </row>
    <row r="73" spans="1:8" ht="14">
      <c r="A73" s="41" t="s">
        <v>152</v>
      </c>
      <c r="B73" s="41" t="s">
        <v>153</v>
      </c>
      <c r="C73" s="33">
        <v>2</v>
      </c>
      <c r="D73" s="34">
        <v>44529</v>
      </c>
      <c r="E73" s="617"/>
      <c r="F73" s="617"/>
      <c r="G73" s="617"/>
      <c r="H73" s="620"/>
    </row>
    <row r="74" spans="1:8" ht="14">
      <c r="A74" s="41" t="s">
        <v>154</v>
      </c>
      <c r="B74" s="41" t="s">
        <v>155</v>
      </c>
      <c r="C74" s="33">
        <v>2</v>
      </c>
      <c r="D74" s="34">
        <v>44529</v>
      </c>
      <c r="E74" s="617"/>
      <c r="F74" s="617"/>
      <c r="G74" s="617"/>
      <c r="H74" s="620"/>
    </row>
    <row r="75" spans="1:8" ht="14">
      <c r="A75" s="41" t="s">
        <v>156</v>
      </c>
      <c r="B75" s="41" t="s">
        <v>157</v>
      </c>
      <c r="C75" s="33">
        <v>2</v>
      </c>
      <c r="D75" s="34">
        <v>44529</v>
      </c>
      <c r="E75" s="617"/>
      <c r="F75" s="617"/>
      <c r="G75" s="617"/>
      <c r="H75" s="620"/>
    </row>
    <row r="76" spans="1:8" ht="14">
      <c r="A76" s="41" t="s">
        <v>158</v>
      </c>
      <c r="B76" s="41" t="s">
        <v>159</v>
      </c>
      <c r="C76" s="33">
        <v>2</v>
      </c>
      <c r="D76" s="34">
        <v>44529</v>
      </c>
      <c r="E76" s="617"/>
      <c r="F76" s="617"/>
      <c r="G76" s="617"/>
      <c r="H76" s="620"/>
    </row>
    <row r="77" spans="1:8" ht="14">
      <c r="A77" s="41" t="s">
        <v>160</v>
      </c>
      <c r="B77" s="41" t="s">
        <v>161</v>
      </c>
      <c r="C77" s="33">
        <v>2</v>
      </c>
      <c r="D77" s="34">
        <v>44529</v>
      </c>
      <c r="E77" s="617"/>
      <c r="F77" s="617"/>
      <c r="G77" s="617"/>
      <c r="H77" s="620"/>
    </row>
    <row r="78" spans="1:8" ht="14">
      <c r="A78" s="41" t="s">
        <v>162</v>
      </c>
      <c r="B78" s="41" t="s">
        <v>163</v>
      </c>
      <c r="C78" s="33">
        <v>2</v>
      </c>
      <c r="D78" s="34">
        <v>44536</v>
      </c>
      <c r="E78" s="617"/>
      <c r="F78" s="617"/>
      <c r="G78" s="617"/>
      <c r="H78" s="620"/>
    </row>
    <row r="79" spans="1:8" ht="14">
      <c r="A79" s="41" t="s">
        <v>164</v>
      </c>
      <c r="B79" s="41" t="s">
        <v>165</v>
      </c>
      <c r="C79" s="33">
        <v>2</v>
      </c>
      <c r="D79" s="34">
        <v>44536</v>
      </c>
      <c r="E79" s="617"/>
      <c r="F79" s="617"/>
      <c r="G79" s="617"/>
      <c r="H79" s="620"/>
    </row>
    <row r="80" spans="1:8" ht="14">
      <c r="A80" s="35" t="s">
        <v>166</v>
      </c>
      <c r="B80" s="35" t="s">
        <v>167</v>
      </c>
      <c r="C80" s="36">
        <v>2</v>
      </c>
      <c r="D80" s="37">
        <v>44536</v>
      </c>
      <c r="E80" s="618"/>
      <c r="F80" s="618"/>
      <c r="G80" s="618"/>
      <c r="H80" s="621"/>
    </row>
    <row r="81" spans="1:8" ht="14">
      <c r="A81" s="41" t="s">
        <v>168</v>
      </c>
      <c r="B81" s="41" t="s">
        <v>169</v>
      </c>
      <c r="C81" s="33">
        <v>2</v>
      </c>
      <c r="D81" s="34">
        <v>44550</v>
      </c>
      <c r="E81" s="626">
        <v>8700</v>
      </c>
      <c r="F81" s="623">
        <v>44586</v>
      </c>
      <c r="G81" s="616">
        <v>44586</v>
      </c>
      <c r="H81" s="619">
        <v>17</v>
      </c>
    </row>
    <row r="82" spans="1:8" ht="14">
      <c r="A82" s="41" t="s">
        <v>170</v>
      </c>
      <c r="B82" s="41" t="s">
        <v>171</v>
      </c>
      <c r="C82" s="33">
        <v>2</v>
      </c>
      <c r="D82" s="34">
        <v>44575</v>
      </c>
      <c r="E82" s="617"/>
      <c r="F82" s="617"/>
      <c r="G82" s="617"/>
      <c r="H82" s="620"/>
    </row>
    <row r="83" spans="1:8" ht="14">
      <c r="A83" s="41" t="s">
        <v>172</v>
      </c>
      <c r="B83" s="41" t="s">
        <v>173</v>
      </c>
      <c r="C83" s="33">
        <v>2</v>
      </c>
      <c r="D83" s="34">
        <v>44572</v>
      </c>
      <c r="E83" s="617"/>
      <c r="F83" s="617"/>
      <c r="G83" s="617"/>
      <c r="H83" s="620"/>
    </row>
    <row r="84" spans="1:8" ht="14">
      <c r="A84" s="41" t="s">
        <v>174</v>
      </c>
      <c r="B84" s="41" t="s">
        <v>175</v>
      </c>
      <c r="C84" s="33">
        <v>2</v>
      </c>
      <c r="D84" s="34">
        <v>44581</v>
      </c>
      <c r="E84" s="617"/>
      <c r="F84" s="617"/>
      <c r="G84" s="617"/>
      <c r="H84" s="620"/>
    </row>
    <row r="85" spans="1:8" ht="14">
      <c r="A85" s="41" t="s">
        <v>176</v>
      </c>
      <c r="B85" s="41" t="s">
        <v>177</v>
      </c>
      <c r="C85" s="33">
        <v>2</v>
      </c>
      <c r="D85" s="34">
        <v>44572</v>
      </c>
      <c r="E85" s="617"/>
      <c r="F85" s="617"/>
      <c r="G85" s="617"/>
      <c r="H85" s="620"/>
    </row>
    <row r="86" spans="1:8" ht="14">
      <c r="A86" s="41" t="s">
        <v>178</v>
      </c>
      <c r="B86" s="41" t="s">
        <v>179</v>
      </c>
      <c r="C86" s="33">
        <v>2</v>
      </c>
      <c r="D86" s="34">
        <v>44572</v>
      </c>
      <c r="E86" s="617"/>
      <c r="F86" s="617"/>
      <c r="G86" s="617"/>
      <c r="H86" s="620"/>
    </row>
    <row r="87" spans="1:8" ht="14">
      <c r="A87" s="35" t="s">
        <v>180</v>
      </c>
      <c r="B87" s="35" t="s">
        <v>181</v>
      </c>
      <c r="C87" s="36">
        <v>2</v>
      </c>
      <c r="D87" s="37">
        <v>44572</v>
      </c>
      <c r="E87" s="618"/>
      <c r="F87" s="618"/>
      <c r="G87" s="618"/>
      <c r="H87" s="621"/>
    </row>
    <row r="88" spans="1:8" ht="14">
      <c r="A88" s="41" t="s">
        <v>182</v>
      </c>
      <c r="B88" s="41" t="s">
        <v>183</v>
      </c>
      <c r="C88" s="33" t="s">
        <v>184</v>
      </c>
      <c r="D88" s="34">
        <v>44585</v>
      </c>
      <c r="E88" s="626">
        <v>26000</v>
      </c>
      <c r="F88" s="623">
        <v>44616</v>
      </c>
      <c r="G88" s="616">
        <v>44606</v>
      </c>
      <c r="H88" s="619">
        <v>18</v>
      </c>
    </row>
    <row r="89" spans="1:8" ht="14">
      <c r="A89" s="41" t="s">
        <v>185</v>
      </c>
      <c r="B89" s="41" t="s">
        <v>186</v>
      </c>
      <c r="C89" s="33" t="s">
        <v>184</v>
      </c>
      <c r="D89" s="34">
        <v>44585</v>
      </c>
      <c r="E89" s="617"/>
      <c r="F89" s="617"/>
      <c r="G89" s="617"/>
      <c r="H89" s="620"/>
    </row>
    <row r="90" spans="1:8" ht="14">
      <c r="A90" s="41" t="s">
        <v>187</v>
      </c>
      <c r="B90" s="41" t="s">
        <v>188</v>
      </c>
      <c r="C90" s="33" t="s">
        <v>184</v>
      </c>
      <c r="D90" s="34">
        <v>44585</v>
      </c>
      <c r="E90" s="617"/>
      <c r="F90" s="617"/>
      <c r="G90" s="617"/>
      <c r="H90" s="620"/>
    </row>
    <row r="91" spans="1:8" ht="14">
      <c r="A91" s="41" t="s">
        <v>189</v>
      </c>
      <c r="B91" s="41" t="s">
        <v>190</v>
      </c>
      <c r="C91" s="33" t="s">
        <v>184</v>
      </c>
      <c r="D91" s="34">
        <v>44585</v>
      </c>
      <c r="E91" s="617"/>
      <c r="F91" s="617"/>
      <c r="G91" s="617"/>
      <c r="H91" s="620"/>
    </row>
    <row r="92" spans="1:8" ht="14">
      <c r="A92" s="41" t="s">
        <v>191</v>
      </c>
      <c r="B92" s="41" t="s">
        <v>192</v>
      </c>
      <c r="C92" s="33">
        <v>2</v>
      </c>
      <c r="D92" s="34">
        <v>44591</v>
      </c>
      <c r="E92" s="617"/>
      <c r="F92" s="617"/>
      <c r="G92" s="617"/>
      <c r="H92" s="620"/>
    </row>
    <row r="93" spans="1:8" ht="14">
      <c r="A93" s="41" t="s">
        <v>193</v>
      </c>
      <c r="B93" s="41" t="s">
        <v>194</v>
      </c>
      <c r="C93" s="33">
        <v>2</v>
      </c>
      <c r="D93" s="34">
        <v>44591</v>
      </c>
      <c r="E93" s="617"/>
      <c r="F93" s="617"/>
      <c r="G93" s="617"/>
      <c r="H93" s="620"/>
    </row>
    <row r="94" spans="1:8" ht="14">
      <c r="A94" s="35" t="s">
        <v>195</v>
      </c>
      <c r="B94" s="35" t="s">
        <v>196</v>
      </c>
      <c r="C94" s="36">
        <v>2</v>
      </c>
      <c r="D94" s="37">
        <v>44585</v>
      </c>
      <c r="E94" s="618"/>
      <c r="F94" s="618"/>
      <c r="G94" s="618"/>
      <c r="H94" s="621"/>
    </row>
    <row r="95" spans="1:8" ht="14">
      <c r="A95" s="41" t="s">
        <v>197</v>
      </c>
      <c r="B95" s="41" t="s">
        <v>198</v>
      </c>
      <c r="C95" s="33">
        <v>2</v>
      </c>
      <c r="D95" s="34">
        <v>44585</v>
      </c>
      <c r="E95" s="626">
        <v>14000</v>
      </c>
      <c r="F95" s="623">
        <v>44617</v>
      </c>
      <c r="G95" s="616">
        <v>44629</v>
      </c>
      <c r="H95" s="619">
        <v>19</v>
      </c>
    </row>
    <row r="96" spans="1:8" ht="14">
      <c r="A96" s="41" t="s">
        <v>199</v>
      </c>
      <c r="B96" s="41" t="s">
        <v>200</v>
      </c>
      <c r="C96" s="33">
        <v>2</v>
      </c>
      <c r="D96" s="34">
        <v>44591</v>
      </c>
      <c r="E96" s="617"/>
      <c r="F96" s="617"/>
      <c r="G96" s="617"/>
      <c r="H96" s="620"/>
    </row>
    <row r="97" spans="1:8" ht="14">
      <c r="A97" s="41" t="s">
        <v>201</v>
      </c>
      <c r="B97" s="41" t="s">
        <v>202</v>
      </c>
      <c r="C97" s="33">
        <v>2</v>
      </c>
      <c r="D97" s="34">
        <v>44597</v>
      </c>
      <c r="E97" s="617"/>
      <c r="F97" s="617"/>
      <c r="G97" s="617"/>
      <c r="H97" s="620"/>
    </row>
    <row r="98" spans="1:8" ht="14">
      <c r="A98" s="35" t="s">
        <v>203</v>
      </c>
      <c r="B98" s="35" t="s">
        <v>204</v>
      </c>
      <c r="C98" s="36">
        <v>2</v>
      </c>
      <c r="D98" s="37">
        <v>44609</v>
      </c>
      <c r="E98" s="618"/>
      <c r="F98" s="618"/>
      <c r="G98" s="618"/>
      <c r="H98" s="621"/>
    </row>
    <row r="99" spans="1:8" ht="14">
      <c r="A99" s="41" t="s">
        <v>205</v>
      </c>
      <c r="B99" s="41" t="s">
        <v>206</v>
      </c>
      <c r="C99" s="33">
        <v>2</v>
      </c>
      <c r="D99" s="34">
        <v>44641</v>
      </c>
      <c r="E99" s="626">
        <v>15500</v>
      </c>
      <c r="F99" s="623">
        <v>44658</v>
      </c>
      <c r="G99" s="616">
        <v>44670</v>
      </c>
      <c r="H99" s="619">
        <v>20</v>
      </c>
    </row>
    <row r="100" spans="1:8" ht="14">
      <c r="A100" s="41" t="s">
        <v>207</v>
      </c>
      <c r="B100" s="41" t="s">
        <v>208</v>
      </c>
      <c r="C100" s="33">
        <v>2</v>
      </c>
      <c r="D100" s="34">
        <v>44641</v>
      </c>
      <c r="E100" s="617"/>
      <c r="F100" s="617"/>
      <c r="G100" s="617"/>
      <c r="H100" s="620"/>
    </row>
    <row r="101" spans="1:8" ht="14">
      <c r="A101" s="41" t="s">
        <v>209</v>
      </c>
      <c r="B101" s="41" t="s">
        <v>210</v>
      </c>
      <c r="C101" s="33">
        <v>2</v>
      </c>
      <c r="D101" s="34">
        <v>44641</v>
      </c>
      <c r="E101" s="617"/>
      <c r="F101" s="617"/>
      <c r="G101" s="617"/>
      <c r="H101" s="620"/>
    </row>
    <row r="102" spans="1:8" ht="14">
      <c r="A102" s="35" t="s">
        <v>211</v>
      </c>
      <c r="B102" s="35" t="s">
        <v>212</v>
      </c>
      <c r="C102" s="36">
        <v>2</v>
      </c>
      <c r="D102" s="37">
        <v>44650</v>
      </c>
      <c r="E102" s="618"/>
      <c r="F102" s="618"/>
      <c r="G102" s="618"/>
      <c r="H102" s="621"/>
    </row>
    <row r="103" spans="1:8" ht="14">
      <c r="A103" s="41" t="s">
        <v>213</v>
      </c>
      <c r="B103" s="41" t="s">
        <v>214</v>
      </c>
      <c r="C103" s="33">
        <v>2</v>
      </c>
      <c r="D103" s="34">
        <v>44693</v>
      </c>
      <c r="E103" s="626">
        <v>14500</v>
      </c>
      <c r="F103" s="623">
        <v>44704</v>
      </c>
      <c r="G103" s="616">
        <v>44707</v>
      </c>
      <c r="H103" s="619">
        <v>21</v>
      </c>
    </row>
    <row r="104" spans="1:8" ht="14">
      <c r="A104" s="41" t="s">
        <v>215</v>
      </c>
      <c r="B104" s="41" t="s">
        <v>216</v>
      </c>
      <c r="C104" s="33">
        <v>2</v>
      </c>
      <c r="D104" s="34">
        <v>44693</v>
      </c>
      <c r="E104" s="617"/>
      <c r="F104" s="617"/>
      <c r="G104" s="617"/>
      <c r="H104" s="620"/>
    </row>
    <row r="105" spans="1:8" ht="14">
      <c r="A105" s="35" t="s">
        <v>217</v>
      </c>
      <c r="B105" s="35" t="s">
        <v>218</v>
      </c>
      <c r="C105" s="36">
        <v>2</v>
      </c>
      <c r="D105" s="37">
        <v>44693</v>
      </c>
      <c r="E105" s="618"/>
      <c r="F105" s="618"/>
      <c r="G105" s="618"/>
      <c r="H105" s="621"/>
    </row>
    <row r="106" spans="1:8" ht="14">
      <c r="A106" s="41" t="s">
        <v>219</v>
      </c>
      <c r="B106" s="41" t="s">
        <v>220</v>
      </c>
      <c r="C106" s="33">
        <v>2</v>
      </c>
      <c r="D106" s="34">
        <v>44707</v>
      </c>
      <c r="E106" s="626">
        <v>5500</v>
      </c>
      <c r="F106" s="623">
        <v>44714</v>
      </c>
      <c r="G106" s="616">
        <v>44714</v>
      </c>
      <c r="H106" s="619">
        <v>22</v>
      </c>
    </row>
    <row r="107" spans="1:8" ht="14">
      <c r="A107" s="41" t="s">
        <v>221</v>
      </c>
      <c r="B107" s="41" t="s">
        <v>222</v>
      </c>
      <c r="C107" s="33">
        <v>2</v>
      </c>
      <c r="D107" s="34">
        <v>44693</v>
      </c>
      <c r="E107" s="617"/>
      <c r="F107" s="617"/>
      <c r="G107" s="617"/>
      <c r="H107" s="620"/>
    </row>
    <row r="108" spans="1:8" ht="14">
      <c r="A108" s="41" t="s">
        <v>223</v>
      </c>
      <c r="B108" s="41" t="s">
        <v>224</v>
      </c>
      <c r="C108" s="33" t="s">
        <v>184</v>
      </c>
      <c r="D108" s="34">
        <v>44712</v>
      </c>
      <c r="E108" s="617"/>
      <c r="F108" s="617"/>
      <c r="G108" s="617"/>
      <c r="H108" s="620"/>
    </row>
    <row r="109" spans="1:8" ht="14">
      <c r="A109" s="35" t="s">
        <v>225</v>
      </c>
      <c r="B109" s="35" t="s">
        <v>226</v>
      </c>
      <c r="C109" s="36">
        <v>2</v>
      </c>
      <c r="D109" s="37">
        <v>44700</v>
      </c>
      <c r="E109" s="618"/>
      <c r="F109" s="618"/>
      <c r="G109" s="618"/>
      <c r="H109" s="621"/>
    </row>
    <row r="110" spans="1:8" ht="14">
      <c r="A110" s="42">
        <v>129</v>
      </c>
      <c r="B110" s="41" t="s">
        <v>227</v>
      </c>
      <c r="C110" s="33"/>
      <c r="D110" s="34">
        <v>44715</v>
      </c>
      <c r="E110" s="626">
        <v>9000</v>
      </c>
      <c r="F110" s="623">
        <v>44719</v>
      </c>
      <c r="G110" s="623">
        <v>44722</v>
      </c>
      <c r="H110" s="619">
        <v>23</v>
      </c>
    </row>
    <row r="111" spans="1:8" ht="14">
      <c r="A111" s="42">
        <v>116</v>
      </c>
      <c r="B111" s="41" t="s">
        <v>228</v>
      </c>
      <c r="C111" s="33"/>
      <c r="D111" s="34">
        <v>44715</v>
      </c>
      <c r="E111" s="617"/>
      <c r="F111" s="617"/>
      <c r="G111" s="617"/>
      <c r="H111" s="620"/>
    </row>
    <row r="112" spans="1:8" ht="14">
      <c r="A112" s="42">
        <v>122</v>
      </c>
      <c r="B112" s="41" t="s">
        <v>229</v>
      </c>
      <c r="C112" s="33"/>
      <c r="D112" s="34">
        <v>44715</v>
      </c>
      <c r="E112" s="617"/>
      <c r="F112" s="617"/>
      <c r="G112" s="617"/>
      <c r="H112" s="620"/>
    </row>
    <row r="113" spans="1:8" ht="14">
      <c r="A113" s="42">
        <v>131</v>
      </c>
      <c r="B113" s="41" t="s">
        <v>230</v>
      </c>
      <c r="C113" s="33"/>
      <c r="D113" s="34">
        <v>44715</v>
      </c>
      <c r="E113" s="617"/>
      <c r="F113" s="617"/>
      <c r="G113" s="617"/>
      <c r="H113" s="620"/>
    </row>
    <row r="114" spans="1:8" ht="14">
      <c r="A114" s="43">
        <v>132</v>
      </c>
      <c r="B114" s="35" t="s">
        <v>231</v>
      </c>
      <c r="C114" s="36"/>
      <c r="D114" s="37">
        <v>44715</v>
      </c>
      <c r="E114" s="618"/>
      <c r="F114" s="618"/>
      <c r="G114" s="618"/>
      <c r="H114" s="621"/>
    </row>
    <row r="115" spans="1:8" ht="14">
      <c r="A115" s="42">
        <v>110</v>
      </c>
      <c r="B115" s="41" t="s">
        <v>232</v>
      </c>
      <c r="C115" s="33"/>
      <c r="D115" s="34">
        <v>44721</v>
      </c>
      <c r="E115" s="626">
        <v>14000</v>
      </c>
      <c r="F115" s="623">
        <v>44742</v>
      </c>
      <c r="G115" s="616">
        <v>44746</v>
      </c>
      <c r="H115" s="619">
        <v>24</v>
      </c>
    </row>
    <row r="116" spans="1:8" ht="14">
      <c r="A116" s="42">
        <v>126</v>
      </c>
      <c r="B116" s="41" t="s">
        <v>233</v>
      </c>
      <c r="C116" s="33"/>
      <c r="D116" s="34">
        <v>44721</v>
      </c>
      <c r="E116" s="617"/>
      <c r="F116" s="617"/>
      <c r="G116" s="617"/>
      <c r="H116" s="620"/>
    </row>
    <row r="117" spans="1:8" ht="14">
      <c r="A117" s="43">
        <v>173</v>
      </c>
      <c r="B117" s="35" t="s">
        <v>234</v>
      </c>
      <c r="C117" s="36"/>
      <c r="D117" s="37">
        <v>44712</v>
      </c>
      <c r="E117" s="618"/>
      <c r="F117" s="618"/>
      <c r="G117" s="618"/>
      <c r="H117" s="621"/>
    </row>
    <row r="118" spans="1:8" ht="14">
      <c r="A118" s="42">
        <v>156</v>
      </c>
      <c r="B118" s="41" t="s">
        <v>235</v>
      </c>
      <c r="C118" s="33"/>
      <c r="D118" s="34">
        <v>44749</v>
      </c>
      <c r="E118" s="626">
        <v>19000</v>
      </c>
      <c r="F118" s="623">
        <v>44774</v>
      </c>
      <c r="G118" s="616">
        <v>44775</v>
      </c>
      <c r="H118" s="619">
        <v>25</v>
      </c>
    </row>
    <row r="119" spans="1:8" ht="14">
      <c r="A119" s="42">
        <v>174</v>
      </c>
      <c r="B119" s="41" t="s">
        <v>236</v>
      </c>
      <c r="C119" s="33"/>
      <c r="D119" s="34">
        <v>44749</v>
      </c>
      <c r="E119" s="617"/>
      <c r="F119" s="617"/>
      <c r="G119" s="617"/>
      <c r="H119" s="620"/>
    </row>
    <row r="120" spans="1:8" ht="14">
      <c r="A120" s="42">
        <v>205</v>
      </c>
      <c r="B120" s="41" t="s">
        <v>237</v>
      </c>
      <c r="C120" s="33"/>
      <c r="D120" s="34">
        <v>44749</v>
      </c>
      <c r="E120" s="617"/>
      <c r="F120" s="617"/>
      <c r="G120" s="617"/>
      <c r="H120" s="620"/>
    </row>
    <row r="121" spans="1:8" ht="14">
      <c r="A121" s="42">
        <v>206</v>
      </c>
      <c r="B121" s="41" t="s">
        <v>238</v>
      </c>
      <c r="C121" s="33"/>
      <c r="D121" s="34">
        <v>44749</v>
      </c>
      <c r="E121" s="617"/>
      <c r="F121" s="617"/>
      <c r="G121" s="617"/>
      <c r="H121" s="620"/>
    </row>
    <row r="122" spans="1:8" ht="14">
      <c r="A122" s="43">
        <v>207</v>
      </c>
      <c r="B122" s="35" t="s">
        <v>239</v>
      </c>
      <c r="C122" s="36"/>
      <c r="D122" s="37">
        <v>44749</v>
      </c>
      <c r="E122" s="618"/>
      <c r="F122" s="618"/>
      <c r="G122" s="618"/>
      <c r="H122" s="621"/>
    </row>
    <row r="123" spans="1:8" ht="21" customHeight="1">
      <c r="A123" s="43">
        <v>147</v>
      </c>
      <c r="B123" s="35" t="s">
        <v>240</v>
      </c>
      <c r="C123" s="36"/>
      <c r="D123" s="37">
        <v>44721</v>
      </c>
      <c r="E123" s="36">
        <v>3400</v>
      </c>
      <c r="F123" s="40">
        <v>44778</v>
      </c>
      <c r="G123" s="44">
        <v>44781</v>
      </c>
      <c r="H123" s="45">
        <v>26</v>
      </c>
    </row>
    <row r="124" spans="1:8" ht="21" customHeight="1">
      <c r="A124" s="43">
        <v>201</v>
      </c>
      <c r="B124" s="35" t="s">
        <v>241</v>
      </c>
      <c r="C124" s="36"/>
      <c r="D124" s="37">
        <v>44749</v>
      </c>
      <c r="E124" s="36">
        <v>14000</v>
      </c>
      <c r="F124" s="40">
        <v>44798</v>
      </c>
      <c r="G124" s="44">
        <v>44802</v>
      </c>
      <c r="H124" s="45">
        <v>27</v>
      </c>
    </row>
    <row r="125" spans="1:8" ht="14">
      <c r="A125" s="42">
        <v>121</v>
      </c>
      <c r="B125" s="41" t="s">
        <v>242</v>
      </c>
      <c r="C125" s="33"/>
      <c r="D125" s="34">
        <v>44798</v>
      </c>
      <c r="E125" s="626">
        <v>9000</v>
      </c>
      <c r="F125" s="623">
        <v>44816</v>
      </c>
      <c r="G125" s="616">
        <v>44812</v>
      </c>
      <c r="H125" s="619">
        <v>28</v>
      </c>
    </row>
    <row r="126" spans="1:8" ht="14">
      <c r="A126" s="43">
        <v>200</v>
      </c>
      <c r="B126" s="35" t="s">
        <v>243</v>
      </c>
      <c r="C126" s="36"/>
      <c r="D126" s="37">
        <v>44749</v>
      </c>
      <c r="E126" s="618"/>
      <c r="F126" s="618"/>
      <c r="G126" s="618"/>
      <c r="H126" s="621"/>
    </row>
    <row r="127" spans="1:8" ht="14">
      <c r="A127" s="42">
        <v>115</v>
      </c>
      <c r="B127" s="41" t="s">
        <v>244</v>
      </c>
      <c r="C127" s="33"/>
      <c r="D127" s="34">
        <v>44749</v>
      </c>
      <c r="E127" s="626">
        <v>9500</v>
      </c>
      <c r="F127" s="623">
        <v>44820</v>
      </c>
      <c r="G127" s="616">
        <v>44825</v>
      </c>
      <c r="H127" s="619">
        <v>29</v>
      </c>
    </row>
    <row r="128" spans="1:8" ht="14">
      <c r="A128" s="43">
        <v>203</v>
      </c>
      <c r="B128" s="35" t="s">
        <v>245</v>
      </c>
      <c r="C128" s="36"/>
      <c r="D128" s="37">
        <v>44749</v>
      </c>
      <c r="E128" s="618"/>
      <c r="F128" s="618"/>
      <c r="G128" s="618"/>
      <c r="H128" s="621"/>
    </row>
    <row r="129" spans="1:8" ht="14">
      <c r="A129" s="42">
        <v>211</v>
      </c>
      <c r="B129" s="41" t="s">
        <v>246</v>
      </c>
      <c r="C129" s="33"/>
      <c r="D129" s="34">
        <v>44774</v>
      </c>
      <c r="E129" s="626">
        <v>15000</v>
      </c>
      <c r="F129" s="623">
        <v>44846</v>
      </c>
      <c r="G129" s="616">
        <v>44847</v>
      </c>
      <c r="H129" s="619">
        <v>30</v>
      </c>
    </row>
    <row r="130" spans="1:8" ht="14">
      <c r="A130" s="43">
        <v>147</v>
      </c>
      <c r="B130" s="35" t="s">
        <v>247</v>
      </c>
      <c r="C130" s="36"/>
      <c r="D130" s="37">
        <v>44774</v>
      </c>
      <c r="E130" s="618"/>
      <c r="F130" s="618"/>
      <c r="G130" s="618"/>
      <c r="H130" s="621"/>
    </row>
    <row r="131" spans="1:8" ht="14">
      <c r="A131" s="42">
        <v>175</v>
      </c>
      <c r="B131" s="41" t="s">
        <v>248</v>
      </c>
      <c r="C131" s="33"/>
      <c r="D131" s="34">
        <v>44712</v>
      </c>
      <c r="E131" s="626">
        <v>11000</v>
      </c>
      <c r="F131" s="623">
        <v>44862</v>
      </c>
      <c r="G131" s="616">
        <v>44866</v>
      </c>
      <c r="H131" s="619">
        <v>31</v>
      </c>
    </row>
    <row r="132" spans="1:8" ht="14">
      <c r="A132" s="42">
        <v>213</v>
      </c>
      <c r="B132" s="41" t="s">
        <v>249</v>
      </c>
      <c r="C132" s="33"/>
      <c r="D132" s="34">
        <v>44835</v>
      </c>
      <c r="E132" s="617"/>
      <c r="F132" s="617"/>
      <c r="G132" s="617"/>
      <c r="H132" s="620"/>
    </row>
    <row r="133" spans="1:8" ht="14">
      <c r="A133" s="43">
        <v>204</v>
      </c>
      <c r="B133" s="35" t="s">
        <v>250</v>
      </c>
      <c r="C133" s="36"/>
      <c r="D133" s="37">
        <v>44835</v>
      </c>
      <c r="E133" s="618"/>
      <c r="F133" s="618"/>
      <c r="G133" s="618"/>
      <c r="H133" s="621"/>
    </row>
    <row r="134" spans="1:8" ht="14">
      <c r="A134" s="42">
        <v>188</v>
      </c>
      <c r="B134" s="41" t="s">
        <v>251</v>
      </c>
      <c r="C134" s="33"/>
      <c r="D134" s="34">
        <v>44867</v>
      </c>
      <c r="E134" s="626">
        <v>7000</v>
      </c>
      <c r="F134" s="623">
        <v>44877</v>
      </c>
      <c r="G134" s="616">
        <v>44876</v>
      </c>
      <c r="H134" s="619">
        <v>32</v>
      </c>
    </row>
    <row r="135" spans="1:8" ht="14">
      <c r="A135" s="43">
        <v>218</v>
      </c>
      <c r="B135" s="35" t="s">
        <v>252</v>
      </c>
      <c r="C135" s="36"/>
      <c r="D135" s="37">
        <v>44867</v>
      </c>
      <c r="E135" s="618"/>
      <c r="F135" s="618"/>
      <c r="G135" s="618"/>
      <c r="H135" s="621"/>
    </row>
    <row r="136" spans="1:8" ht="14">
      <c r="A136" s="42">
        <v>217</v>
      </c>
      <c r="B136" s="41" t="s">
        <v>253</v>
      </c>
      <c r="C136" s="33"/>
      <c r="D136" s="34">
        <v>44879</v>
      </c>
      <c r="E136" s="626">
        <v>9300</v>
      </c>
      <c r="F136" s="623">
        <v>44889</v>
      </c>
      <c r="G136" s="616">
        <v>44890</v>
      </c>
      <c r="H136" s="619">
        <v>33</v>
      </c>
    </row>
    <row r="137" spans="1:8" ht="14">
      <c r="A137" s="42">
        <v>135</v>
      </c>
      <c r="B137" s="41" t="s">
        <v>254</v>
      </c>
      <c r="C137" s="33"/>
      <c r="D137" s="34">
        <v>44879</v>
      </c>
      <c r="E137" s="617"/>
      <c r="F137" s="617"/>
      <c r="G137" s="617"/>
      <c r="H137" s="620"/>
    </row>
    <row r="138" spans="1:8" ht="14">
      <c r="A138" s="43">
        <v>220</v>
      </c>
      <c r="B138" s="35" t="s">
        <v>255</v>
      </c>
      <c r="C138" s="36"/>
      <c r="D138" s="37">
        <v>44879</v>
      </c>
      <c r="E138" s="618"/>
      <c r="F138" s="618"/>
      <c r="G138" s="618"/>
      <c r="H138" s="621"/>
    </row>
    <row r="139" spans="1:8" ht="14">
      <c r="A139" s="42">
        <v>219</v>
      </c>
      <c r="B139" s="41" t="s">
        <v>256</v>
      </c>
      <c r="C139" s="33"/>
      <c r="D139" s="34">
        <v>44869</v>
      </c>
      <c r="E139" s="626">
        <v>14400</v>
      </c>
      <c r="F139" s="623">
        <v>44904</v>
      </c>
      <c r="G139" s="616">
        <v>44906</v>
      </c>
      <c r="H139" s="619">
        <v>34</v>
      </c>
    </row>
    <row r="140" spans="1:8" ht="14">
      <c r="A140" s="42">
        <v>227</v>
      </c>
      <c r="B140" s="41" t="s">
        <v>257</v>
      </c>
      <c r="C140" s="33"/>
      <c r="D140" s="34">
        <v>44886</v>
      </c>
      <c r="E140" s="617"/>
      <c r="F140" s="617"/>
      <c r="G140" s="617"/>
      <c r="H140" s="620"/>
    </row>
    <row r="141" spans="1:8" ht="14">
      <c r="A141" s="43">
        <v>229</v>
      </c>
      <c r="B141" s="35" t="s">
        <v>258</v>
      </c>
      <c r="C141" s="36"/>
      <c r="D141" s="37">
        <v>44889</v>
      </c>
      <c r="E141" s="618"/>
      <c r="F141" s="618"/>
      <c r="G141" s="618"/>
      <c r="H141" s="621"/>
    </row>
    <row r="142" spans="1:8" ht="14">
      <c r="A142" s="42">
        <v>228</v>
      </c>
      <c r="B142" s="41" t="s">
        <v>259</v>
      </c>
      <c r="C142" s="33"/>
      <c r="D142" s="34">
        <v>44869</v>
      </c>
      <c r="E142" s="626">
        <v>8500</v>
      </c>
      <c r="F142" s="623">
        <v>44914</v>
      </c>
      <c r="G142" s="616">
        <v>44915</v>
      </c>
      <c r="H142" s="619">
        <v>35</v>
      </c>
    </row>
    <row r="143" spans="1:8" ht="14">
      <c r="A143" s="43">
        <v>230</v>
      </c>
      <c r="B143" s="35" t="s">
        <v>260</v>
      </c>
      <c r="C143" s="36"/>
      <c r="D143" s="37">
        <v>44889</v>
      </c>
      <c r="E143" s="618"/>
      <c r="F143" s="618"/>
      <c r="G143" s="618"/>
      <c r="H143" s="621"/>
    </row>
    <row r="144" spans="1:8" ht="14">
      <c r="A144" s="46">
        <v>114</v>
      </c>
      <c r="B144" s="47" t="s">
        <v>261</v>
      </c>
      <c r="C144" s="48"/>
      <c r="D144" s="48"/>
      <c r="E144" s="627">
        <v>8000</v>
      </c>
      <c r="F144" s="622">
        <v>44960</v>
      </c>
      <c r="G144" s="616">
        <v>44965</v>
      </c>
      <c r="H144" s="619">
        <v>36</v>
      </c>
    </row>
    <row r="145" spans="1:8" ht="14">
      <c r="A145" s="49">
        <v>117</v>
      </c>
      <c r="B145" s="50" t="s">
        <v>262</v>
      </c>
      <c r="C145" s="51"/>
      <c r="D145" s="51"/>
      <c r="E145" s="617"/>
      <c r="F145" s="617"/>
      <c r="G145" s="617"/>
      <c r="H145" s="620"/>
    </row>
    <row r="146" spans="1:8" ht="14">
      <c r="A146" s="49">
        <v>137</v>
      </c>
      <c r="B146" s="50" t="s">
        <v>263</v>
      </c>
      <c r="C146" s="51"/>
      <c r="D146" s="51"/>
      <c r="E146" s="617"/>
      <c r="F146" s="617"/>
      <c r="G146" s="617"/>
      <c r="H146" s="620"/>
    </row>
    <row r="147" spans="1:8" ht="14">
      <c r="A147" s="49">
        <v>155</v>
      </c>
      <c r="B147" s="50" t="s">
        <v>264</v>
      </c>
      <c r="C147" s="51"/>
      <c r="D147" s="51"/>
      <c r="E147" s="617"/>
      <c r="F147" s="617"/>
      <c r="G147" s="617"/>
      <c r="H147" s="620"/>
    </row>
    <row r="148" spans="1:8" ht="14">
      <c r="A148" s="49">
        <v>233</v>
      </c>
      <c r="B148" s="50" t="s">
        <v>265</v>
      </c>
      <c r="C148" s="51"/>
      <c r="D148" s="51"/>
      <c r="E148" s="617"/>
      <c r="F148" s="617"/>
      <c r="G148" s="617"/>
      <c r="H148" s="620"/>
    </row>
    <row r="149" spans="1:8" ht="14">
      <c r="A149" s="52">
        <v>236</v>
      </c>
      <c r="B149" s="53" t="s">
        <v>266</v>
      </c>
      <c r="C149" s="54"/>
      <c r="D149" s="55"/>
      <c r="E149" s="618"/>
      <c r="F149" s="618"/>
      <c r="G149" s="618"/>
      <c r="H149" s="621"/>
    </row>
    <row r="150" spans="1:8" ht="14">
      <c r="A150" s="42">
        <v>123</v>
      </c>
      <c r="B150" s="41" t="s">
        <v>267</v>
      </c>
      <c r="C150" s="33"/>
      <c r="D150" s="34"/>
      <c r="E150" s="626">
        <v>9800</v>
      </c>
      <c r="F150" s="623">
        <v>44985</v>
      </c>
      <c r="G150" s="616">
        <v>44985</v>
      </c>
      <c r="H150" s="619">
        <v>37</v>
      </c>
    </row>
    <row r="151" spans="1:8" ht="14">
      <c r="A151" s="42">
        <v>225</v>
      </c>
      <c r="B151" s="41" t="s">
        <v>268</v>
      </c>
      <c r="C151" s="33"/>
      <c r="D151" s="34"/>
      <c r="E151" s="617"/>
      <c r="F151" s="617"/>
      <c r="G151" s="617"/>
      <c r="H151" s="620"/>
    </row>
    <row r="152" spans="1:8" ht="14">
      <c r="A152" s="42">
        <v>164</v>
      </c>
      <c r="B152" s="41" t="s">
        <v>269</v>
      </c>
      <c r="C152" s="33"/>
      <c r="D152" s="34"/>
      <c r="E152" s="617"/>
      <c r="F152" s="617"/>
      <c r="G152" s="617"/>
      <c r="H152" s="620"/>
    </row>
    <row r="153" spans="1:8" ht="14">
      <c r="A153" s="43">
        <v>176</v>
      </c>
      <c r="B153" s="35" t="s">
        <v>270</v>
      </c>
      <c r="C153" s="36"/>
      <c r="D153" s="37"/>
      <c r="E153" s="618"/>
      <c r="F153" s="618"/>
      <c r="G153" s="618"/>
      <c r="H153" s="621"/>
    </row>
    <row r="154" spans="1:8" ht="14">
      <c r="A154" s="42">
        <v>118</v>
      </c>
      <c r="B154" s="41" t="s">
        <v>271</v>
      </c>
      <c r="C154" s="33"/>
      <c r="D154" s="34"/>
      <c r="E154" s="626">
        <v>14800</v>
      </c>
      <c r="F154" s="623">
        <v>45007</v>
      </c>
      <c r="G154" s="616">
        <v>45007</v>
      </c>
      <c r="H154" s="619">
        <v>38</v>
      </c>
    </row>
    <row r="155" spans="1:8" ht="14">
      <c r="A155" s="42">
        <v>136</v>
      </c>
      <c r="B155" s="41" t="s">
        <v>272</v>
      </c>
      <c r="C155" s="33"/>
      <c r="D155" s="34"/>
      <c r="E155" s="617"/>
      <c r="F155" s="617"/>
      <c r="G155" s="617"/>
      <c r="H155" s="620"/>
    </row>
    <row r="156" spans="1:8" ht="14">
      <c r="A156" s="42">
        <v>216</v>
      </c>
      <c r="B156" s="41" t="s">
        <v>273</v>
      </c>
      <c r="C156" s="33"/>
      <c r="D156" s="34"/>
      <c r="E156" s="617"/>
      <c r="F156" s="617"/>
      <c r="G156" s="617"/>
      <c r="H156" s="620"/>
    </row>
    <row r="157" spans="1:8" ht="14">
      <c r="A157" s="42">
        <v>237</v>
      </c>
      <c r="B157" s="41" t="s">
        <v>274</v>
      </c>
      <c r="C157" s="33"/>
      <c r="D157" s="34"/>
      <c r="E157" s="617"/>
      <c r="F157" s="617"/>
      <c r="G157" s="617"/>
      <c r="H157" s="620"/>
    </row>
    <row r="158" spans="1:8" ht="14">
      <c r="A158" s="43">
        <v>238</v>
      </c>
      <c r="B158" s="35" t="s">
        <v>275</v>
      </c>
      <c r="C158" s="36"/>
      <c r="D158" s="37"/>
      <c r="E158" s="618"/>
      <c r="F158" s="618"/>
      <c r="G158" s="618"/>
      <c r="H158" s="621"/>
    </row>
    <row r="159" spans="1:8" ht="14">
      <c r="A159" s="42">
        <v>239</v>
      </c>
      <c r="B159" s="41" t="s">
        <v>276</v>
      </c>
      <c r="C159" s="33"/>
      <c r="D159" s="34"/>
      <c r="E159" s="626">
        <v>14000</v>
      </c>
      <c r="F159" s="623">
        <v>45026</v>
      </c>
      <c r="G159" s="616">
        <v>45028</v>
      </c>
      <c r="H159" s="619">
        <v>39</v>
      </c>
    </row>
    <row r="160" spans="1:8" ht="14">
      <c r="A160" s="42">
        <v>240</v>
      </c>
      <c r="B160" s="41" t="s">
        <v>277</v>
      </c>
      <c r="C160" s="33"/>
      <c r="D160" s="34"/>
      <c r="E160" s="617"/>
      <c r="F160" s="617"/>
      <c r="G160" s="617"/>
      <c r="H160" s="620"/>
    </row>
    <row r="161" spans="1:8" ht="14">
      <c r="A161" s="43">
        <v>241</v>
      </c>
      <c r="B161" s="35" t="s">
        <v>278</v>
      </c>
      <c r="C161" s="36"/>
      <c r="D161" s="37"/>
      <c r="E161" s="618"/>
      <c r="F161" s="618"/>
      <c r="G161" s="618"/>
      <c r="H161" s="621"/>
    </row>
    <row r="162" spans="1:8" ht="14">
      <c r="A162" s="42">
        <v>210</v>
      </c>
      <c r="B162" s="41" t="s">
        <v>279</v>
      </c>
      <c r="C162" s="33"/>
      <c r="D162" s="34"/>
      <c r="E162" s="626">
        <v>20000</v>
      </c>
      <c r="F162" s="623">
        <v>45064</v>
      </c>
      <c r="G162" s="616">
        <v>45068</v>
      </c>
      <c r="H162" s="619">
        <v>40</v>
      </c>
    </row>
    <row r="163" spans="1:8" ht="14">
      <c r="A163" s="42">
        <v>212</v>
      </c>
      <c r="B163" s="41" t="s">
        <v>280</v>
      </c>
      <c r="C163" s="33"/>
      <c r="D163" s="34"/>
      <c r="E163" s="617"/>
      <c r="F163" s="617"/>
      <c r="G163" s="617"/>
      <c r="H163" s="620"/>
    </row>
    <row r="164" spans="1:8" ht="14">
      <c r="A164" s="42">
        <v>214</v>
      </c>
      <c r="B164" s="41" t="s">
        <v>281</v>
      </c>
      <c r="C164" s="33"/>
      <c r="D164" s="34"/>
      <c r="E164" s="617"/>
      <c r="F164" s="617"/>
      <c r="G164" s="617"/>
      <c r="H164" s="620"/>
    </row>
    <row r="165" spans="1:8" ht="14">
      <c r="A165" s="43">
        <v>243</v>
      </c>
      <c r="B165" s="35" t="s">
        <v>282</v>
      </c>
      <c r="C165" s="36"/>
      <c r="D165" s="37"/>
      <c r="E165" s="618"/>
      <c r="F165" s="618"/>
      <c r="G165" s="618"/>
      <c r="H165" s="621"/>
    </row>
    <row r="166" spans="1:8" ht="14">
      <c r="A166" s="42">
        <v>246</v>
      </c>
      <c r="B166" s="41" t="s">
        <v>283</v>
      </c>
      <c r="C166" s="33"/>
      <c r="D166" s="34"/>
      <c r="E166" s="626">
        <v>23000</v>
      </c>
      <c r="F166" s="623">
        <v>45128</v>
      </c>
      <c r="G166" s="616">
        <v>45135</v>
      </c>
      <c r="H166" s="619">
        <v>41</v>
      </c>
    </row>
    <row r="167" spans="1:8" ht="14">
      <c r="A167" s="42">
        <v>247</v>
      </c>
      <c r="B167" s="41" t="s">
        <v>284</v>
      </c>
      <c r="C167" s="33"/>
      <c r="D167" s="34"/>
      <c r="E167" s="617"/>
      <c r="F167" s="617"/>
      <c r="G167" s="617"/>
      <c r="H167" s="620"/>
    </row>
    <row r="168" spans="1:8" ht="14">
      <c r="A168" s="42">
        <v>249</v>
      </c>
      <c r="B168" s="41" t="s">
        <v>285</v>
      </c>
      <c r="C168" s="33"/>
      <c r="D168" s="34"/>
      <c r="E168" s="617"/>
      <c r="F168" s="617"/>
      <c r="G168" s="617"/>
      <c r="H168" s="620"/>
    </row>
    <row r="169" spans="1:8" ht="14">
      <c r="A169" s="42">
        <v>250</v>
      </c>
      <c r="B169" s="41" t="s">
        <v>286</v>
      </c>
      <c r="C169" s="33"/>
      <c r="D169" s="34"/>
      <c r="E169" s="617"/>
      <c r="F169" s="617"/>
      <c r="G169" s="617"/>
      <c r="H169" s="620"/>
    </row>
    <row r="170" spans="1:8" ht="14">
      <c r="A170" s="43">
        <v>251</v>
      </c>
      <c r="B170" s="35" t="s">
        <v>287</v>
      </c>
      <c r="C170" s="36"/>
      <c r="D170" s="37"/>
      <c r="E170" s="618"/>
      <c r="F170" s="618"/>
      <c r="G170" s="618"/>
      <c r="H170" s="621"/>
    </row>
    <row r="171" spans="1:8" ht="14">
      <c r="A171" s="42">
        <v>256</v>
      </c>
      <c r="B171" s="41" t="s">
        <v>288</v>
      </c>
      <c r="C171" s="33"/>
      <c r="D171" s="34"/>
      <c r="E171" s="626">
        <v>16600</v>
      </c>
      <c r="F171" s="623">
        <v>45193</v>
      </c>
      <c r="G171" s="616">
        <v>45197</v>
      </c>
      <c r="H171" s="619">
        <v>42</v>
      </c>
    </row>
    <row r="172" spans="1:8" ht="14">
      <c r="A172" s="42">
        <v>257</v>
      </c>
      <c r="B172" s="41" t="s">
        <v>289</v>
      </c>
      <c r="C172" s="33"/>
      <c r="D172" s="34"/>
      <c r="E172" s="617"/>
      <c r="F172" s="617"/>
      <c r="G172" s="617"/>
      <c r="H172" s="620"/>
    </row>
    <row r="173" spans="1:8" ht="14">
      <c r="A173" s="43">
        <v>258</v>
      </c>
      <c r="B173" s="56" t="s">
        <v>290</v>
      </c>
      <c r="C173" s="36"/>
      <c r="D173" s="37"/>
      <c r="E173" s="618"/>
      <c r="F173" s="618"/>
      <c r="G173" s="618"/>
      <c r="H173" s="621"/>
    </row>
    <row r="174" spans="1:8" ht="14">
      <c r="A174" s="57">
        <v>259</v>
      </c>
      <c r="B174" s="58" t="s">
        <v>291</v>
      </c>
      <c r="C174" s="59"/>
      <c r="D174" s="60"/>
      <c r="E174" s="624">
        <v>3000</v>
      </c>
      <c r="F174" s="634">
        <v>45205</v>
      </c>
      <c r="G174" s="635">
        <v>45217</v>
      </c>
      <c r="H174" s="636">
        <v>43</v>
      </c>
    </row>
    <row r="175" spans="1:8" ht="14">
      <c r="A175" s="61">
        <v>260</v>
      </c>
      <c r="B175" s="62" t="s">
        <v>292</v>
      </c>
      <c r="C175" s="63"/>
      <c r="D175" s="64"/>
      <c r="E175" s="617"/>
      <c r="F175" s="617"/>
      <c r="G175" s="631"/>
      <c r="H175" s="631"/>
    </row>
    <row r="176" spans="1:8" ht="14">
      <c r="A176" s="65">
        <v>261</v>
      </c>
      <c r="B176" s="66" t="s">
        <v>293</v>
      </c>
      <c r="C176" s="67"/>
      <c r="D176" s="68"/>
      <c r="E176" s="618"/>
      <c r="F176" s="618"/>
      <c r="G176" s="632"/>
      <c r="H176" s="632"/>
    </row>
    <row r="177" spans="1:8" ht="14">
      <c r="A177" s="69">
        <v>262</v>
      </c>
      <c r="B177" s="70" t="s">
        <v>294</v>
      </c>
      <c r="C177" s="48"/>
      <c r="D177" s="71"/>
      <c r="E177" s="624">
        <v>10000</v>
      </c>
      <c r="F177" s="634">
        <v>45261</v>
      </c>
      <c r="G177" s="635">
        <v>45301</v>
      </c>
      <c r="H177" s="636">
        <v>44</v>
      </c>
    </row>
    <row r="178" spans="1:8" ht="14">
      <c r="A178" s="61">
        <v>263</v>
      </c>
      <c r="B178" s="62" t="s">
        <v>295</v>
      </c>
      <c r="C178" s="63"/>
      <c r="D178" s="64"/>
      <c r="E178" s="617"/>
      <c r="F178" s="617"/>
      <c r="G178" s="631"/>
      <c r="H178" s="631"/>
    </row>
    <row r="179" spans="1:8" ht="14">
      <c r="A179" s="61">
        <v>264</v>
      </c>
      <c r="B179" s="62" t="s">
        <v>296</v>
      </c>
      <c r="C179" s="63"/>
      <c r="D179" s="64"/>
      <c r="E179" s="617"/>
      <c r="F179" s="617"/>
      <c r="G179" s="631"/>
      <c r="H179" s="631"/>
    </row>
    <row r="180" spans="1:8" ht="14">
      <c r="A180" s="61">
        <v>265</v>
      </c>
      <c r="B180" s="62" t="s">
        <v>297</v>
      </c>
      <c r="C180" s="63"/>
      <c r="D180" s="64"/>
      <c r="E180" s="617"/>
      <c r="F180" s="617"/>
      <c r="G180" s="631"/>
      <c r="H180" s="631"/>
    </row>
    <row r="181" spans="1:8" ht="14">
      <c r="A181" s="72">
        <v>266</v>
      </c>
      <c r="B181" s="73" t="s">
        <v>298</v>
      </c>
      <c r="C181" s="74"/>
      <c r="D181" s="75"/>
      <c r="E181" s="618"/>
      <c r="F181" s="618"/>
      <c r="G181" s="632"/>
      <c r="H181" s="632"/>
    </row>
    <row r="182" spans="1:8" ht="14">
      <c r="A182" s="42">
        <v>272</v>
      </c>
      <c r="B182" s="41" t="s">
        <v>299</v>
      </c>
      <c r="C182" s="33"/>
      <c r="D182" s="34"/>
      <c r="E182" s="626">
        <v>14000</v>
      </c>
      <c r="F182" s="623">
        <v>45343</v>
      </c>
      <c r="G182" s="616">
        <v>45351</v>
      </c>
      <c r="H182" s="619">
        <v>45</v>
      </c>
    </row>
    <row r="183" spans="1:8" ht="14">
      <c r="A183" s="42">
        <v>273</v>
      </c>
      <c r="B183" s="41" t="s">
        <v>300</v>
      </c>
      <c r="C183" s="33"/>
      <c r="D183" s="34"/>
      <c r="E183" s="617"/>
      <c r="F183" s="617"/>
      <c r="G183" s="617"/>
      <c r="H183" s="620"/>
    </row>
    <row r="184" spans="1:8" ht="14">
      <c r="A184" s="42" t="s">
        <v>301</v>
      </c>
      <c r="B184" s="41" t="s">
        <v>97</v>
      </c>
      <c r="C184" s="33"/>
      <c r="D184" s="34"/>
      <c r="E184" s="617"/>
      <c r="F184" s="617"/>
      <c r="G184" s="617"/>
      <c r="H184" s="620"/>
    </row>
    <row r="185" spans="1:8" ht="14">
      <c r="A185" s="43" t="s">
        <v>302</v>
      </c>
      <c r="B185" s="35" t="s">
        <v>296</v>
      </c>
      <c r="C185" s="36"/>
      <c r="D185" s="37"/>
      <c r="E185" s="618"/>
      <c r="F185" s="618"/>
      <c r="G185" s="618"/>
      <c r="H185" s="621"/>
    </row>
    <row r="186" spans="1:8" ht="14">
      <c r="A186" s="76"/>
      <c r="B186" s="76"/>
      <c r="C186" s="77"/>
      <c r="D186" s="77"/>
      <c r="E186" s="78"/>
      <c r="F186" s="76"/>
      <c r="G186" s="76"/>
      <c r="H186" s="79"/>
    </row>
    <row r="187" spans="1:8" ht="14">
      <c r="A187" s="76"/>
      <c r="B187" s="76"/>
      <c r="C187" s="77"/>
      <c r="D187" s="77"/>
      <c r="E187" s="78"/>
      <c r="F187" s="76"/>
      <c r="G187" s="76"/>
      <c r="H187" s="79"/>
    </row>
    <row r="188" spans="1:8" ht="14">
      <c r="A188" s="76"/>
      <c r="B188" s="76"/>
      <c r="C188" s="77"/>
      <c r="D188" s="77"/>
      <c r="E188" s="78"/>
      <c r="F188" s="76"/>
      <c r="G188" s="76"/>
      <c r="H188" s="79"/>
    </row>
    <row r="189" spans="1:8" ht="14">
      <c r="A189" s="76"/>
      <c r="B189" s="76"/>
      <c r="C189" s="77"/>
      <c r="D189" s="77"/>
      <c r="E189" s="78"/>
      <c r="F189" s="76"/>
      <c r="G189" s="76"/>
      <c r="H189" s="79"/>
    </row>
    <row r="190" spans="1:8" ht="14">
      <c r="A190" s="76"/>
      <c r="B190" s="76"/>
      <c r="C190" s="77"/>
      <c r="D190" s="77"/>
      <c r="E190" s="78"/>
      <c r="F190" s="76"/>
      <c r="G190" s="76"/>
      <c r="H190" s="79"/>
    </row>
    <row r="191" spans="1:8" ht="14">
      <c r="A191" s="76"/>
      <c r="B191" s="76"/>
      <c r="C191" s="77"/>
      <c r="D191" s="77"/>
      <c r="E191" s="78"/>
      <c r="F191" s="76"/>
      <c r="G191" s="76"/>
      <c r="H191" s="79"/>
    </row>
    <row r="192" spans="1:8" ht="14">
      <c r="A192" s="76"/>
      <c r="B192" s="76"/>
      <c r="C192" s="77"/>
      <c r="D192" s="77"/>
      <c r="E192" s="78"/>
      <c r="F192" s="76"/>
      <c r="G192" s="76"/>
      <c r="H192" s="79"/>
    </row>
    <row r="193" spans="1:8" ht="14">
      <c r="A193" s="76"/>
      <c r="B193" s="76"/>
      <c r="C193" s="77"/>
      <c r="D193" s="77"/>
      <c r="E193" s="78"/>
      <c r="F193" s="76"/>
      <c r="G193" s="76"/>
      <c r="H193" s="79"/>
    </row>
    <row r="194" spans="1:8" ht="14">
      <c r="A194" s="76"/>
      <c r="B194" s="76"/>
      <c r="C194" s="77"/>
      <c r="D194" s="77"/>
      <c r="E194" s="78"/>
      <c r="F194" s="76"/>
      <c r="G194" s="76"/>
      <c r="H194" s="79"/>
    </row>
    <row r="195" spans="1:8" ht="14">
      <c r="A195" s="76"/>
      <c r="B195" s="76"/>
      <c r="C195" s="77"/>
      <c r="D195" s="77"/>
      <c r="E195" s="78"/>
      <c r="F195" s="76"/>
      <c r="G195" s="76"/>
      <c r="H195" s="79"/>
    </row>
    <row r="196" spans="1:8" ht="14">
      <c r="A196" s="76"/>
      <c r="B196" s="76"/>
      <c r="C196" s="77"/>
      <c r="D196" s="77"/>
      <c r="E196" s="78"/>
      <c r="F196" s="76"/>
      <c r="G196" s="76"/>
      <c r="H196" s="79"/>
    </row>
    <row r="197" spans="1:8" ht="14">
      <c r="A197" s="76"/>
      <c r="B197" s="76"/>
      <c r="C197" s="77"/>
      <c r="D197" s="77"/>
      <c r="E197" s="78"/>
      <c r="F197" s="76"/>
      <c r="G197" s="76"/>
      <c r="H197" s="79"/>
    </row>
    <row r="198" spans="1:8" ht="14">
      <c r="A198" s="76"/>
      <c r="B198" s="76"/>
      <c r="C198" s="77"/>
      <c r="D198" s="77"/>
      <c r="E198" s="78"/>
      <c r="F198" s="76"/>
      <c r="G198" s="76"/>
      <c r="H198" s="79"/>
    </row>
    <row r="199" spans="1:8" ht="14">
      <c r="A199" s="76"/>
      <c r="B199" s="76"/>
      <c r="C199" s="77"/>
      <c r="D199" s="77"/>
      <c r="E199" s="78"/>
      <c r="F199" s="76"/>
      <c r="G199" s="76"/>
      <c r="H199" s="79"/>
    </row>
    <row r="200" spans="1:8" ht="14">
      <c r="A200" s="76"/>
      <c r="B200" s="76"/>
      <c r="C200" s="77"/>
      <c r="D200" s="77"/>
      <c r="E200" s="78"/>
      <c r="F200" s="76"/>
      <c r="G200" s="76"/>
      <c r="H200" s="79"/>
    </row>
    <row r="201" spans="1:8" ht="14">
      <c r="A201" s="76"/>
      <c r="B201" s="76"/>
      <c r="C201" s="77"/>
      <c r="D201" s="77"/>
      <c r="E201" s="78"/>
      <c r="F201" s="76"/>
      <c r="G201" s="76"/>
      <c r="H201" s="79"/>
    </row>
    <row r="202" spans="1:8" ht="14">
      <c r="A202" s="76"/>
      <c r="B202" s="76"/>
      <c r="C202" s="77"/>
      <c r="D202" s="77"/>
      <c r="E202" s="78"/>
      <c r="F202" s="76"/>
      <c r="G202" s="76"/>
      <c r="H202" s="79"/>
    </row>
    <row r="203" spans="1:8" ht="14">
      <c r="A203" s="76"/>
      <c r="B203" s="76"/>
      <c r="C203" s="77"/>
      <c r="D203" s="77"/>
      <c r="E203" s="78"/>
      <c r="F203" s="76"/>
      <c r="G203" s="76"/>
      <c r="H203" s="79"/>
    </row>
    <row r="204" spans="1:8" ht="14">
      <c r="A204" s="76"/>
      <c r="B204" s="76"/>
      <c r="C204" s="77"/>
      <c r="D204" s="77"/>
      <c r="E204" s="78"/>
      <c r="F204" s="76"/>
      <c r="G204" s="76"/>
      <c r="H204" s="79"/>
    </row>
    <row r="205" spans="1:8" ht="14">
      <c r="A205" s="76"/>
      <c r="B205" s="76"/>
      <c r="C205" s="77"/>
      <c r="D205" s="77"/>
      <c r="E205" s="78"/>
      <c r="F205" s="76"/>
      <c r="G205" s="76"/>
      <c r="H205" s="79"/>
    </row>
    <row r="206" spans="1:8" ht="14">
      <c r="A206" s="76"/>
      <c r="B206" s="76"/>
      <c r="C206" s="77"/>
      <c r="D206" s="77"/>
      <c r="E206" s="78"/>
      <c r="F206" s="76"/>
      <c r="G206" s="76"/>
      <c r="H206" s="79"/>
    </row>
    <row r="207" spans="1:8" ht="14">
      <c r="A207" s="76"/>
      <c r="B207" s="76"/>
      <c r="C207" s="77"/>
      <c r="D207" s="77"/>
      <c r="E207" s="78"/>
      <c r="F207" s="76"/>
      <c r="G207" s="76"/>
      <c r="H207" s="79"/>
    </row>
    <row r="208" spans="1:8" ht="14">
      <c r="A208" s="76"/>
      <c r="B208" s="76"/>
      <c r="C208" s="77"/>
      <c r="D208" s="77"/>
      <c r="E208" s="78"/>
      <c r="F208" s="76"/>
      <c r="G208" s="76"/>
      <c r="H208" s="79"/>
    </row>
    <row r="209" spans="1:8" ht="14">
      <c r="A209" s="76"/>
      <c r="B209" s="76"/>
      <c r="C209" s="77"/>
      <c r="D209" s="77"/>
      <c r="E209" s="78"/>
      <c r="F209" s="76"/>
      <c r="G209" s="76"/>
      <c r="H209" s="79"/>
    </row>
    <row r="210" spans="1:8" ht="14">
      <c r="A210" s="76"/>
      <c r="B210" s="76"/>
      <c r="C210" s="77"/>
      <c r="D210" s="77"/>
      <c r="E210" s="78"/>
      <c r="F210" s="76"/>
      <c r="G210" s="76"/>
      <c r="H210" s="79"/>
    </row>
    <row r="211" spans="1:8" ht="14">
      <c r="A211" s="76"/>
      <c r="B211" s="76"/>
      <c r="C211" s="77"/>
      <c r="D211" s="77"/>
      <c r="E211" s="78"/>
      <c r="F211" s="76"/>
      <c r="G211" s="76"/>
      <c r="H211" s="79"/>
    </row>
    <row r="212" spans="1:8" ht="14">
      <c r="A212" s="76"/>
      <c r="B212" s="76"/>
      <c r="C212" s="77"/>
      <c r="D212" s="77"/>
      <c r="E212" s="78"/>
      <c r="F212" s="76"/>
      <c r="G212" s="76"/>
      <c r="H212" s="79"/>
    </row>
    <row r="213" spans="1:8" ht="14">
      <c r="A213" s="76"/>
      <c r="B213" s="76"/>
      <c r="C213" s="77"/>
      <c r="D213" s="77"/>
      <c r="E213" s="78"/>
      <c r="F213" s="76"/>
      <c r="G213" s="76"/>
      <c r="H213" s="79"/>
    </row>
    <row r="214" spans="1:8" ht="14">
      <c r="A214" s="76"/>
      <c r="B214" s="76"/>
      <c r="C214" s="77"/>
      <c r="D214" s="77"/>
      <c r="E214" s="78"/>
      <c r="F214" s="76"/>
      <c r="G214" s="76"/>
      <c r="H214" s="79"/>
    </row>
    <row r="215" spans="1:8" ht="14">
      <c r="A215" s="76"/>
      <c r="B215" s="76"/>
      <c r="C215" s="77"/>
      <c r="D215" s="77"/>
      <c r="E215" s="78"/>
      <c r="F215" s="76"/>
      <c r="G215" s="76"/>
      <c r="H215" s="79"/>
    </row>
    <row r="216" spans="1:8" ht="14">
      <c r="A216" s="76"/>
      <c r="B216" s="76"/>
      <c r="C216" s="77"/>
      <c r="D216" s="77"/>
      <c r="E216" s="78"/>
      <c r="F216" s="76"/>
      <c r="G216" s="76"/>
      <c r="H216" s="79"/>
    </row>
    <row r="217" spans="1:8" ht="14">
      <c r="A217" s="76"/>
      <c r="B217" s="76"/>
      <c r="C217" s="77"/>
      <c r="D217" s="77"/>
      <c r="E217" s="78"/>
      <c r="F217" s="76"/>
      <c r="G217" s="76"/>
      <c r="H217" s="79"/>
    </row>
    <row r="218" spans="1:8" ht="14">
      <c r="A218" s="76"/>
      <c r="B218" s="76"/>
      <c r="C218" s="77"/>
      <c r="D218" s="77"/>
      <c r="E218" s="78"/>
      <c r="F218" s="76"/>
      <c r="G218" s="76"/>
      <c r="H218" s="79"/>
    </row>
    <row r="219" spans="1:8" ht="14">
      <c r="A219" s="76"/>
      <c r="B219" s="76"/>
      <c r="C219" s="77"/>
      <c r="D219" s="77"/>
      <c r="E219" s="78"/>
      <c r="F219" s="76"/>
      <c r="G219" s="76"/>
      <c r="H219" s="79"/>
    </row>
    <row r="220" spans="1:8" ht="14">
      <c r="A220" s="76"/>
      <c r="B220" s="76"/>
      <c r="C220" s="77"/>
      <c r="D220" s="77"/>
      <c r="E220" s="78"/>
      <c r="F220" s="76"/>
      <c r="G220" s="76"/>
      <c r="H220" s="79"/>
    </row>
    <row r="221" spans="1:8" ht="14">
      <c r="A221" s="76"/>
      <c r="B221" s="76"/>
      <c r="C221" s="77"/>
      <c r="D221" s="77"/>
      <c r="E221" s="78"/>
      <c r="F221" s="76"/>
      <c r="G221" s="76"/>
      <c r="H221" s="79"/>
    </row>
    <row r="222" spans="1:8" ht="14">
      <c r="A222" s="76"/>
      <c r="B222" s="76"/>
      <c r="C222" s="77"/>
      <c r="D222" s="77"/>
      <c r="E222" s="78"/>
      <c r="F222" s="76"/>
      <c r="G222" s="76"/>
      <c r="H222" s="79"/>
    </row>
    <row r="223" spans="1:8" ht="14">
      <c r="A223" s="76"/>
      <c r="B223" s="76"/>
      <c r="C223" s="77"/>
      <c r="D223" s="77"/>
      <c r="E223" s="78"/>
      <c r="F223" s="76"/>
      <c r="G223" s="76"/>
      <c r="H223" s="79"/>
    </row>
    <row r="224" spans="1:8" ht="14">
      <c r="A224" s="76"/>
      <c r="B224" s="76"/>
      <c r="C224" s="77"/>
      <c r="D224" s="77"/>
      <c r="E224" s="78"/>
      <c r="F224" s="76"/>
      <c r="G224" s="76"/>
      <c r="H224" s="79"/>
    </row>
    <row r="225" spans="1:8" ht="14">
      <c r="A225" s="76"/>
      <c r="B225" s="76"/>
      <c r="C225" s="77"/>
      <c r="D225" s="77"/>
      <c r="E225" s="78"/>
      <c r="F225" s="76"/>
      <c r="G225" s="76"/>
      <c r="H225" s="79"/>
    </row>
    <row r="226" spans="1:8" ht="14">
      <c r="A226" s="76"/>
      <c r="B226" s="76"/>
      <c r="C226" s="77"/>
      <c r="D226" s="77"/>
      <c r="E226" s="78"/>
      <c r="F226" s="76"/>
      <c r="G226" s="76"/>
      <c r="H226" s="79"/>
    </row>
    <row r="227" spans="1:8" ht="14">
      <c r="A227" s="76"/>
      <c r="B227" s="76"/>
      <c r="C227" s="77"/>
      <c r="D227" s="77"/>
      <c r="E227" s="78"/>
      <c r="F227" s="76"/>
      <c r="G227" s="76"/>
      <c r="H227" s="79"/>
    </row>
    <row r="228" spans="1:8" ht="14">
      <c r="A228" s="76"/>
      <c r="B228" s="76"/>
      <c r="C228" s="77"/>
      <c r="D228" s="77"/>
      <c r="E228" s="78"/>
      <c r="F228" s="76"/>
      <c r="G228" s="76"/>
      <c r="H228" s="79"/>
    </row>
    <row r="229" spans="1:8" ht="14">
      <c r="A229" s="76"/>
      <c r="B229" s="76"/>
      <c r="C229" s="77"/>
      <c r="D229" s="77"/>
      <c r="E229" s="78"/>
      <c r="F229" s="76"/>
      <c r="G229" s="76"/>
      <c r="H229" s="79"/>
    </row>
    <row r="230" spans="1:8" ht="14">
      <c r="A230" s="76"/>
      <c r="B230" s="76"/>
      <c r="C230" s="77"/>
      <c r="D230" s="77"/>
      <c r="E230" s="78"/>
      <c r="F230" s="76"/>
      <c r="G230" s="76"/>
      <c r="H230" s="79"/>
    </row>
    <row r="231" spans="1:8" ht="14">
      <c r="A231" s="76"/>
      <c r="B231" s="76"/>
      <c r="C231" s="77"/>
      <c r="D231" s="77"/>
      <c r="E231" s="78"/>
      <c r="F231" s="76"/>
      <c r="G231" s="76"/>
      <c r="H231" s="79"/>
    </row>
    <row r="232" spans="1:8" ht="14">
      <c r="A232" s="76"/>
      <c r="B232" s="76"/>
      <c r="C232" s="77"/>
      <c r="D232" s="77"/>
      <c r="E232" s="78"/>
      <c r="F232" s="76"/>
      <c r="G232" s="76"/>
      <c r="H232" s="79"/>
    </row>
    <row r="233" spans="1:8" ht="14">
      <c r="A233" s="76"/>
      <c r="B233" s="76"/>
      <c r="C233" s="77"/>
      <c r="D233" s="77"/>
      <c r="E233" s="78"/>
      <c r="F233" s="76"/>
      <c r="G233" s="76"/>
      <c r="H233" s="79"/>
    </row>
    <row r="234" spans="1:8" ht="14">
      <c r="A234" s="76"/>
      <c r="B234" s="76"/>
      <c r="C234" s="77"/>
      <c r="D234" s="77"/>
      <c r="E234" s="78"/>
      <c r="F234" s="76"/>
      <c r="G234" s="76"/>
      <c r="H234" s="79"/>
    </row>
    <row r="235" spans="1:8" ht="14">
      <c r="A235" s="76"/>
      <c r="B235" s="76"/>
      <c r="C235" s="77"/>
      <c r="D235" s="77"/>
      <c r="E235" s="78"/>
      <c r="F235" s="76"/>
      <c r="G235" s="76"/>
      <c r="H235" s="79"/>
    </row>
    <row r="236" spans="1:8" ht="14">
      <c r="A236" s="76"/>
      <c r="B236" s="76"/>
      <c r="C236" s="77"/>
      <c r="D236" s="77"/>
      <c r="E236" s="78"/>
      <c r="F236" s="76"/>
      <c r="G236" s="76"/>
      <c r="H236" s="79"/>
    </row>
    <row r="237" spans="1:8" ht="14">
      <c r="A237" s="76"/>
      <c r="B237" s="76"/>
      <c r="C237" s="77"/>
      <c r="D237" s="77"/>
      <c r="E237" s="78"/>
      <c r="F237" s="76"/>
      <c r="G237" s="76"/>
      <c r="H237" s="79"/>
    </row>
    <row r="238" spans="1:8" ht="14">
      <c r="A238" s="76"/>
      <c r="B238" s="76"/>
      <c r="C238" s="77"/>
      <c r="D238" s="77"/>
      <c r="E238" s="78"/>
      <c r="F238" s="76"/>
      <c r="G238" s="76"/>
      <c r="H238" s="79"/>
    </row>
    <row r="239" spans="1:8" ht="14">
      <c r="A239" s="76"/>
      <c r="B239" s="76"/>
      <c r="C239" s="77"/>
      <c r="D239" s="77"/>
      <c r="E239" s="78"/>
      <c r="F239" s="76"/>
      <c r="G239" s="76"/>
      <c r="H239" s="79"/>
    </row>
    <row r="240" spans="1:8" ht="14">
      <c r="A240" s="76"/>
      <c r="B240" s="76"/>
      <c r="C240" s="77"/>
      <c r="D240" s="77"/>
      <c r="E240" s="78"/>
      <c r="F240" s="76"/>
      <c r="G240" s="76"/>
      <c r="H240" s="79"/>
    </row>
    <row r="241" spans="1:8" ht="14">
      <c r="A241" s="76"/>
      <c r="B241" s="76"/>
      <c r="C241" s="77"/>
      <c r="D241" s="77"/>
      <c r="E241" s="78"/>
      <c r="F241" s="76"/>
      <c r="G241" s="76"/>
      <c r="H241" s="79"/>
    </row>
    <row r="242" spans="1:8" ht="14">
      <c r="A242" s="76"/>
      <c r="B242" s="76"/>
      <c r="C242" s="77"/>
      <c r="D242" s="77"/>
      <c r="E242" s="78"/>
      <c r="F242" s="76"/>
      <c r="G242" s="76"/>
      <c r="H242" s="79"/>
    </row>
    <row r="243" spans="1:8" ht="14">
      <c r="A243" s="76"/>
      <c r="B243" s="76"/>
      <c r="C243" s="77"/>
      <c r="D243" s="77"/>
      <c r="E243" s="78"/>
      <c r="F243" s="76"/>
      <c r="G243" s="76"/>
      <c r="H243" s="79"/>
    </row>
    <row r="244" spans="1:8" ht="14">
      <c r="A244" s="76"/>
      <c r="B244" s="76"/>
      <c r="C244" s="77"/>
      <c r="D244" s="77"/>
      <c r="E244" s="78"/>
      <c r="F244" s="76"/>
      <c r="G244" s="76"/>
      <c r="H244" s="79"/>
    </row>
    <row r="245" spans="1:8" ht="14">
      <c r="A245" s="76"/>
      <c r="B245" s="76"/>
      <c r="C245" s="77"/>
      <c r="D245" s="77"/>
      <c r="E245" s="78"/>
      <c r="F245" s="76"/>
      <c r="G245" s="76"/>
      <c r="H245" s="79"/>
    </row>
    <row r="246" spans="1:8" ht="14">
      <c r="A246" s="76"/>
      <c r="B246" s="76"/>
      <c r="C246" s="77"/>
      <c r="D246" s="77"/>
      <c r="E246" s="78"/>
      <c r="F246" s="76"/>
      <c r="G246" s="76"/>
      <c r="H246" s="79"/>
    </row>
    <row r="247" spans="1:8" ht="14">
      <c r="A247" s="76"/>
      <c r="B247" s="76"/>
      <c r="C247" s="77"/>
      <c r="D247" s="77"/>
      <c r="E247" s="78"/>
      <c r="F247" s="76"/>
      <c r="G247" s="76"/>
      <c r="H247" s="79"/>
    </row>
    <row r="248" spans="1:8" ht="14">
      <c r="A248" s="76"/>
      <c r="B248" s="76"/>
      <c r="C248" s="77"/>
      <c r="D248" s="77"/>
      <c r="E248" s="78"/>
      <c r="F248" s="76"/>
      <c r="G248" s="76"/>
      <c r="H248" s="79"/>
    </row>
    <row r="249" spans="1:8" ht="14">
      <c r="A249" s="76"/>
      <c r="B249" s="76"/>
      <c r="C249" s="77"/>
      <c r="D249" s="77"/>
      <c r="E249" s="78"/>
      <c r="F249" s="76"/>
      <c r="G249" s="76"/>
      <c r="H249" s="79"/>
    </row>
    <row r="250" spans="1:8" ht="14">
      <c r="A250" s="76"/>
      <c r="B250" s="76"/>
      <c r="C250" s="77"/>
      <c r="D250" s="77"/>
      <c r="E250" s="78"/>
      <c r="F250" s="76"/>
      <c r="G250" s="76"/>
      <c r="H250" s="79"/>
    </row>
    <row r="251" spans="1:8" ht="14">
      <c r="A251" s="76"/>
      <c r="B251" s="76"/>
      <c r="C251" s="77"/>
      <c r="D251" s="77"/>
      <c r="E251" s="78"/>
      <c r="F251" s="76"/>
      <c r="G251" s="76"/>
      <c r="H251" s="79"/>
    </row>
    <row r="252" spans="1:8" ht="14">
      <c r="A252" s="76"/>
      <c r="B252" s="76"/>
      <c r="C252" s="77"/>
      <c r="D252" s="77"/>
      <c r="E252" s="78"/>
      <c r="F252" s="76"/>
      <c r="G252" s="76"/>
      <c r="H252" s="79"/>
    </row>
    <row r="253" spans="1:8" ht="14">
      <c r="A253" s="76"/>
      <c r="B253" s="76"/>
      <c r="C253" s="77"/>
      <c r="D253" s="77"/>
      <c r="E253" s="78"/>
      <c r="F253" s="76"/>
      <c r="G253" s="76"/>
      <c r="H253" s="79"/>
    </row>
    <row r="254" spans="1:8" ht="14">
      <c r="A254" s="76"/>
      <c r="B254" s="76"/>
      <c r="C254" s="77"/>
      <c r="D254" s="77"/>
      <c r="E254" s="78"/>
      <c r="F254" s="76"/>
      <c r="G254" s="76"/>
      <c r="H254" s="79"/>
    </row>
    <row r="255" spans="1:8" ht="14">
      <c r="A255" s="76"/>
      <c r="B255" s="76"/>
      <c r="C255" s="77"/>
      <c r="D255" s="77"/>
      <c r="E255" s="78"/>
      <c r="F255" s="76"/>
      <c r="G255" s="76"/>
      <c r="H255" s="79"/>
    </row>
    <row r="256" spans="1:8" ht="14">
      <c r="A256" s="76"/>
      <c r="B256" s="76"/>
      <c r="C256" s="77"/>
      <c r="D256" s="77"/>
      <c r="E256" s="78"/>
      <c r="F256" s="76"/>
      <c r="G256" s="76"/>
      <c r="H256" s="79"/>
    </row>
    <row r="257" spans="1:8" ht="14">
      <c r="A257" s="76"/>
      <c r="B257" s="76"/>
      <c r="C257" s="77"/>
      <c r="D257" s="77"/>
      <c r="E257" s="78"/>
      <c r="F257" s="76"/>
      <c r="G257" s="76"/>
      <c r="H257" s="79"/>
    </row>
    <row r="258" spans="1:8" ht="14">
      <c r="A258" s="76"/>
      <c r="B258" s="76"/>
      <c r="C258" s="77"/>
      <c r="D258" s="77"/>
      <c r="E258" s="78"/>
      <c r="F258" s="76"/>
      <c r="G258" s="76"/>
      <c r="H258" s="79"/>
    </row>
    <row r="259" spans="1:8" ht="14">
      <c r="A259" s="76"/>
      <c r="B259" s="76"/>
      <c r="C259" s="77"/>
      <c r="D259" s="77"/>
      <c r="E259" s="78"/>
      <c r="F259" s="76"/>
      <c r="G259" s="76"/>
      <c r="H259" s="79"/>
    </row>
    <row r="260" spans="1:8" ht="14">
      <c r="A260" s="76"/>
      <c r="B260" s="76"/>
      <c r="C260" s="77"/>
      <c r="D260" s="77"/>
      <c r="E260" s="78"/>
      <c r="F260" s="76"/>
      <c r="G260" s="76"/>
      <c r="H260" s="79"/>
    </row>
    <row r="261" spans="1:8" ht="14">
      <c r="A261" s="76"/>
      <c r="B261" s="76"/>
      <c r="C261" s="77"/>
      <c r="D261" s="77"/>
      <c r="E261" s="78"/>
      <c r="F261" s="76"/>
      <c r="G261" s="76"/>
      <c r="H261" s="79"/>
    </row>
    <row r="262" spans="1:8" ht="14">
      <c r="A262" s="76"/>
      <c r="B262" s="76"/>
      <c r="C262" s="77"/>
      <c r="D262" s="77"/>
      <c r="E262" s="78"/>
      <c r="F262" s="76"/>
      <c r="G262" s="76"/>
      <c r="H262" s="79"/>
    </row>
    <row r="263" spans="1:8" ht="14">
      <c r="A263" s="76"/>
      <c r="B263" s="76"/>
      <c r="C263" s="77"/>
      <c r="D263" s="77"/>
      <c r="E263" s="78"/>
      <c r="F263" s="76"/>
      <c r="G263" s="76"/>
      <c r="H263" s="79"/>
    </row>
    <row r="264" spans="1:8" ht="14">
      <c r="A264" s="76"/>
      <c r="B264" s="76"/>
      <c r="C264" s="77"/>
      <c r="D264" s="77"/>
      <c r="E264" s="78"/>
      <c r="F264" s="76"/>
      <c r="G264" s="76"/>
      <c r="H264" s="79"/>
    </row>
    <row r="265" spans="1:8" ht="14">
      <c r="A265" s="76"/>
      <c r="B265" s="76"/>
      <c r="C265" s="77"/>
      <c r="D265" s="77"/>
      <c r="E265" s="78"/>
      <c r="F265" s="76"/>
      <c r="G265" s="76"/>
      <c r="H265" s="79"/>
    </row>
    <row r="266" spans="1:8" ht="14">
      <c r="A266" s="76"/>
      <c r="B266" s="76"/>
      <c r="C266" s="77"/>
      <c r="D266" s="77"/>
      <c r="E266" s="78"/>
      <c r="F266" s="76"/>
      <c r="G266" s="76"/>
      <c r="H266" s="79"/>
    </row>
    <row r="267" spans="1:8" ht="14">
      <c r="A267" s="76"/>
      <c r="B267" s="76"/>
      <c r="C267" s="77"/>
      <c r="D267" s="77"/>
      <c r="E267" s="78"/>
      <c r="F267" s="76"/>
      <c r="G267" s="76"/>
      <c r="H267" s="79"/>
    </row>
    <row r="268" spans="1:8" ht="14">
      <c r="A268" s="76"/>
      <c r="B268" s="76"/>
      <c r="C268" s="77"/>
      <c r="D268" s="77"/>
      <c r="E268" s="78"/>
      <c r="F268" s="76"/>
      <c r="G268" s="76"/>
      <c r="H268" s="79"/>
    </row>
    <row r="269" spans="1:8" ht="14">
      <c r="A269" s="76"/>
      <c r="B269" s="76"/>
      <c r="C269" s="77"/>
      <c r="D269" s="77"/>
      <c r="E269" s="78"/>
      <c r="F269" s="76"/>
      <c r="G269" s="76"/>
      <c r="H269" s="79"/>
    </row>
    <row r="270" spans="1:8" ht="14">
      <c r="A270" s="76"/>
      <c r="B270" s="76"/>
      <c r="C270" s="77"/>
      <c r="D270" s="77"/>
      <c r="E270" s="78"/>
      <c r="F270" s="76"/>
      <c r="G270" s="76"/>
      <c r="H270" s="79"/>
    </row>
    <row r="271" spans="1:8" ht="14">
      <c r="A271" s="76"/>
      <c r="B271" s="76"/>
      <c r="C271" s="77"/>
      <c r="D271" s="77"/>
      <c r="E271" s="78"/>
      <c r="F271" s="76"/>
      <c r="G271" s="76"/>
      <c r="H271" s="79"/>
    </row>
    <row r="272" spans="1:8" ht="14">
      <c r="A272" s="76"/>
      <c r="B272" s="76"/>
      <c r="C272" s="77"/>
      <c r="D272" s="77"/>
      <c r="E272" s="78"/>
      <c r="F272" s="76"/>
      <c r="G272" s="76"/>
      <c r="H272" s="79"/>
    </row>
    <row r="273" spans="1:8" ht="14">
      <c r="A273" s="76"/>
      <c r="B273" s="76"/>
      <c r="C273" s="77"/>
      <c r="D273" s="77"/>
      <c r="E273" s="78"/>
      <c r="F273" s="76"/>
      <c r="G273" s="76"/>
      <c r="H273" s="79"/>
    </row>
    <row r="274" spans="1:8" ht="14">
      <c r="A274" s="76"/>
      <c r="B274" s="76"/>
      <c r="C274" s="77"/>
      <c r="D274" s="77"/>
      <c r="E274" s="78"/>
      <c r="F274" s="76"/>
      <c r="G274" s="76"/>
      <c r="H274" s="79"/>
    </row>
    <row r="275" spans="1:8" ht="14">
      <c r="A275" s="76"/>
      <c r="B275" s="76"/>
      <c r="C275" s="77"/>
      <c r="D275" s="77"/>
      <c r="E275" s="78"/>
      <c r="F275" s="76"/>
      <c r="G275" s="76"/>
      <c r="H275" s="79"/>
    </row>
    <row r="276" spans="1:8" ht="14">
      <c r="A276" s="76"/>
      <c r="B276" s="76"/>
      <c r="C276" s="77"/>
      <c r="D276" s="77"/>
      <c r="E276" s="78"/>
      <c r="F276" s="76"/>
      <c r="G276" s="76"/>
      <c r="H276" s="79"/>
    </row>
    <row r="277" spans="1:8" ht="14">
      <c r="A277" s="76"/>
      <c r="B277" s="76"/>
      <c r="C277" s="77"/>
      <c r="D277" s="77"/>
      <c r="E277" s="78"/>
      <c r="F277" s="76"/>
      <c r="G277" s="76"/>
      <c r="H277" s="79"/>
    </row>
    <row r="278" spans="1:8" ht="14">
      <c r="A278" s="76"/>
      <c r="B278" s="76"/>
      <c r="C278" s="77"/>
      <c r="D278" s="77"/>
      <c r="E278" s="78"/>
      <c r="F278" s="76"/>
      <c r="G278" s="76"/>
      <c r="H278" s="79"/>
    </row>
    <row r="279" spans="1:8" ht="14">
      <c r="A279" s="76"/>
      <c r="B279" s="76"/>
      <c r="C279" s="77"/>
      <c r="D279" s="77"/>
      <c r="E279" s="78"/>
      <c r="F279" s="76"/>
      <c r="G279" s="76"/>
      <c r="H279" s="79"/>
    </row>
    <row r="280" spans="1:8" ht="14">
      <c r="A280" s="76"/>
      <c r="B280" s="76"/>
      <c r="C280" s="77"/>
      <c r="D280" s="77"/>
      <c r="E280" s="78"/>
      <c r="F280" s="76"/>
      <c r="G280" s="76"/>
      <c r="H280" s="79"/>
    </row>
    <row r="281" spans="1:8" ht="14">
      <c r="A281" s="76"/>
      <c r="B281" s="76"/>
      <c r="C281" s="77"/>
      <c r="D281" s="77"/>
      <c r="E281" s="78"/>
      <c r="F281" s="76"/>
      <c r="G281" s="76"/>
      <c r="H281" s="79"/>
    </row>
    <row r="282" spans="1:8" ht="14">
      <c r="A282" s="76"/>
      <c r="B282" s="76"/>
      <c r="C282" s="77"/>
      <c r="D282" s="77"/>
      <c r="E282" s="78"/>
      <c r="F282" s="76"/>
      <c r="G282" s="76"/>
      <c r="H282" s="79"/>
    </row>
    <row r="283" spans="1:8" ht="14">
      <c r="A283" s="76"/>
      <c r="B283" s="76"/>
      <c r="C283" s="77"/>
      <c r="D283" s="77"/>
      <c r="E283" s="78"/>
      <c r="F283" s="76"/>
      <c r="G283" s="76"/>
      <c r="H283" s="79"/>
    </row>
    <row r="284" spans="1:8" ht="14">
      <c r="A284" s="76"/>
      <c r="B284" s="76"/>
      <c r="C284" s="77"/>
      <c r="D284" s="77"/>
      <c r="E284" s="78"/>
      <c r="F284" s="76"/>
      <c r="G284" s="76"/>
      <c r="H284" s="79"/>
    </row>
    <row r="285" spans="1:8" ht="14">
      <c r="A285" s="76"/>
      <c r="B285" s="76"/>
      <c r="C285" s="77"/>
      <c r="D285" s="77"/>
      <c r="E285" s="78"/>
      <c r="F285" s="76"/>
      <c r="G285" s="76"/>
      <c r="H285" s="79"/>
    </row>
    <row r="286" spans="1:8" ht="14">
      <c r="A286" s="76"/>
      <c r="B286" s="76"/>
      <c r="C286" s="77"/>
      <c r="D286" s="77"/>
      <c r="E286" s="78"/>
      <c r="F286" s="76"/>
      <c r="G286" s="76"/>
      <c r="H286" s="79"/>
    </row>
    <row r="287" spans="1:8" ht="14">
      <c r="A287" s="76"/>
      <c r="B287" s="76"/>
      <c r="C287" s="77"/>
      <c r="D287" s="77"/>
      <c r="E287" s="78"/>
      <c r="F287" s="76"/>
      <c r="G287" s="76"/>
      <c r="H287" s="79"/>
    </row>
    <row r="288" spans="1:8" ht="14">
      <c r="A288" s="76"/>
      <c r="B288" s="76"/>
      <c r="C288" s="77"/>
      <c r="D288" s="77"/>
      <c r="E288" s="78"/>
      <c r="F288" s="76"/>
      <c r="G288" s="76"/>
      <c r="H288" s="79"/>
    </row>
    <row r="289" spans="1:8" ht="14">
      <c r="A289" s="76"/>
      <c r="B289" s="76"/>
      <c r="C289" s="77"/>
      <c r="D289" s="77"/>
      <c r="E289" s="78"/>
      <c r="F289" s="76"/>
      <c r="G289" s="76"/>
      <c r="H289" s="79"/>
    </row>
    <row r="290" spans="1:8" ht="14">
      <c r="A290" s="76"/>
      <c r="B290" s="76"/>
      <c r="C290" s="77"/>
      <c r="D290" s="77"/>
      <c r="E290" s="78"/>
      <c r="F290" s="76"/>
      <c r="G290" s="76"/>
      <c r="H290" s="79"/>
    </row>
    <row r="291" spans="1:8" ht="14">
      <c r="A291" s="76"/>
      <c r="B291" s="76"/>
      <c r="C291" s="77"/>
      <c r="D291" s="77"/>
      <c r="E291" s="78"/>
      <c r="F291" s="76"/>
      <c r="G291" s="76"/>
      <c r="H291" s="79"/>
    </row>
    <row r="292" spans="1:8" ht="14">
      <c r="A292" s="76"/>
      <c r="B292" s="76"/>
      <c r="C292" s="77"/>
      <c r="D292" s="77"/>
      <c r="E292" s="78"/>
      <c r="F292" s="76"/>
      <c r="G292" s="76"/>
      <c r="H292" s="79"/>
    </row>
    <row r="293" spans="1:8" ht="14">
      <c r="A293" s="76"/>
      <c r="B293" s="76"/>
      <c r="C293" s="77"/>
      <c r="D293" s="77"/>
      <c r="E293" s="78"/>
      <c r="F293" s="76"/>
      <c r="G293" s="76"/>
      <c r="H293" s="79"/>
    </row>
    <row r="294" spans="1:8" ht="14">
      <c r="A294" s="76"/>
      <c r="B294" s="76"/>
      <c r="C294" s="77"/>
      <c r="D294" s="77"/>
      <c r="E294" s="78"/>
      <c r="F294" s="76"/>
      <c r="G294" s="76"/>
      <c r="H294" s="79"/>
    </row>
    <row r="295" spans="1:8" ht="14">
      <c r="A295" s="76"/>
      <c r="B295" s="76"/>
      <c r="C295" s="77"/>
      <c r="D295" s="77"/>
      <c r="E295" s="78"/>
      <c r="F295" s="76"/>
      <c r="G295" s="76"/>
      <c r="H295" s="79"/>
    </row>
    <row r="296" spans="1:8" ht="14">
      <c r="A296" s="76"/>
      <c r="B296" s="76"/>
      <c r="C296" s="77"/>
      <c r="D296" s="77"/>
      <c r="E296" s="78"/>
      <c r="F296" s="76"/>
      <c r="G296" s="76"/>
      <c r="H296" s="79"/>
    </row>
    <row r="297" spans="1:8" ht="14">
      <c r="A297" s="76"/>
      <c r="B297" s="76"/>
      <c r="C297" s="77"/>
      <c r="D297" s="77"/>
      <c r="E297" s="78"/>
      <c r="F297" s="76"/>
      <c r="G297" s="76"/>
      <c r="H297" s="79"/>
    </row>
    <row r="298" spans="1:8" ht="14">
      <c r="A298" s="76"/>
      <c r="B298" s="76"/>
      <c r="C298" s="77"/>
      <c r="D298" s="77"/>
      <c r="E298" s="78"/>
      <c r="F298" s="76"/>
      <c r="G298" s="76"/>
      <c r="H298" s="79"/>
    </row>
    <row r="299" spans="1:8" ht="14">
      <c r="A299" s="76"/>
      <c r="B299" s="76"/>
      <c r="C299" s="77"/>
      <c r="D299" s="77"/>
      <c r="E299" s="78"/>
      <c r="F299" s="76"/>
      <c r="G299" s="76"/>
      <c r="H299" s="79"/>
    </row>
    <row r="300" spans="1:8" ht="14">
      <c r="A300" s="76"/>
      <c r="B300" s="76"/>
      <c r="C300" s="77"/>
      <c r="D300" s="77"/>
      <c r="E300" s="78"/>
      <c r="F300" s="76"/>
      <c r="G300" s="76"/>
      <c r="H300" s="79"/>
    </row>
    <row r="301" spans="1:8" ht="14">
      <c r="A301" s="76"/>
      <c r="B301" s="76"/>
      <c r="C301" s="77"/>
      <c r="D301" s="77"/>
      <c r="E301" s="78"/>
      <c r="F301" s="76"/>
      <c r="G301" s="76"/>
      <c r="H301" s="79"/>
    </row>
    <row r="302" spans="1:8" ht="14">
      <c r="A302" s="76"/>
      <c r="B302" s="76"/>
      <c r="C302" s="77"/>
      <c r="D302" s="77"/>
      <c r="E302" s="78"/>
      <c r="F302" s="76"/>
      <c r="G302" s="76"/>
      <c r="H302" s="79"/>
    </row>
    <row r="303" spans="1:8" ht="14">
      <c r="A303" s="76"/>
      <c r="B303" s="76"/>
      <c r="C303" s="77"/>
      <c r="D303" s="77"/>
      <c r="E303" s="78"/>
      <c r="F303" s="76"/>
      <c r="G303" s="76"/>
      <c r="H303" s="79"/>
    </row>
    <row r="304" spans="1:8" ht="14">
      <c r="A304" s="76"/>
      <c r="B304" s="76"/>
      <c r="C304" s="77"/>
      <c r="D304" s="77"/>
      <c r="E304" s="78"/>
      <c r="F304" s="76"/>
      <c r="G304" s="76"/>
      <c r="H304" s="79"/>
    </row>
    <row r="305" spans="1:8" ht="14">
      <c r="A305" s="76"/>
      <c r="B305" s="76"/>
      <c r="C305" s="77"/>
      <c r="D305" s="77"/>
      <c r="E305" s="78"/>
      <c r="F305" s="76"/>
      <c r="G305" s="76"/>
      <c r="H305" s="79"/>
    </row>
    <row r="306" spans="1:8" ht="14">
      <c r="A306" s="76"/>
      <c r="B306" s="76"/>
      <c r="C306" s="77"/>
      <c r="D306" s="77"/>
      <c r="E306" s="78"/>
      <c r="F306" s="76"/>
      <c r="G306" s="76"/>
      <c r="H306" s="79"/>
    </row>
    <row r="307" spans="1:8" ht="14">
      <c r="A307" s="76"/>
      <c r="B307" s="76"/>
      <c r="C307" s="77"/>
      <c r="D307" s="77"/>
      <c r="E307" s="78"/>
      <c r="F307" s="76"/>
      <c r="G307" s="76"/>
      <c r="H307" s="79"/>
    </row>
    <row r="308" spans="1:8" ht="14">
      <c r="A308" s="76"/>
      <c r="B308" s="76"/>
      <c r="C308" s="77"/>
      <c r="D308" s="77"/>
      <c r="E308" s="78"/>
      <c r="F308" s="76"/>
      <c r="G308" s="76"/>
      <c r="H308" s="79"/>
    </row>
    <row r="309" spans="1:8" ht="14">
      <c r="A309" s="76"/>
      <c r="B309" s="76"/>
      <c r="C309" s="77"/>
      <c r="D309" s="77"/>
      <c r="E309" s="78"/>
      <c r="F309" s="76"/>
      <c r="G309" s="76"/>
      <c r="H309" s="79"/>
    </row>
    <row r="310" spans="1:8" ht="14">
      <c r="A310" s="76"/>
      <c r="B310" s="76"/>
      <c r="C310" s="77"/>
      <c r="D310" s="77"/>
      <c r="E310" s="78"/>
      <c r="F310" s="76"/>
      <c r="G310" s="76"/>
      <c r="H310" s="79"/>
    </row>
    <row r="311" spans="1:8" ht="14">
      <c r="A311" s="76"/>
      <c r="B311" s="76"/>
      <c r="C311" s="77"/>
      <c r="D311" s="77"/>
      <c r="E311" s="78"/>
      <c r="F311" s="76"/>
      <c r="G311" s="76"/>
      <c r="H311" s="79"/>
    </row>
    <row r="312" spans="1:8" ht="14">
      <c r="A312" s="76"/>
      <c r="B312" s="76"/>
      <c r="C312" s="77"/>
      <c r="D312" s="77"/>
      <c r="E312" s="78"/>
      <c r="F312" s="76"/>
      <c r="G312" s="76"/>
      <c r="H312" s="79"/>
    </row>
    <row r="313" spans="1:8" ht="14">
      <c r="A313" s="76"/>
      <c r="B313" s="76"/>
      <c r="C313" s="77"/>
      <c r="D313" s="77"/>
      <c r="E313" s="78"/>
      <c r="F313" s="76"/>
      <c r="G313" s="76"/>
      <c r="H313" s="79"/>
    </row>
    <row r="314" spans="1:8" ht="14">
      <c r="A314" s="76"/>
      <c r="B314" s="76"/>
      <c r="C314" s="77"/>
      <c r="D314" s="77"/>
      <c r="E314" s="78"/>
      <c r="F314" s="76"/>
      <c r="G314" s="76"/>
      <c r="H314" s="79"/>
    </row>
    <row r="315" spans="1:8" ht="14">
      <c r="A315" s="76"/>
      <c r="B315" s="76"/>
      <c r="C315" s="77"/>
      <c r="D315" s="77"/>
      <c r="E315" s="78"/>
      <c r="F315" s="76"/>
      <c r="G315" s="76"/>
      <c r="H315" s="79"/>
    </row>
    <row r="316" spans="1:8" ht="14">
      <c r="A316" s="76"/>
      <c r="B316" s="76"/>
      <c r="C316" s="77"/>
      <c r="D316" s="77"/>
      <c r="E316" s="78"/>
      <c r="F316" s="76"/>
      <c r="G316" s="76"/>
      <c r="H316" s="79"/>
    </row>
    <row r="317" spans="1:8" ht="14">
      <c r="A317" s="76"/>
      <c r="B317" s="76"/>
      <c r="C317" s="77"/>
      <c r="D317" s="77"/>
      <c r="E317" s="78"/>
      <c r="F317" s="76"/>
      <c r="G317" s="76"/>
      <c r="H317" s="79"/>
    </row>
    <row r="318" spans="1:8" ht="14">
      <c r="A318" s="76"/>
      <c r="B318" s="76"/>
      <c r="C318" s="77"/>
      <c r="D318" s="77"/>
      <c r="E318" s="78"/>
      <c r="F318" s="76"/>
      <c r="G318" s="76"/>
      <c r="H318" s="79"/>
    </row>
    <row r="319" spans="1:8" ht="14">
      <c r="A319" s="76"/>
      <c r="B319" s="76"/>
      <c r="C319" s="77"/>
      <c r="D319" s="77"/>
      <c r="E319" s="78"/>
      <c r="F319" s="76"/>
      <c r="G319" s="76"/>
      <c r="H319" s="79"/>
    </row>
    <row r="320" spans="1:8" ht="14">
      <c r="A320" s="76"/>
      <c r="B320" s="76"/>
      <c r="C320" s="77"/>
      <c r="D320" s="77"/>
      <c r="E320" s="78"/>
      <c r="F320" s="76"/>
      <c r="G320" s="76"/>
      <c r="H320" s="79"/>
    </row>
    <row r="321" spans="1:8" ht="14">
      <c r="A321" s="76"/>
      <c r="B321" s="76"/>
      <c r="C321" s="77"/>
      <c r="D321" s="77"/>
      <c r="E321" s="78"/>
      <c r="F321" s="76"/>
      <c r="G321" s="76"/>
      <c r="H321" s="79"/>
    </row>
    <row r="322" spans="1:8" ht="14">
      <c r="A322" s="76"/>
      <c r="B322" s="76"/>
      <c r="C322" s="77"/>
      <c r="D322" s="77"/>
      <c r="E322" s="78"/>
      <c r="F322" s="76"/>
      <c r="G322" s="76"/>
      <c r="H322" s="79"/>
    </row>
    <row r="323" spans="1:8" ht="14">
      <c r="A323" s="76"/>
      <c r="B323" s="76"/>
      <c r="C323" s="77"/>
      <c r="D323" s="77"/>
      <c r="E323" s="78"/>
      <c r="F323" s="76"/>
      <c r="G323" s="76"/>
      <c r="H323" s="79"/>
    </row>
    <row r="324" spans="1:8" ht="14">
      <c r="A324" s="76"/>
      <c r="B324" s="76"/>
      <c r="C324" s="77"/>
      <c r="D324" s="77"/>
      <c r="E324" s="78"/>
      <c r="F324" s="76"/>
      <c r="G324" s="76"/>
      <c r="H324" s="79"/>
    </row>
    <row r="325" spans="1:8" ht="14">
      <c r="A325" s="76"/>
      <c r="B325" s="76"/>
      <c r="C325" s="77"/>
      <c r="D325" s="77"/>
      <c r="E325" s="78"/>
      <c r="F325" s="76"/>
      <c r="G325" s="76"/>
      <c r="H325" s="79"/>
    </row>
    <row r="326" spans="1:8" ht="14">
      <c r="A326" s="76"/>
      <c r="B326" s="76"/>
      <c r="C326" s="77"/>
      <c r="D326" s="77"/>
      <c r="E326" s="78"/>
      <c r="F326" s="76"/>
      <c r="G326" s="76"/>
      <c r="H326" s="79"/>
    </row>
    <row r="327" spans="1:8" ht="14">
      <c r="A327" s="76"/>
      <c r="B327" s="76"/>
      <c r="C327" s="77"/>
      <c r="D327" s="77"/>
      <c r="E327" s="78"/>
      <c r="F327" s="76"/>
      <c r="G327" s="76"/>
      <c r="H327" s="79"/>
    </row>
    <row r="328" spans="1:8" ht="14">
      <c r="A328" s="76"/>
      <c r="B328" s="76"/>
      <c r="C328" s="77"/>
      <c r="D328" s="77"/>
      <c r="E328" s="78"/>
      <c r="F328" s="76"/>
      <c r="G328" s="76"/>
      <c r="H328" s="79"/>
    </row>
    <row r="329" spans="1:8" ht="14">
      <c r="A329" s="76"/>
      <c r="B329" s="76"/>
      <c r="C329" s="77"/>
      <c r="D329" s="77"/>
      <c r="E329" s="78"/>
      <c r="F329" s="76"/>
      <c r="G329" s="76"/>
      <c r="H329" s="79"/>
    </row>
    <row r="330" spans="1:8" ht="14">
      <c r="A330" s="76"/>
      <c r="B330" s="76"/>
      <c r="C330" s="77"/>
      <c r="D330" s="77"/>
      <c r="E330" s="78"/>
      <c r="F330" s="76"/>
      <c r="G330" s="76"/>
      <c r="H330" s="79"/>
    </row>
    <row r="331" spans="1:8" ht="14">
      <c r="A331" s="76"/>
      <c r="B331" s="76"/>
      <c r="C331" s="77"/>
      <c r="D331" s="77"/>
      <c r="E331" s="78"/>
      <c r="F331" s="76"/>
      <c r="G331" s="76"/>
      <c r="H331" s="79"/>
    </row>
    <row r="332" spans="1:8" ht="14">
      <c r="A332" s="76"/>
      <c r="B332" s="76"/>
      <c r="C332" s="77"/>
      <c r="D332" s="77"/>
      <c r="E332" s="78"/>
      <c r="F332" s="76"/>
      <c r="G332" s="76"/>
      <c r="H332" s="79"/>
    </row>
    <row r="333" spans="1:8" ht="14">
      <c r="A333" s="76"/>
      <c r="B333" s="76"/>
      <c r="C333" s="77"/>
      <c r="D333" s="77"/>
      <c r="E333" s="78"/>
      <c r="F333" s="76"/>
      <c r="G333" s="76"/>
      <c r="H333" s="79"/>
    </row>
    <row r="334" spans="1:8" ht="14">
      <c r="A334" s="76"/>
      <c r="B334" s="76"/>
      <c r="C334" s="77"/>
      <c r="D334" s="77"/>
      <c r="E334" s="78"/>
      <c r="F334" s="76"/>
      <c r="G334" s="76"/>
      <c r="H334" s="79"/>
    </row>
    <row r="335" spans="1:8" ht="14">
      <c r="A335" s="76"/>
      <c r="B335" s="76"/>
      <c r="C335" s="77"/>
      <c r="D335" s="77"/>
      <c r="E335" s="78"/>
      <c r="F335" s="76"/>
      <c r="G335" s="76"/>
      <c r="H335" s="79"/>
    </row>
    <row r="336" spans="1:8" ht="14">
      <c r="A336" s="76"/>
      <c r="B336" s="76"/>
      <c r="C336" s="77"/>
      <c r="D336" s="77"/>
      <c r="E336" s="78"/>
      <c r="F336" s="76"/>
      <c r="G336" s="76"/>
      <c r="H336" s="79"/>
    </row>
    <row r="337" spans="1:8" ht="14">
      <c r="A337" s="76"/>
      <c r="B337" s="76"/>
      <c r="C337" s="77"/>
      <c r="D337" s="77"/>
      <c r="E337" s="78"/>
      <c r="F337" s="76"/>
      <c r="G337" s="76"/>
      <c r="H337" s="79"/>
    </row>
    <row r="338" spans="1:8" ht="14">
      <c r="A338" s="76"/>
      <c r="B338" s="76"/>
      <c r="C338" s="77"/>
      <c r="D338" s="77"/>
      <c r="E338" s="78"/>
      <c r="F338" s="76"/>
      <c r="G338" s="76"/>
      <c r="H338" s="79"/>
    </row>
    <row r="339" spans="1:8" ht="14">
      <c r="A339" s="76"/>
      <c r="B339" s="76"/>
      <c r="C339" s="77"/>
      <c r="D339" s="77"/>
      <c r="E339" s="78"/>
      <c r="F339" s="76"/>
      <c r="G339" s="76"/>
      <c r="H339" s="79"/>
    </row>
    <row r="340" spans="1:8" ht="14">
      <c r="A340" s="76"/>
      <c r="B340" s="76"/>
      <c r="C340" s="77"/>
      <c r="D340" s="77"/>
      <c r="E340" s="78"/>
      <c r="F340" s="76"/>
      <c r="G340" s="76"/>
      <c r="H340" s="79"/>
    </row>
    <row r="341" spans="1:8" ht="14">
      <c r="A341" s="76"/>
      <c r="B341" s="76"/>
      <c r="C341" s="77"/>
      <c r="D341" s="77"/>
      <c r="E341" s="78"/>
      <c r="F341" s="76"/>
      <c r="G341" s="76"/>
      <c r="H341" s="79"/>
    </row>
    <row r="342" spans="1:8" ht="14">
      <c r="A342" s="76"/>
      <c r="B342" s="76"/>
      <c r="C342" s="77"/>
      <c r="D342" s="77"/>
      <c r="E342" s="78"/>
      <c r="F342" s="76"/>
      <c r="G342" s="76"/>
      <c r="H342" s="79"/>
    </row>
    <row r="343" spans="1:8" ht="14">
      <c r="A343" s="76"/>
      <c r="B343" s="76"/>
      <c r="C343" s="77"/>
      <c r="D343" s="77"/>
      <c r="E343" s="78"/>
      <c r="F343" s="76"/>
      <c r="G343" s="76"/>
      <c r="H343" s="79"/>
    </row>
    <row r="344" spans="1:8" ht="14">
      <c r="A344" s="76"/>
      <c r="B344" s="76"/>
      <c r="C344" s="77"/>
      <c r="D344" s="77"/>
      <c r="E344" s="78"/>
      <c r="F344" s="76"/>
      <c r="G344" s="76"/>
      <c r="H344" s="79"/>
    </row>
    <row r="345" spans="1:8" ht="14">
      <c r="A345" s="76"/>
      <c r="B345" s="76"/>
      <c r="C345" s="77"/>
      <c r="D345" s="77"/>
      <c r="E345" s="78"/>
      <c r="F345" s="76"/>
      <c r="G345" s="76"/>
      <c r="H345" s="79"/>
    </row>
    <row r="346" spans="1:8" ht="14">
      <c r="A346" s="76"/>
      <c r="B346" s="76"/>
      <c r="C346" s="77"/>
      <c r="D346" s="77"/>
      <c r="E346" s="78"/>
      <c r="F346" s="76"/>
      <c r="G346" s="76"/>
      <c r="H346" s="79"/>
    </row>
    <row r="347" spans="1:8" ht="14">
      <c r="A347" s="76"/>
      <c r="B347" s="76"/>
      <c r="C347" s="77"/>
      <c r="D347" s="77"/>
      <c r="E347" s="78"/>
      <c r="F347" s="76"/>
      <c r="G347" s="76"/>
      <c r="H347" s="79"/>
    </row>
    <row r="348" spans="1:8" ht="14">
      <c r="A348" s="76"/>
      <c r="B348" s="76"/>
      <c r="C348" s="77"/>
      <c r="D348" s="77"/>
      <c r="E348" s="78"/>
      <c r="F348" s="76"/>
      <c r="G348" s="76"/>
      <c r="H348" s="79"/>
    </row>
    <row r="349" spans="1:8" ht="14">
      <c r="A349" s="76"/>
      <c r="B349" s="76"/>
      <c r="C349" s="77"/>
      <c r="D349" s="77"/>
      <c r="E349" s="78"/>
      <c r="F349" s="76"/>
      <c r="G349" s="76"/>
      <c r="H349" s="79"/>
    </row>
    <row r="350" spans="1:8" ht="14">
      <c r="A350" s="76"/>
      <c r="B350" s="76"/>
      <c r="C350" s="77"/>
      <c r="D350" s="77"/>
      <c r="E350" s="78"/>
      <c r="F350" s="76"/>
      <c r="G350" s="76"/>
      <c r="H350" s="79"/>
    </row>
    <row r="351" spans="1:8" ht="14">
      <c r="A351" s="76"/>
      <c r="B351" s="76"/>
      <c r="C351" s="77"/>
      <c r="D351" s="77"/>
      <c r="E351" s="78"/>
      <c r="F351" s="76"/>
      <c r="G351" s="76"/>
      <c r="H351" s="79"/>
    </row>
    <row r="352" spans="1:8" ht="14">
      <c r="A352" s="76"/>
      <c r="B352" s="76"/>
      <c r="C352" s="77"/>
      <c r="D352" s="77"/>
      <c r="E352" s="78"/>
      <c r="F352" s="76"/>
      <c r="G352" s="76"/>
      <c r="H352" s="79"/>
    </row>
    <row r="353" spans="1:8" ht="14">
      <c r="A353" s="76"/>
      <c r="B353" s="76"/>
      <c r="C353" s="77"/>
      <c r="D353" s="77"/>
      <c r="E353" s="78"/>
      <c r="F353" s="76"/>
      <c r="G353" s="76"/>
      <c r="H353" s="79"/>
    </row>
    <row r="354" spans="1:8" ht="14">
      <c r="A354" s="76"/>
      <c r="B354" s="76"/>
      <c r="C354" s="77"/>
      <c r="D354" s="77"/>
      <c r="E354" s="78"/>
      <c r="F354" s="76"/>
      <c r="G354" s="76"/>
      <c r="H354" s="79"/>
    </row>
    <row r="355" spans="1:8" ht="14">
      <c r="A355" s="76"/>
      <c r="B355" s="76"/>
      <c r="C355" s="77"/>
      <c r="D355" s="77"/>
      <c r="E355" s="78"/>
      <c r="F355" s="76"/>
      <c r="G355" s="76"/>
      <c r="H355" s="79"/>
    </row>
    <row r="356" spans="1:8" ht="14">
      <c r="A356" s="76"/>
      <c r="B356" s="76"/>
      <c r="C356" s="77"/>
      <c r="D356" s="77"/>
      <c r="E356" s="78"/>
      <c r="F356" s="76"/>
      <c r="G356" s="76"/>
      <c r="H356" s="79"/>
    </row>
    <row r="357" spans="1:8" ht="14">
      <c r="A357" s="76"/>
      <c r="B357" s="76"/>
      <c r="C357" s="77"/>
      <c r="D357" s="77"/>
      <c r="E357" s="78"/>
      <c r="F357" s="76"/>
      <c r="G357" s="76"/>
      <c r="H357" s="79"/>
    </row>
    <row r="358" spans="1:8" ht="14">
      <c r="A358" s="76"/>
      <c r="B358" s="76"/>
      <c r="C358" s="77"/>
      <c r="D358" s="77"/>
      <c r="E358" s="78"/>
      <c r="F358" s="76"/>
      <c r="G358" s="76"/>
      <c r="H358" s="79"/>
    </row>
    <row r="359" spans="1:8" ht="14">
      <c r="A359" s="76"/>
      <c r="B359" s="76"/>
      <c r="C359" s="77"/>
      <c r="D359" s="77"/>
      <c r="E359" s="78"/>
      <c r="F359" s="76"/>
      <c r="G359" s="76"/>
      <c r="H359" s="79"/>
    </row>
    <row r="360" spans="1:8" ht="14">
      <c r="A360" s="76"/>
      <c r="B360" s="76"/>
      <c r="C360" s="77"/>
      <c r="D360" s="77"/>
      <c r="E360" s="78"/>
      <c r="F360" s="76"/>
      <c r="G360" s="76"/>
      <c r="H360" s="79"/>
    </row>
    <row r="361" spans="1:8" ht="14">
      <c r="A361" s="76"/>
      <c r="B361" s="76"/>
      <c r="C361" s="77"/>
      <c r="D361" s="77"/>
      <c r="E361" s="78"/>
      <c r="F361" s="76"/>
      <c r="G361" s="76"/>
      <c r="H361" s="79"/>
    </row>
    <row r="362" spans="1:8" ht="14">
      <c r="A362" s="76"/>
      <c r="B362" s="76"/>
      <c r="C362" s="77"/>
      <c r="D362" s="77"/>
      <c r="E362" s="78"/>
      <c r="F362" s="76"/>
      <c r="G362" s="76"/>
      <c r="H362" s="79"/>
    </row>
    <row r="363" spans="1:8" ht="14">
      <c r="A363" s="76"/>
      <c r="B363" s="76"/>
      <c r="C363" s="77"/>
      <c r="D363" s="77"/>
      <c r="E363" s="78"/>
      <c r="F363" s="76"/>
      <c r="G363" s="76"/>
      <c r="H363" s="79"/>
    </row>
    <row r="364" spans="1:8" ht="14">
      <c r="A364" s="76"/>
      <c r="B364" s="76"/>
      <c r="C364" s="77"/>
      <c r="D364" s="77"/>
      <c r="E364" s="78"/>
      <c r="F364" s="76"/>
      <c r="G364" s="76"/>
      <c r="H364" s="79"/>
    </row>
    <row r="365" spans="1:8" ht="14">
      <c r="A365" s="76"/>
      <c r="B365" s="76"/>
      <c r="C365" s="77"/>
      <c r="D365" s="77"/>
      <c r="E365" s="78"/>
      <c r="F365" s="76"/>
      <c r="G365" s="76"/>
      <c r="H365" s="79"/>
    </row>
    <row r="366" spans="1:8" ht="14">
      <c r="A366" s="76"/>
      <c r="B366" s="76"/>
      <c r="C366" s="77"/>
      <c r="D366" s="77"/>
      <c r="E366" s="78"/>
      <c r="F366" s="76"/>
      <c r="G366" s="76"/>
      <c r="H366" s="79"/>
    </row>
    <row r="367" spans="1:8" ht="14">
      <c r="A367" s="76"/>
      <c r="B367" s="76"/>
      <c r="C367" s="77"/>
      <c r="D367" s="77"/>
      <c r="E367" s="78"/>
      <c r="F367" s="76"/>
      <c r="G367" s="76"/>
      <c r="H367" s="79"/>
    </row>
    <row r="368" spans="1:8" ht="14">
      <c r="A368" s="76"/>
      <c r="B368" s="76"/>
      <c r="C368" s="77"/>
      <c r="D368" s="77"/>
      <c r="E368" s="78"/>
      <c r="F368" s="76"/>
      <c r="G368" s="76"/>
      <c r="H368" s="79"/>
    </row>
    <row r="369" spans="1:8" ht="14">
      <c r="A369" s="76"/>
      <c r="B369" s="76"/>
      <c r="C369" s="77"/>
      <c r="D369" s="77"/>
      <c r="E369" s="78"/>
      <c r="F369" s="76"/>
      <c r="G369" s="76"/>
      <c r="H369" s="79"/>
    </row>
    <row r="370" spans="1:8" ht="14">
      <c r="A370" s="76"/>
      <c r="B370" s="76"/>
      <c r="C370" s="77"/>
      <c r="D370" s="77"/>
      <c r="E370" s="78"/>
      <c r="F370" s="76"/>
      <c r="G370" s="76"/>
      <c r="H370" s="79"/>
    </row>
    <row r="371" spans="1:8" ht="14">
      <c r="A371" s="76"/>
      <c r="B371" s="76"/>
      <c r="C371" s="77"/>
      <c r="D371" s="77"/>
      <c r="E371" s="78"/>
      <c r="F371" s="76"/>
      <c r="G371" s="76"/>
      <c r="H371" s="79"/>
    </row>
    <row r="372" spans="1:8" ht="14">
      <c r="A372" s="76"/>
      <c r="B372" s="76"/>
      <c r="C372" s="77"/>
      <c r="D372" s="77"/>
      <c r="E372" s="78"/>
      <c r="F372" s="76"/>
      <c r="G372" s="76"/>
      <c r="H372" s="79"/>
    </row>
    <row r="373" spans="1:8" ht="14">
      <c r="A373" s="76"/>
      <c r="B373" s="76"/>
      <c r="C373" s="77"/>
      <c r="D373" s="77"/>
      <c r="E373" s="78"/>
      <c r="F373" s="76"/>
      <c r="G373" s="76"/>
      <c r="H373" s="79"/>
    </row>
    <row r="374" spans="1:8" ht="14">
      <c r="A374" s="76"/>
      <c r="B374" s="76"/>
      <c r="C374" s="77"/>
      <c r="D374" s="77"/>
      <c r="E374" s="78"/>
      <c r="F374" s="76"/>
      <c r="G374" s="76"/>
      <c r="H374" s="79"/>
    </row>
    <row r="375" spans="1:8" ht="14">
      <c r="A375" s="76"/>
      <c r="B375" s="76"/>
      <c r="C375" s="77"/>
      <c r="D375" s="77"/>
      <c r="E375" s="78"/>
      <c r="F375" s="76"/>
      <c r="G375" s="76"/>
      <c r="H375" s="79"/>
    </row>
    <row r="376" spans="1:8" ht="14">
      <c r="A376" s="76"/>
      <c r="B376" s="76"/>
      <c r="C376" s="77"/>
      <c r="D376" s="77"/>
      <c r="E376" s="78"/>
      <c r="F376" s="76"/>
      <c r="G376" s="76"/>
      <c r="H376" s="79"/>
    </row>
    <row r="377" spans="1:8" ht="14">
      <c r="A377" s="76"/>
      <c r="B377" s="76"/>
      <c r="C377" s="77"/>
      <c r="D377" s="77"/>
      <c r="E377" s="78"/>
      <c r="F377" s="76"/>
      <c r="G377" s="76"/>
      <c r="H377" s="79"/>
    </row>
    <row r="378" spans="1:8" ht="14">
      <c r="A378" s="76"/>
      <c r="B378" s="76"/>
      <c r="C378" s="77"/>
      <c r="D378" s="77"/>
      <c r="E378" s="78"/>
      <c r="F378" s="76"/>
      <c r="G378" s="76"/>
      <c r="H378" s="79"/>
    </row>
    <row r="379" spans="1:8" ht="14">
      <c r="A379" s="76"/>
      <c r="B379" s="76"/>
      <c r="C379" s="77"/>
      <c r="D379" s="77"/>
      <c r="E379" s="78"/>
      <c r="F379" s="76"/>
      <c r="G379" s="76"/>
      <c r="H379" s="79"/>
    </row>
    <row r="380" spans="1:8" ht="14">
      <c r="A380" s="76"/>
      <c r="B380" s="76"/>
      <c r="C380" s="77"/>
      <c r="D380" s="77"/>
      <c r="E380" s="78"/>
      <c r="F380" s="76"/>
      <c r="G380" s="76"/>
      <c r="H380" s="79"/>
    </row>
    <row r="381" spans="1:8" ht="14">
      <c r="A381" s="76"/>
      <c r="B381" s="76"/>
      <c r="C381" s="77"/>
      <c r="D381" s="77"/>
      <c r="E381" s="78"/>
      <c r="F381" s="76"/>
      <c r="G381" s="76"/>
      <c r="H381" s="79"/>
    </row>
    <row r="382" spans="1:8" ht="14">
      <c r="A382" s="76"/>
      <c r="B382" s="76"/>
      <c r="C382" s="77"/>
      <c r="D382" s="77"/>
      <c r="E382" s="78"/>
      <c r="F382" s="76"/>
      <c r="G382" s="76"/>
      <c r="H382" s="79"/>
    </row>
    <row r="383" spans="1:8" ht="14">
      <c r="A383" s="76"/>
      <c r="B383" s="76"/>
      <c r="C383" s="77"/>
      <c r="D383" s="77"/>
      <c r="E383" s="78"/>
      <c r="F383" s="76"/>
      <c r="G383" s="76"/>
      <c r="H383" s="79"/>
    </row>
    <row r="384" spans="1:8" ht="14">
      <c r="A384" s="76"/>
      <c r="B384" s="76"/>
      <c r="C384" s="77"/>
      <c r="D384" s="77"/>
      <c r="E384" s="78"/>
      <c r="F384" s="76"/>
      <c r="G384" s="76"/>
      <c r="H384" s="79"/>
    </row>
    <row r="385" spans="1:8" ht="14">
      <c r="A385" s="76"/>
      <c r="B385" s="76"/>
      <c r="C385" s="77"/>
      <c r="D385" s="77"/>
      <c r="E385" s="78"/>
      <c r="F385" s="76"/>
      <c r="G385" s="76"/>
      <c r="H385" s="79"/>
    </row>
    <row r="386" spans="1:8" ht="14">
      <c r="A386" s="76"/>
      <c r="B386" s="76"/>
      <c r="C386" s="77"/>
      <c r="D386" s="77"/>
      <c r="E386" s="78"/>
      <c r="F386" s="76"/>
      <c r="G386" s="76"/>
      <c r="H386" s="79"/>
    </row>
    <row r="387" spans="1:8" ht="14">
      <c r="A387" s="76"/>
      <c r="B387" s="76"/>
      <c r="C387" s="77"/>
      <c r="D387" s="77"/>
      <c r="E387" s="78"/>
      <c r="F387" s="76"/>
      <c r="G387" s="76"/>
      <c r="H387" s="79"/>
    </row>
    <row r="388" spans="1:8" ht="14">
      <c r="A388" s="76"/>
      <c r="B388" s="76"/>
      <c r="C388" s="77"/>
      <c r="D388" s="77"/>
      <c r="E388" s="78"/>
      <c r="F388" s="76"/>
      <c r="G388" s="76"/>
      <c r="H388" s="79"/>
    </row>
    <row r="389" spans="1:8" ht="14">
      <c r="A389" s="76"/>
      <c r="B389" s="76"/>
      <c r="C389" s="77"/>
      <c r="D389" s="77"/>
      <c r="E389" s="78"/>
      <c r="F389" s="76"/>
      <c r="G389" s="76"/>
      <c r="H389" s="79"/>
    </row>
    <row r="390" spans="1:8" ht="14">
      <c r="A390" s="76"/>
      <c r="B390" s="76"/>
      <c r="C390" s="77"/>
      <c r="D390" s="77"/>
      <c r="E390" s="78"/>
      <c r="F390" s="76"/>
      <c r="G390" s="76"/>
      <c r="H390" s="79"/>
    </row>
    <row r="391" spans="1:8" ht="14">
      <c r="A391" s="76"/>
      <c r="B391" s="76"/>
      <c r="C391" s="77"/>
      <c r="D391" s="77"/>
      <c r="E391" s="78"/>
      <c r="F391" s="76"/>
      <c r="G391" s="76"/>
      <c r="H391" s="79"/>
    </row>
    <row r="392" spans="1:8" ht="14">
      <c r="A392" s="76"/>
      <c r="B392" s="76"/>
      <c r="C392" s="77"/>
      <c r="D392" s="77"/>
      <c r="E392" s="78"/>
      <c r="F392" s="76"/>
      <c r="G392" s="76"/>
      <c r="H392" s="79"/>
    </row>
    <row r="393" spans="1:8" ht="14">
      <c r="A393" s="76"/>
      <c r="B393" s="76"/>
      <c r="C393" s="77"/>
      <c r="D393" s="77"/>
      <c r="E393" s="78"/>
      <c r="F393" s="76"/>
      <c r="G393" s="76"/>
      <c r="H393" s="79"/>
    </row>
    <row r="394" spans="1:8" ht="14">
      <c r="A394" s="76"/>
      <c r="B394" s="76"/>
      <c r="C394" s="77"/>
      <c r="D394" s="77"/>
      <c r="E394" s="78"/>
      <c r="F394" s="76"/>
      <c r="G394" s="76"/>
      <c r="H394" s="79"/>
    </row>
    <row r="395" spans="1:8" ht="14">
      <c r="A395" s="76"/>
      <c r="B395" s="76"/>
      <c r="C395" s="77"/>
      <c r="D395" s="77"/>
      <c r="E395" s="78"/>
      <c r="F395" s="76"/>
      <c r="G395" s="76"/>
      <c r="H395" s="79"/>
    </row>
    <row r="396" spans="1:8" ht="14">
      <c r="A396" s="76"/>
      <c r="B396" s="76"/>
      <c r="C396" s="77"/>
      <c r="D396" s="77"/>
      <c r="E396" s="78"/>
      <c r="F396" s="76"/>
      <c r="G396" s="76"/>
      <c r="H396" s="79"/>
    </row>
    <row r="397" spans="1:8" ht="14">
      <c r="A397" s="76"/>
      <c r="B397" s="76"/>
      <c r="C397" s="77"/>
      <c r="D397" s="77"/>
      <c r="E397" s="78"/>
      <c r="F397" s="76"/>
      <c r="G397" s="76"/>
      <c r="H397" s="79"/>
    </row>
    <row r="398" spans="1:8" ht="14">
      <c r="A398" s="76"/>
      <c r="B398" s="76"/>
      <c r="C398" s="77"/>
      <c r="D398" s="77"/>
      <c r="E398" s="78"/>
      <c r="F398" s="76"/>
      <c r="G398" s="76"/>
      <c r="H398" s="79"/>
    </row>
    <row r="399" spans="1:8" ht="14">
      <c r="A399" s="76"/>
      <c r="B399" s="76"/>
      <c r="C399" s="77"/>
      <c r="D399" s="77"/>
      <c r="E399" s="78"/>
      <c r="F399" s="76"/>
      <c r="G399" s="76"/>
      <c r="H399" s="79"/>
    </row>
    <row r="400" spans="1:8" ht="14">
      <c r="A400" s="76"/>
      <c r="B400" s="76"/>
      <c r="C400" s="77"/>
      <c r="D400" s="77"/>
      <c r="E400" s="78"/>
      <c r="F400" s="76"/>
      <c r="G400" s="76"/>
      <c r="H400" s="79"/>
    </row>
    <row r="401" spans="1:8" ht="14">
      <c r="A401" s="76"/>
      <c r="B401" s="76"/>
      <c r="C401" s="77"/>
      <c r="D401" s="77"/>
      <c r="E401" s="78"/>
      <c r="F401" s="76"/>
      <c r="G401" s="76"/>
      <c r="H401" s="79"/>
    </row>
    <row r="402" spans="1:8" ht="14">
      <c r="A402" s="76"/>
      <c r="B402" s="76"/>
      <c r="C402" s="77"/>
      <c r="D402" s="77"/>
      <c r="E402" s="78"/>
      <c r="F402" s="76"/>
      <c r="G402" s="76"/>
      <c r="H402" s="79"/>
    </row>
    <row r="403" spans="1:8" ht="14">
      <c r="A403" s="76"/>
      <c r="B403" s="76"/>
      <c r="C403" s="77"/>
      <c r="D403" s="77"/>
      <c r="E403" s="78"/>
      <c r="F403" s="76"/>
      <c r="G403" s="76"/>
      <c r="H403" s="79"/>
    </row>
    <row r="404" spans="1:8" ht="14">
      <c r="A404" s="76"/>
      <c r="B404" s="76"/>
      <c r="C404" s="77"/>
      <c r="D404" s="77"/>
      <c r="E404" s="78"/>
      <c r="F404" s="76"/>
      <c r="G404" s="76"/>
      <c r="H404" s="79"/>
    </row>
    <row r="405" spans="1:8" ht="14">
      <c r="A405" s="76"/>
      <c r="B405" s="76"/>
      <c r="C405" s="77"/>
      <c r="D405" s="77"/>
      <c r="E405" s="78"/>
      <c r="F405" s="76"/>
      <c r="G405" s="76"/>
      <c r="H405" s="79"/>
    </row>
    <row r="406" spans="1:8" ht="14">
      <c r="A406" s="76"/>
      <c r="B406" s="76"/>
      <c r="C406" s="77"/>
      <c r="D406" s="77"/>
      <c r="E406" s="78"/>
      <c r="F406" s="76"/>
      <c r="G406" s="76"/>
      <c r="H406" s="79"/>
    </row>
    <row r="407" spans="1:8" ht="14">
      <c r="A407" s="76"/>
      <c r="B407" s="76"/>
      <c r="C407" s="77"/>
      <c r="D407" s="77"/>
      <c r="E407" s="78"/>
      <c r="F407" s="76"/>
      <c r="G407" s="76"/>
      <c r="H407" s="79"/>
    </row>
    <row r="408" spans="1:8" ht="14">
      <c r="A408" s="76"/>
      <c r="B408" s="76"/>
      <c r="C408" s="77"/>
      <c r="D408" s="77"/>
      <c r="E408" s="78"/>
      <c r="F408" s="76"/>
      <c r="G408" s="76"/>
      <c r="H408" s="79"/>
    </row>
    <row r="409" spans="1:8" ht="14">
      <c r="A409" s="76"/>
      <c r="B409" s="76"/>
      <c r="C409" s="77"/>
      <c r="D409" s="77"/>
      <c r="E409" s="78"/>
      <c r="F409" s="76"/>
      <c r="G409" s="76"/>
      <c r="H409" s="79"/>
    </row>
    <row r="410" spans="1:8" ht="14">
      <c r="A410" s="76"/>
      <c r="B410" s="76"/>
      <c r="C410" s="77"/>
      <c r="D410" s="77"/>
      <c r="E410" s="78"/>
      <c r="F410" s="76"/>
      <c r="G410" s="76"/>
      <c r="H410" s="79"/>
    </row>
    <row r="411" spans="1:8" ht="14">
      <c r="A411" s="76"/>
      <c r="B411" s="76"/>
      <c r="C411" s="77"/>
      <c r="D411" s="77"/>
      <c r="E411" s="78"/>
      <c r="F411" s="76"/>
      <c r="G411" s="76"/>
      <c r="H411" s="79"/>
    </row>
    <row r="412" spans="1:8" ht="14">
      <c r="A412" s="76"/>
      <c r="B412" s="76"/>
      <c r="C412" s="77"/>
      <c r="D412" s="77"/>
      <c r="E412" s="78"/>
      <c r="F412" s="76"/>
      <c r="G412" s="76"/>
      <c r="H412" s="79"/>
    </row>
    <row r="413" spans="1:8" ht="14">
      <c r="A413" s="76"/>
      <c r="B413" s="76"/>
      <c r="C413" s="77"/>
      <c r="D413" s="77"/>
      <c r="E413" s="78"/>
      <c r="F413" s="76"/>
      <c r="G413" s="76"/>
      <c r="H413" s="79"/>
    </row>
    <row r="414" spans="1:8" ht="14">
      <c r="A414" s="76"/>
      <c r="B414" s="76"/>
      <c r="C414" s="77"/>
      <c r="D414" s="77"/>
      <c r="E414" s="78"/>
      <c r="F414" s="76"/>
      <c r="G414" s="76"/>
      <c r="H414" s="79"/>
    </row>
    <row r="415" spans="1:8" ht="14">
      <c r="A415" s="76"/>
      <c r="B415" s="76"/>
      <c r="C415" s="77"/>
      <c r="D415" s="77"/>
      <c r="E415" s="78"/>
      <c r="F415" s="76"/>
      <c r="G415" s="76"/>
      <c r="H415" s="79"/>
    </row>
    <row r="416" spans="1:8" ht="14">
      <c r="A416" s="76"/>
      <c r="B416" s="76"/>
      <c r="C416" s="77"/>
      <c r="D416" s="77"/>
      <c r="E416" s="78"/>
      <c r="F416" s="76"/>
      <c r="G416" s="76"/>
      <c r="H416" s="79"/>
    </row>
    <row r="417" spans="1:8" ht="14">
      <c r="A417" s="76"/>
      <c r="B417" s="76"/>
      <c r="C417" s="77"/>
      <c r="D417" s="77"/>
      <c r="E417" s="78"/>
      <c r="F417" s="76"/>
      <c r="G417" s="76"/>
      <c r="H417" s="79"/>
    </row>
    <row r="418" spans="1:8" ht="14">
      <c r="A418" s="76"/>
      <c r="B418" s="76"/>
      <c r="C418" s="77"/>
      <c r="D418" s="77"/>
      <c r="E418" s="78"/>
      <c r="F418" s="76"/>
      <c r="G418" s="76"/>
      <c r="H418" s="79"/>
    </row>
    <row r="419" spans="1:8" ht="14">
      <c r="A419" s="76"/>
      <c r="B419" s="76"/>
      <c r="C419" s="77"/>
      <c r="D419" s="77"/>
      <c r="E419" s="78"/>
      <c r="F419" s="76"/>
      <c r="G419" s="76"/>
      <c r="H419" s="79"/>
    </row>
    <row r="420" spans="1:8" ht="14">
      <c r="A420" s="76"/>
      <c r="B420" s="76"/>
      <c r="C420" s="77"/>
      <c r="D420" s="77"/>
      <c r="E420" s="78"/>
      <c r="F420" s="76"/>
      <c r="G420" s="76"/>
      <c r="H420" s="79"/>
    </row>
    <row r="421" spans="1:8" ht="14">
      <c r="A421" s="76"/>
      <c r="B421" s="76"/>
      <c r="C421" s="77"/>
      <c r="D421" s="77"/>
      <c r="E421" s="78"/>
      <c r="F421" s="76"/>
      <c r="G421" s="76"/>
      <c r="H421" s="79"/>
    </row>
    <row r="422" spans="1:8" ht="14">
      <c r="A422" s="76"/>
      <c r="B422" s="76"/>
      <c r="C422" s="77"/>
      <c r="D422" s="77"/>
      <c r="E422" s="78"/>
      <c r="F422" s="76"/>
      <c r="G422" s="76"/>
      <c r="H422" s="79"/>
    </row>
    <row r="423" spans="1:8" ht="14">
      <c r="A423" s="76"/>
      <c r="B423" s="76"/>
      <c r="C423" s="77"/>
      <c r="D423" s="77"/>
      <c r="E423" s="78"/>
      <c r="F423" s="76"/>
      <c r="G423" s="76"/>
      <c r="H423" s="79"/>
    </row>
    <row r="424" spans="1:8" ht="14">
      <c r="A424" s="76"/>
      <c r="B424" s="76"/>
      <c r="C424" s="77"/>
      <c r="D424" s="77"/>
      <c r="E424" s="78"/>
      <c r="F424" s="76"/>
      <c r="G424" s="76"/>
      <c r="H424" s="79"/>
    </row>
    <row r="425" spans="1:8" ht="14">
      <c r="A425" s="76"/>
      <c r="B425" s="76"/>
      <c r="C425" s="77"/>
      <c r="D425" s="77"/>
      <c r="E425" s="78"/>
      <c r="F425" s="76"/>
      <c r="G425" s="76"/>
      <c r="H425" s="79"/>
    </row>
    <row r="426" spans="1:8" ht="14">
      <c r="A426" s="76"/>
      <c r="B426" s="76"/>
      <c r="C426" s="77"/>
      <c r="D426" s="77"/>
      <c r="E426" s="78"/>
      <c r="F426" s="76"/>
      <c r="G426" s="76"/>
      <c r="H426" s="79"/>
    </row>
    <row r="427" spans="1:8" ht="14">
      <c r="A427" s="76"/>
      <c r="B427" s="76"/>
      <c r="C427" s="77"/>
      <c r="D427" s="77"/>
      <c r="E427" s="78"/>
      <c r="F427" s="76"/>
      <c r="G427" s="76"/>
      <c r="H427" s="79"/>
    </row>
    <row r="428" spans="1:8" ht="14">
      <c r="A428" s="76"/>
      <c r="B428" s="76"/>
      <c r="C428" s="77"/>
      <c r="D428" s="77"/>
      <c r="E428" s="78"/>
      <c r="F428" s="76"/>
      <c r="G428" s="76"/>
      <c r="H428" s="79"/>
    </row>
    <row r="429" spans="1:8" ht="14">
      <c r="A429" s="76"/>
      <c r="B429" s="76"/>
      <c r="C429" s="77"/>
      <c r="D429" s="77"/>
      <c r="E429" s="78"/>
      <c r="F429" s="76"/>
      <c r="G429" s="76"/>
      <c r="H429" s="79"/>
    </row>
    <row r="430" spans="1:8" ht="14">
      <c r="A430" s="76"/>
      <c r="B430" s="76"/>
      <c r="C430" s="77"/>
      <c r="D430" s="77"/>
      <c r="E430" s="78"/>
      <c r="F430" s="76"/>
      <c r="G430" s="76"/>
      <c r="H430" s="79"/>
    </row>
    <row r="431" spans="1:8" ht="14">
      <c r="A431" s="76"/>
      <c r="B431" s="76"/>
      <c r="C431" s="77"/>
      <c r="D431" s="77"/>
      <c r="E431" s="78"/>
      <c r="F431" s="76"/>
      <c r="G431" s="76"/>
      <c r="H431" s="79"/>
    </row>
    <row r="432" spans="1:8" ht="14">
      <c r="A432" s="76"/>
      <c r="B432" s="76"/>
      <c r="C432" s="77"/>
      <c r="D432" s="77"/>
      <c r="E432" s="78"/>
      <c r="F432" s="76"/>
      <c r="G432" s="76"/>
      <c r="H432" s="79"/>
    </row>
    <row r="433" spans="1:8" ht="14">
      <c r="A433" s="76"/>
      <c r="B433" s="76"/>
      <c r="C433" s="77"/>
      <c r="D433" s="77"/>
      <c r="E433" s="78"/>
      <c r="F433" s="76"/>
      <c r="G433" s="76"/>
      <c r="H433" s="79"/>
    </row>
    <row r="434" spans="1:8" ht="14">
      <c r="A434" s="76"/>
      <c r="B434" s="76"/>
      <c r="C434" s="77"/>
      <c r="D434" s="77"/>
      <c r="E434" s="78"/>
      <c r="F434" s="76"/>
      <c r="G434" s="76"/>
      <c r="H434" s="79"/>
    </row>
    <row r="435" spans="1:8" ht="14">
      <c r="A435" s="76"/>
      <c r="B435" s="76"/>
      <c r="C435" s="77"/>
      <c r="D435" s="77"/>
      <c r="E435" s="78"/>
      <c r="F435" s="76"/>
      <c r="G435" s="76"/>
      <c r="H435" s="79"/>
    </row>
    <row r="436" spans="1:8" ht="14">
      <c r="A436" s="76"/>
      <c r="B436" s="76"/>
      <c r="C436" s="77"/>
      <c r="D436" s="77"/>
      <c r="E436" s="78"/>
      <c r="F436" s="76"/>
      <c r="G436" s="76"/>
      <c r="H436" s="79"/>
    </row>
    <row r="437" spans="1:8" ht="14">
      <c r="A437" s="76"/>
      <c r="B437" s="76"/>
      <c r="C437" s="77"/>
      <c r="D437" s="77"/>
      <c r="E437" s="78"/>
      <c r="F437" s="76"/>
      <c r="G437" s="76"/>
      <c r="H437" s="79"/>
    </row>
    <row r="438" spans="1:8" ht="14">
      <c r="A438" s="76"/>
      <c r="B438" s="76"/>
      <c r="C438" s="77"/>
      <c r="D438" s="77"/>
      <c r="E438" s="78"/>
      <c r="F438" s="76"/>
      <c r="G438" s="76"/>
      <c r="H438" s="79"/>
    </row>
    <row r="439" spans="1:8" ht="14">
      <c r="A439" s="76"/>
      <c r="B439" s="76"/>
      <c r="C439" s="77"/>
      <c r="D439" s="77"/>
      <c r="E439" s="78"/>
      <c r="F439" s="76"/>
      <c r="G439" s="76"/>
      <c r="H439" s="79"/>
    </row>
    <row r="440" spans="1:8" ht="14">
      <c r="A440" s="76"/>
      <c r="B440" s="76"/>
      <c r="C440" s="77"/>
      <c r="D440" s="77"/>
      <c r="E440" s="78"/>
      <c r="F440" s="76"/>
      <c r="G440" s="76"/>
      <c r="H440" s="79"/>
    </row>
    <row r="441" spans="1:8" ht="14">
      <c r="A441" s="76"/>
      <c r="B441" s="76"/>
      <c r="C441" s="77"/>
      <c r="D441" s="77"/>
      <c r="E441" s="78"/>
      <c r="F441" s="76"/>
      <c r="G441" s="76"/>
      <c r="H441" s="79"/>
    </row>
    <row r="442" spans="1:8" ht="14">
      <c r="A442" s="76"/>
      <c r="B442" s="76"/>
      <c r="C442" s="77"/>
      <c r="D442" s="77"/>
      <c r="E442" s="78"/>
      <c r="F442" s="76"/>
      <c r="G442" s="76"/>
      <c r="H442" s="79"/>
    </row>
    <row r="443" spans="1:8" ht="14">
      <c r="A443" s="76"/>
      <c r="B443" s="76"/>
      <c r="C443" s="77"/>
      <c r="D443" s="77"/>
      <c r="E443" s="78"/>
      <c r="F443" s="76"/>
      <c r="G443" s="76"/>
      <c r="H443" s="79"/>
    </row>
    <row r="444" spans="1:8" ht="14">
      <c r="A444" s="76"/>
      <c r="B444" s="76"/>
      <c r="C444" s="77"/>
      <c r="D444" s="77"/>
      <c r="E444" s="78"/>
      <c r="F444" s="76"/>
      <c r="G444" s="76"/>
      <c r="H444" s="79"/>
    </row>
    <row r="445" spans="1:8" ht="14">
      <c r="A445" s="76"/>
      <c r="B445" s="76"/>
      <c r="C445" s="77"/>
      <c r="D445" s="77"/>
      <c r="E445" s="78"/>
      <c r="F445" s="76"/>
      <c r="G445" s="76"/>
      <c r="H445" s="79"/>
    </row>
    <row r="446" spans="1:8" ht="14">
      <c r="A446" s="76"/>
      <c r="B446" s="76"/>
      <c r="C446" s="77"/>
      <c r="D446" s="77"/>
      <c r="E446" s="78"/>
      <c r="F446" s="76"/>
      <c r="G446" s="76"/>
      <c r="H446" s="79"/>
    </row>
    <row r="447" spans="1:8" ht="14">
      <c r="A447" s="76"/>
      <c r="B447" s="76"/>
      <c r="C447" s="77"/>
      <c r="D447" s="77"/>
      <c r="E447" s="78"/>
      <c r="F447" s="76"/>
      <c r="G447" s="76"/>
      <c r="H447" s="79"/>
    </row>
    <row r="448" spans="1:8" ht="14">
      <c r="A448" s="76"/>
      <c r="B448" s="76"/>
      <c r="C448" s="77"/>
      <c r="D448" s="77"/>
      <c r="E448" s="78"/>
      <c r="F448" s="76"/>
      <c r="G448" s="76"/>
      <c r="H448" s="79"/>
    </row>
    <row r="449" spans="1:8" ht="14">
      <c r="A449" s="76"/>
      <c r="B449" s="76"/>
      <c r="C449" s="77"/>
      <c r="D449" s="77"/>
      <c r="E449" s="78"/>
      <c r="F449" s="76"/>
      <c r="G449" s="76"/>
      <c r="H449" s="79"/>
    </row>
    <row r="450" spans="1:8" ht="14">
      <c r="A450" s="76"/>
      <c r="B450" s="76"/>
      <c r="C450" s="77"/>
      <c r="D450" s="77"/>
      <c r="E450" s="78"/>
      <c r="F450" s="76"/>
      <c r="G450" s="76"/>
      <c r="H450" s="79"/>
    </row>
    <row r="451" spans="1:8" ht="14">
      <c r="A451" s="76"/>
      <c r="B451" s="76"/>
      <c r="C451" s="77"/>
      <c r="D451" s="77"/>
      <c r="E451" s="78"/>
      <c r="F451" s="76"/>
      <c r="G451" s="76"/>
      <c r="H451" s="79"/>
    </row>
    <row r="452" spans="1:8" ht="14">
      <c r="A452" s="76"/>
      <c r="B452" s="76"/>
      <c r="C452" s="77"/>
      <c r="D452" s="77"/>
      <c r="E452" s="78"/>
      <c r="F452" s="76"/>
      <c r="G452" s="76"/>
      <c r="H452" s="79"/>
    </row>
    <row r="453" spans="1:8" ht="14">
      <c r="A453" s="76"/>
      <c r="B453" s="76"/>
      <c r="C453" s="77"/>
      <c r="D453" s="77"/>
      <c r="E453" s="78"/>
      <c r="F453" s="76"/>
      <c r="G453" s="76"/>
      <c r="H453" s="79"/>
    </row>
    <row r="454" spans="1:8" ht="14">
      <c r="A454" s="76"/>
      <c r="B454" s="76"/>
      <c r="C454" s="77"/>
      <c r="D454" s="77"/>
      <c r="E454" s="78"/>
      <c r="F454" s="76"/>
      <c r="G454" s="76"/>
      <c r="H454" s="79"/>
    </row>
    <row r="455" spans="1:8" ht="14">
      <c r="A455" s="76"/>
      <c r="B455" s="76"/>
      <c r="C455" s="77"/>
      <c r="D455" s="77"/>
      <c r="E455" s="78"/>
      <c r="F455" s="76"/>
      <c r="G455" s="76"/>
      <c r="H455" s="79"/>
    </row>
    <row r="456" spans="1:8" ht="14">
      <c r="A456" s="76"/>
      <c r="B456" s="76"/>
      <c r="C456" s="77"/>
      <c r="D456" s="77"/>
      <c r="E456" s="78"/>
      <c r="F456" s="76"/>
      <c r="G456" s="76"/>
      <c r="H456" s="79"/>
    </row>
    <row r="457" spans="1:8" ht="14">
      <c r="A457" s="76"/>
      <c r="B457" s="76"/>
      <c r="C457" s="77"/>
      <c r="D457" s="77"/>
      <c r="E457" s="78"/>
      <c r="F457" s="76"/>
      <c r="G457" s="76"/>
      <c r="H457" s="79"/>
    </row>
    <row r="458" spans="1:8" ht="14">
      <c r="A458" s="76"/>
      <c r="B458" s="76"/>
      <c r="C458" s="77"/>
      <c r="D458" s="77"/>
      <c r="E458" s="78"/>
      <c r="F458" s="76"/>
      <c r="G458" s="76"/>
      <c r="H458" s="79"/>
    </row>
    <row r="459" spans="1:8" ht="14">
      <c r="A459" s="76"/>
      <c r="B459" s="76"/>
      <c r="C459" s="77"/>
      <c r="D459" s="77"/>
      <c r="E459" s="78"/>
      <c r="F459" s="76"/>
      <c r="G459" s="76"/>
      <c r="H459" s="79"/>
    </row>
    <row r="460" spans="1:8" ht="14">
      <c r="A460" s="76"/>
      <c r="B460" s="76"/>
      <c r="C460" s="77"/>
      <c r="D460" s="77"/>
      <c r="E460" s="78"/>
      <c r="F460" s="76"/>
      <c r="G460" s="76"/>
      <c r="H460" s="79"/>
    </row>
    <row r="461" spans="1:8" ht="14">
      <c r="A461" s="76"/>
      <c r="B461" s="76"/>
      <c r="C461" s="77"/>
      <c r="D461" s="77"/>
      <c r="E461" s="78"/>
      <c r="F461" s="76"/>
      <c r="G461" s="76"/>
      <c r="H461" s="79"/>
    </row>
    <row r="462" spans="1:8" ht="14">
      <c r="A462" s="76"/>
      <c r="B462" s="76"/>
      <c r="C462" s="77"/>
      <c r="D462" s="77"/>
      <c r="E462" s="78"/>
      <c r="F462" s="76"/>
      <c r="G462" s="76"/>
      <c r="H462" s="79"/>
    </row>
    <row r="463" spans="1:8" ht="14">
      <c r="A463" s="76"/>
      <c r="B463" s="76"/>
      <c r="C463" s="77"/>
      <c r="D463" s="77"/>
      <c r="E463" s="78"/>
      <c r="F463" s="76"/>
      <c r="G463" s="76"/>
      <c r="H463" s="79"/>
    </row>
    <row r="464" spans="1:8" ht="14">
      <c r="A464" s="76"/>
      <c r="B464" s="76"/>
      <c r="C464" s="77"/>
      <c r="D464" s="77"/>
      <c r="E464" s="78"/>
      <c r="F464" s="76"/>
      <c r="G464" s="76"/>
      <c r="H464" s="79"/>
    </row>
    <row r="465" spans="1:8" ht="14">
      <c r="A465" s="76"/>
      <c r="B465" s="76"/>
      <c r="C465" s="77"/>
      <c r="D465" s="77"/>
      <c r="E465" s="78"/>
      <c r="F465" s="76"/>
      <c r="G465" s="76"/>
      <c r="H465" s="79"/>
    </row>
    <row r="466" spans="1:8" ht="14">
      <c r="A466" s="76"/>
      <c r="B466" s="76"/>
      <c r="C466" s="77"/>
      <c r="D466" s="77"/>
      <c r="E466" s="78"/>
      <c r="F466" s="76"/>
      <c r="G466" s="76"/>
      <c r="H466" s="79"/>
    </row>
    <row r="467" spans="1:8" ht="14">
      <c r="A467" s="76"/>
      <c r="B467" s="76"/>
      <c r="C467" s="77"/>
      <c r="D467" s="77"/>
      <c r="E467" s="78"/>
      <c r="F467" s="76"/>
      <c r="G467" s="76"/>
      <c r="H467" s="79"/>
    </row>
    <row r="468" spans="1:8" ht="14">
      <c r="A468" s="76"/>
      <c r="B468" s="76"/>
      <c r="C468" s="77"/>
      <c r="D468" s="77"/>
      <c r="E468" s="78"/>
      <c r="F468" s="76"/>
      <c r="G468" s="76"/>
      <c r="H468" s="79"/>
    </row>
    <row r="469" spans="1:8" ht="14">
      <c r="A469" s="76"/>
      <c r="B469" s="76"/>
      <c r="C469" s="77"/>
      <c r="D469" s="77"/>
      <c r="E469" s="78"/>
      <c r="F469" s="76"/>
      <c r="G469" s="76"/>
      <c r="H469" s="79"/>
    </row>
    <row r="470" spans="1:8" ht="14">
      <c r="A470" s="76"/>
      <c r="B470" s="76"/>
      <c r="C470" s="77"/>
      <c r="D470" s="77"/>
      <c r="E470" s="78"/>
      <c r="F470" s="76"/>
      <c r="G470" s="76"/>
      <c r="H470" s="79"/>
    </row>
    <row r="471" spans="1:8" ht="14">
      <c r="A471" s="76"/>
      <c r="B471" s="76"/>
      <c r="C471" s="77"/>
      <c r="D471" s="77"/>
      <c r="E471" s="78"/>
      <c r="F471" s="76"/>
      <c r="G471" s="76"/>
      <c r="H471" s="79"/>
    </row>
    <row r="472" spans="1:8" ht="14">
      <c r="A472" s="76"/>
      <c r="B472" s="76"/>
      <c r="C472" s="77"/>
      <c r="D472" s="77"/>
      <c r="E472" s="78"/>
      <c r="F472" s="76"/>
      <c r="G472" s="76"/>
      <c r="H472" s="79"/>
    </row>
    <row r="473" spans="1:8" ht="14">
      <c r="A473" s="76"/>
      <c r="B473" s="76"/>
      <c r="C473" s="77"/>
      <c r="D473" s="77"/>
      <c r="E473" s="78"/>
      <c r="F473" s="76"/>
      <c r="G473" s="76"/>
      <c r="H473" s="79"/>
    </row>
    <row r="474" spans="1:8" ht="14">
      <c r="A474" s="76"/>
      <c r="B474" s="76"/>
      <c r="C474" s="77"/>
      <c r="D474" s="77"/>
      <c r="E474" s="78"/>
      <c r="F474" s="76"/>
      <c r="G474" s="76"/>
      <c r="H474" s="79"/>
    </row>
    <row r="475" spans="1:8" ht="14">
      <c r="A475" s="76"/>
      <c r="B475" s="76"/>
      <c r="C475" s="77"/>
      <c r="D475" s="77"/>
      <c r="E475" s="78"/>
      <c r="F475" s="76"/>
      <c r="G475" s="76"/>
      <c r="H475" s="79"/>
    </row>
    <row r="476" spans="1:8" ht="14">
      <c r="A476" s="76"/>
      <c r="B476" s="76"/>
      <c r="C476" s="77"/>
      <c r="D476" s="77"/>
      <c r="E476" s="78"/>
      <c r="F476" s="76"/>
      <c r="G476" s="76"/>
      <c r="H476" s="79"/>
    </row>
    <row r="477" spans="1:8" ht="14">
      <c r="A477" s="76"/>
      <c r="B477" s="76"/>
      <c r="C477" s="77"/>
      <c r="D477" s="77"/>
      <c r="E477" s="78"/>
      <c r="F477" s="76"/>
      <c r="G477" s="76"/>
      <c r="H477" s="79"/>
    </row>
    <row r="478" spans="1:8" ht="14">
      <c r="A478" s="76"/>
      <c r="B478" s="76"/>
      <c r="C478" s="77"/>
      <c r="D478" s="77"/>
      <c r="E478" s="78"/>
      <c r="F478" s="76"/>
      <c r="G478" s="76"/>
      <c r="H478" s="79"/>
    </row>
    <row r="479" spans="1:8" ht="14">
      <c r="A479" s="76"/>
      <c r="B479" s="76"/>
      <c r="C479" s="77"/>
      <c r="D479" s="77"/>
      <c r="E479" s="78"/>
      <c r="F479" s="76"/>
      <c r="G479" s="76"/>
      <c r="H479" s="79"/>
    </row>
    <row r="480" spans="1:8" ht="14">
      <c r="A480" s="76"/>
      <c r="B480" s="76"/>
      <c r="C480" s="77"/>
      <c r="D480" s="77"/>
      <c r="E480" s="78"/>
      <c r="F480" s="76"/>
      <c r="G480" s="76"/>
      <c r="H480" s="79"/>
    </row>
    <row r="481" spans="1:8" ht="14">
      <c r="A481" s="76"/>
      <c r="B481" s="76"/>
      <c r="C481" s="77"/>
      <c r="D481" s="77"/>
      <c r="E481" s="78"/>
      <c r="F481" s="76"/>
      <c r="G481" s="76"/>
      <c r="H481" s="79"/>
    </row>
    <row r="482" spans="1:8" ht="14">
      <c r="A482" s="76"/>
      <c r="B482" s="76"/>
      <c r="C482" s="77"/>
      <c r="D482" s="77"/>
      <c r="E482" s="78"/>
      <c r="F482" s="76"/>
      <c r="G482" s="76"/>
      <c r="H482" s="79"/>
    </row>
    <row r="483" spans="1:8" ht="14">
      <c r="A483" s="76"/>
      <c r="B483" s="76"/>
      <c r="C483" s="77"/>
      <c r="D483" s="77"/>
      <c r="E483" s="78"/>
      <c r="F483" s="76"/>
      <c r="G483" s="76"/>
      <c r="H483" s="79"/>
    </row>
    <row r="484" spans="1:8" ht="14">
      <c r="A484" s="76"/>
      <c r="B484" s="76"/>
      <c r="C484" s="77"/>
      <c r="D484" s="77"/>
      <c r="E484" s="78"/>
      <c r="F484" s="76"/>
      <c r="G484" s="76"/>
      <c r="H484" s="79"/>
    </row>
    <row r="485" spans="1:8" ht="14">
      <c r="A485" s="76"/>
      <c r="B485" s="76"/>
      <c r="C485" s="77"/>
      <c r="D485" s="77"/>
      <c r="E485" s="78"/>
      <c r="F485" s="76"/>
      <c r="G485" s="76"/>
      <c r="H485" s="79"/>
    </row>
    <row r="486" spans="1:8" ht="14">
      <c r="A486" s="76"/>
      <c r="B486" s="76"/>
      <c r="C486" s="77"/>
      <c r="D486" s="77"/>
      <c r="E486" s="78"/>
      <c r="F486" s="76"/>
      <c r="G486" s="76"/>
      <c r="H486" s="79"/>
    </row>
    <row r="487" spans="1:8" ht="14">
      <c r="A487" s="76"/>
      <c r="B487" s="76"/>
      <c r="C487" s="77"/>
      <c r="D487" s="77"/>
      <c r="E487" s="78"/>
      <c r="F487" s="76"/>
      <c r="G487" s="76"/>
      <c r="H487" s="79"/>
    </row>
    <row r="488" spans="1:8" ht="14">
      <c r="A488" s="76"/>
      <c r="B488" s="76"/>
      <c r="C488" s="77"/>
      <c r="D488" s="77"/>
      <c r="E488" s="78"/>
      <c r="F488" s="76"/>
      <c r="G488" s="76"/>
      <c r="H488" s="79"/>
    </row>
    <row r="489" spans="1:8" ht="14">
      <c r="A489" s="76"/>
      <c r="B489" s="76"/>
      <c r="C489" s="77"/>
      <c r="D489" s="77"/>
      <c r="E489" s="78"/>
      <c r="F489" s="76"/>
      <c r="G489" s="76"/>
      <c r="H489" s="79"/>
    </row>
    <row r="490" spans="1:8" ht="14">
      <c r="A490" s="76"/>
      <c r="B490" s="76"/>
      <c r="C490" s="77"/>
      <c r="D490" s="77"/>
      <c r="E490" s="78"/>
      <c r="F490" s="76"/>
      <c r="G490" s="76"/>
      <c r="H490" s="79"/>
    </row>
    <row r="491" spans="1:8" ht="14">
      <c r="A491" s="76"/>
      <c r="B491" s="76"/>
      <c r="C491" s="77"/>
      <c r="D491" s="77"/>
      <c r="E491" s="78"/>
      <c r="F491" s="76"/>
      <c r="G491" s="76"/>
      <c r="H491" s="79"/>
    </row>
    <row r="492" spans="1:8" ht="14">
      <c r="A492" s="76"/>
      <c r="B492" s="76"/>
      <c r="C492" s="77"/>
      <c r="D492" s="77"/>
      <c r="E492" s="78"/>
      <c r="F492" s="76"/>
      <c r="G492" s="76"/>
      <c r="H492" s="79"/>
    </row>
    <row r="493" spans="1:8" ht="14">
      <c r="A493" s="76"/>
      <c r="B493" s="76"/>
      <c r="C493" s="77"/>
      <c r="D493" s="77"/>
      <c r="E493" s="78"/>
      <c r="F493" s="76"/>
      <c r="G493" s="76"/>
      <c r="H493" s="79"/>
    </row>
    <row r="494" spans="1:8" ht="14">
      <c r="A494" s="76"/>
      <c r="B494" s="76"/>
      <c r="C494" s="77"/>
      <c r="D494" s="77"/>
      <c r="E494" s="78"/>
      <c r="F494" s="76"/>
      <c r="G494" s="76"/>
      <c r="H494" s="79"/>
    </row>
    <row r="495" spans="1:8" ht="14">
      <c r="A495" s="76"/>
      <c r="B495" s="76"/>
      <c r="C495" s="77"/>
      <c r="D495" s="77"/>
      <c r="E495" s="78"/>
      <c r="F495" s="76"/>
      <c r="G495" s="76"/>
      <c r="H495" s="79"/>
    </row>
    <row r="496" spans="1:8" ht="14">
      <c r="A496" s="76"/>
      <c r="B496" s="76"/>
      <c r="C496" s="77"/>
      <c r="D496" s="77"/>
      <c r="E496" s="78"/>
      <c r="F496" s="76"/>
      <c r="G496" s="76"/>
      <c r="H496" s="79"/>
    </row>
    <row r="497" spans="1:8" ht="14">
      <c r="A497" s="76"/>
      <c r="B497" s="76"/>
      <c r="C497" s="77"/>
      <c r="D497" s="77"/>
      <c r="E497" s="78"/>
      <c r="F497" s="76"/>
      <c r="G497" s="76"/>
      <c r="H497" s="79"/>
    </row>
    <row r="498" spans="1:8" ht="14">
      <c r="A498" s="76"/>
      <c r="B498" s="76"/>
      <c r="C498" s="77"/>
      <c r="D498" s="77"/>
      <c r="E498" s="78"/>
      <c r="F498" s="76"/>
      <c r="G498" s="76"/>
      <c r="H498" s="79"/>
    </row>
    <row r="499" spans="1:8" ht="14">
      <c r="A499" s="76"/>
      <c r="B499" s="76"/>
      <c r="C499" s="77"/>
      <c r="D499" s="77"/>
      <c r="E499" s="78"/>
      <c r="F499" s="76"/>
      <c r="G499" s="76"/>
      <c r="H499" s="79"/>
    </row>
    <row r="500" spans="1:8" ht="14">
      <c r="A500" s="76"/>
      <c r="B500" s="76"/>
      <c r="C500" s="77"/>
      <c r="D500" s="77"/>
      <c r="E500" s="78"/>
      <c r="F500" s="76"/>
      <c r="G500" s="76"/>
      <c r="H500" s="79"/>
    </row>
    <row r="501" spans="1:8" ht="14">
      <c r="A501" s="76"/>
      <c r="B501" s="76"/>
      <c r="C501" s="77"/>
      <c r="D501" s="77"/>
      <c r="E501" s="78"/>
      <c r="F501" s="76"/>
      <c r="G501" s="76"/>
      <c r="H501" s="79"/>
    </row>
    <row r="502" spans="1:8" ht="14">
      <c r="A502" s="76"/>
      <c r="B502" s="76"/>
      <c r="C502" s="77"/>
      <c r="D502" s="77"/>
      <c r="E502" s="78"/>
      <c r="F502" s="76"/>
      <c r="G502" s="76"/>
      <c r="H502" s="79"/>
    </row>
    <row r="503" spans="1:8" ht="14">
      <c r="A503" s="76"/>
      <c r="B503" s="76"/>
      <c r="C503" s="77"/>
      <c r="D503" s="77"/>
      <c r="E503" s="78"/>
      <c r="F503" s="76"/>
      <c r="G503" s="76"/>
      <c r="H503" s="79"/>
    </row>
    <row r="504" spans="1:8" ht="14">
      <c r="A504" s="76"/>
      <c r="B504" s="76"/>
      <c r="C504" s="77"/>
      <c r="D504" s="77"/>
      <c r="E504" s="78"/>
      <c r="F504" s="76"/>
      <c r="G504" s="76"/>
      <c r="H504" s="79"/>
    </row>
    <row r="505" spans="1:8" ht="14">
      <c r="A505" s="76"/>
      <c r="B505" s="76"/>
      <c r="C505" s="77"/>
      <c r="D505" s="77"/>
      <c r="E505" s="78"/>
      <c r="F505" s="76"/>
      <c r="G505" s="76"/>
      <c r="H505" s="79"/>
    </row>
    <row r="506" spans="1:8" ht="14">
      <c r="A506" s="76"/>
      <c r="B506" s="76"/>
      <c r="C506" s="77"/>
      <c r="D506" s="77"/>
      <c r="E506" s="78"/>
      <c r="F506" s="76"/>
      <c r="G506" s="76"/>
      <c r="H506" s="79"/>
    </row>
    <row r="507" spans="1:8" ht="14">
      <c r="A507" s="76"/>
      <c r="B507" s="76"/>
      <c r="C507" s="77"/>
      <c r="D507" s="77"/>
      <c r="E507" s="78"/>
      <c r="F507" s="76"/>
      <c r="G507" s="76"/>
      <c r="H507" s="79"/>
    </row>
    <row r="508" spans="1:8" ht="14">
      <c r="A508" s="76"/>
      <c r="B508" s="76"/>
      <c r="C508" s="77"/>
      <c r="D508" s="77"/>
      <c r="E508" s="78"/>
      <c r="F508" s="76"/>
      <c r="G508" s="76"/>
      <c r="H508" s="79"/>
    </row>
    <row r="509" spans="1:8" ht="14">
      <c r="A509" s="76"/>
      <c r="B509" s="76"/>
      <c r="C509" s="77"/>
      <c r="D509" s="77"/>
      <c r="E509" s="78"/>
      <c r="F509" s="76"/>
      <c r="G509" s="76"/>
      <c r="H509" s="79"/>
    </row>
    <row r="510" spans="1:8" ht="14">
      <c r="A510" s="76"/>
      <c r="B510" s="76"/>
      <c r="C510" s="77"/>
      <c r="D510" s="77"/>
      <c r="E510" s="78"/>
      <c r="F510" s="76"/>
      <c r="G510" s="76"/>
      <c r="H510" s="79"/>
    </row>
    <row r="511" spans="1:8" ht="14">
      <c r="A511" s="76"/>
      <c r="B511" s="76"/>
      <c r="C511" s="77"/>
      <c r="D511" s="77"/>
      <c r="E511" s="78"/>
      <c r="F511" s="76"/>
      <c r="G511" s="76"/>
      <c r="H511" s="79"/>
    </row>
    <row r="512" spans="1:8" ht="14">
      <c r="A512" s="76"/>
      <c r="B512" s="76"/>
      <c r="C512" s="77"/>
      <c r="D512" s="77"/>
      <c r="E512" s="78"/>
      <c r="F512" s="76"/>
      <c r="G512" s="76"/>
      <c r="H512" s="79"/>
    </row>
    <row r="513" spans="1:8" ht="14">
      <c r="A513" s="76"/>
      <c r="B513" s="76"/>
      <c r="C513" s="77"/>
      <c r="D513" s="77"/>
      <c r="E513" s="78"/>
      <c r="F513" s="76"/>
      <c r="G513" s="76"/>
      <c r="H513" s="79"/>
    </row>
    <row r="514" spans="1:8" ht="14">
      <c r="A514" s="76"/>
      <c r="B514" s="76"/>
      <c r="C514" s="77"/>
      <c r="D514" s="77"/>
      <c r="E514" s="78"/>
      <c r="F514" s="76"/>
      <c r="G514" s="76"/>
      <c r="H514" s="79"/>
    </row>
    <row r="515" spans="1:8" ht="14">
      <c r="A515" s="76"/>
      <c r="B515" s="76"/>
      <c r="C515" s="77"/>
      <c r="D515" s="77"/>
      <c r="E515" s="78"/>
      <c r="F515" s="76"/>
      <c r="G515" s="76"/>
      <c r="H515" s="79"/>
    </row>
    <row r="516" spans="1:8" ht="14">
      <c r="A516" s="76"/>
      <c r="B516" s="76"/>
      <c r="C516" s="77"/>
      <c r="D516" s="77"/>
      <c r="E516" s="78"/>
      <c r="F516" s="76"/>
      <c r="G516" s="76"/>
      <c r="H516" s="79"/>
    </row>
    <row r="517" spans="1:8" ht="14">
      <c r="A517" s="76"/>
      <c r="B517" s="76"/>
      <c r="C517" s="77"/>
      <c r="D517" s="77"/>
      <c r="E517" s="78"/>
      <c r="F517" s="76"/>
      <c r="G517" s="76"/>
      <c r="H517" s="79"/>
    </row>
    <row r="518" spans="1:8" ht="14">
      <c r="A518" s="76"/>
      <c r="B518" s="76"/>
      <c r="C518" s="77"/>
      <c r="D518" s="77"/>
      <c r="E518" s="78"/>
      <c r="F518" s="76"/>
      <c r="G518" s="76"/>
      <c r="H518" s="79"/>
    </row>
    <row r="519" spans="1:8" ht="14">
      <c r="A519" s="76"/>
      <c r="B519" s="76"/>
      <c r="C519" s="77"/>
      <c r="D519" s="77"/>
      <c r="E519" s="78"/>
      <c r="F519" s="76"/>
      <c r="G519" s="76"/>
      <c r="H519" s="79"/>
    </row>
    <row r="520" spans="1:8" ht="14">
      <c r="A520" s="76"/>
      <c r="B520" s="76"/>
      <c r="C520" s="77"/>
      <c r="D520" s="77"/>
      <c r="E520" s="78"/>
      <c r="F520" s="76"/>
      <c r="G520" s="76"/>
      <c r="H520" s="79"/>
    </row>
    <row r="521" spans="1:8" ht="14">
      <c r="A521" s="76"/>
      <c r="B521" s="76"/>
      <c r="C521" s="77"/>
      <c r="D521" s="77"/>
      <c r="E521" s="78"/>
      <c r="F521" s="76"/>
      <c r="G521" s="76"/>
      <c r="H521" s="79"/>
    </row>
    <row r="522" spans="1:8" ht="14">
      <c r="A522" s="76"/>
      <c r="B522" s="76"/>
      <c r="C522" s="77"/>
      <c r="D522" s="77"/>
      <c r="E522" s="78"/>
      <c r="F522" s="76"/>
      <c r="G522" s="76"/>
      <c r="H522" s="79"/>
    </row>
    <row r="523" spans="1:8" ht="14">
      <c r="A523" s="76"/>
      <c r="B523" s="76"/>
      <c r="C523" s="77"/>
      <c r="D523" s="77"/>
      <c r="E523" s="78"/>
      <c r="F523" s="76"/>
      <c r="G523" s="76"/>
      <c r="H523" s="79"/>
    </row>
    <row r="524" spans="1:8" ht="14">
      <c r="A524" s="76"/>
      <c r="B524" s="76"/>
      <c r="C524" s="77"/>
      <c r="D524" s="77"/>
      <c r="E524" s="78"/>
      <c r="F524" s="76"/>
      <c r="G524" s="76"/>
      <c r="H524" s="79"/>
    </row>
    <row r="525" spans="1:8" ht="14">
      <c r="A525" s="76"/>
      <c r="B525" s="76"/>
      <c r="C525" s="77"/>
      <c r="D525" s="77"/>
      <c r="E525" s="78"/>
      <c r="F525" s="76"/>
      <c r="G525" s="76"/>
      <c r="H525" s="79"/>
    </row>
    <row r="526" spans="1:8" ht="14">
      <c r="A526" s="76"/>
      <c r="B526" s="76"/>
      <c r="C526" s="77"/>
      <c r="D526" s="77"/>
      <c r="E526" s="78"/>
      <c r="F526" s="76"/>
      <c r="G526" s="76"/>
      <c r="H526" s="79"/>
    </row>
    <row r="527" spans="1:8" ht="14">
      <c r="A527" s="76"/>
      <c r="B527" s="76"/>
      <c r="C527" s="77"/>
      <c r="D527" s="77"/>
      <c r="E527" s="78"/>
      <c r="F527" s="76"/>
      <c r="G527" s="76"/>
      <c r="H527" s="79"/>
    </row>
    <row r="528" spans="1:8" ht="14">
      <c r="A528" s="76"/>
      <c r="B528" s="76"/>
      <c r="C528" s="77"/>
      <c r="D528" s="77"/>
      <c r="E528" s="78"/>
      <c r="F528" s="76"/>
      <c r="G528" s="76"/>
      <c r="H528" s="79"/>
    </row>
    <row r="529" spans="1:8" ht="14">
      <c r="A529" s="76"/>
      <c r="B529" s="76"/>
      <c r="C529" s="77"/>
      <c r="D529" s="77"/>
      <c r="E529" s="78"/>
      <c r="F529" s="76"/>
      <c r="G529" s="76"/>
      <c r="H529" s="79"/>
    </row>
    <row r="530" spans="1:8" ht="14">
      <c r="A530" s="76"/>
      <c r="B530" s="76"/>
      <c r="C530" s="77"/>
      <c r="D530" s="77"/>
      <c r="E530" s="78"/>
      <c r="F530" s="76"/>
      <c r="G530" s="76"/>
      <c r="H530" s="79"/>
    </row>
    <row r="531" spans="1:8" ht="14">
      <c r="A531" s="76"/>
      <c r="B531" s="76"/>
      <c r="C531" s="77"/>
      <c r="D531" s="77"/>
      <c r="E531" s="78"/>
      <c r="F531" s="76"/>
      <c r="G531" s="76"/>
      <c r="H531" s="79"/>
    </row>
    <row r="532" spans="1:8" ht="14">
      <c r="A532" s="76"/>
      <c r="B532" s="76"/>
      <c r="C532" s="77"/>
      <c r="D532" s="77"/>
      <c r="E532" s="78"/>
      <c r="F532" s="76"/>
      <c r="G532" s="76"/>
      <c r="H532" s="79"/>
    </row>
    <row r="533" spans="1:8" ht="14">
      <c r="A533" s="76"/>
      <c r="B533" s="76"/>
      <c r="C533" s="77"/>
      <c r="D533" s="77"/>
      <c r="E533" s="78"/>
      <c r="F533" s="76"/>
      <c r="G533" s="76"/>
      <c r="H533" s="79"/>
    </row>
    <row r="534" spans="1:8" ht="14">
      <c r="A534" s="76"/>
      <c r="B534" s="76"/>
      <c r="C534" s="77"/>
      <c r="D534" s="77"/>
      <c r="E534" s="78"/>
      <c r="F534" s="76"/>
      <c r="G534" s="76"/>
      <c r="H534" s="79"/>
    </row>
    <row r="535" spans="1:8" ht="14">
      <c r="A535" s="76"/>
      <c r="B535" s="76"/>
      <c r="C535" s="77"/>
      <c r="D535" s="77"/>
      <c r="E535" s="78"/>
      <c r="F535" s="76"/>
      <c r="G535" s="76"/>
      <c r="H535" s="79"/>
    </row>
    <row r="536" spans="1:8" ht="14">
      <c r="A536" s="76"/>
      <c r="B536" s="76"/>
      <c r="C536" s="77"/>
      <c r="D536" s="77"/>
      <c r="E536" s="78"/>
      <c r="F536" s="76"/>
      <c r="G536" s="76"/>
      <c r="H536" s="79"/>
    </row>
    <row r="537" spans="1:8" ht="14">
      <c r="A537" s="76"/>
      <c r="B537" s="76"/>
      <c r="C537" s="77"/>
      <c r="D537" s="77"/>
      <c r="E537" s="78"/>
      <c r="F537" s="76"/>
      <c r="G537" s="76"/>
      <c r="H537" s="79"/>
    </row>
    <row r="538" spans="1:8" ht="14">
      <c r="A538" s="76"/>
      <c r="B538" s="76"/>
      <c r="C538" s="77"/>
      <c r="D538" s="77"/>
      <c r="E538" s="78"/>
      <c r="F538" s="76"/>
      <c r="G538" s="76"/>
      <c r="H538" s="79"/>
    </row>
    <row r="539" spans="1:8" ht="14">
      <c r="A539" s="76"/>
      <c r="B539" s="76"/>
      <c r="C539" s="77"/>
      <c r="D539" s="77"/>
      <c r="E539" s="78"/>
      <c r="F539" s="76"/>
      <c r="G539" s="76"/>
      <c r="H539" s="79"/>
    </row>
    <row r="540" spans="1:8" ht="14">
      <c r="A540" s="76"/>
      <c r="B540" s="76"/>
      <c r="C540" s="77"/>
      <c r="D540" s="77"/>
      <c r="E540" s="78"/>
      <c r="F540" s="76"/>
      <c r="G540" s="76"/>
      <c r="H540" s="79"/>
    </row>
    <row r="541" spans="1:8" ht="14">
      <c r="A541" s="76"/>
      <c r="B541" s="76"/>
      <c r="C541" s="77"/>
      <c r="D541" s="77"/>
      <c r="E541" s="78"/>
      <c r="F541" s="76"/>
      <c r="G541" s="76"/>
      <c r="H541" s="79"/>
    </row>
    <row r="542" spans="1:8" ht="14">
      <c r="A542" s="76"/>
      <c r="B542" s="76"/>
      <c r="C542" s="77"/>
      <c r="D542" s="77"/>
      <c r="E542" s="78"/>
      <c r="F542" s="76"/>
      <c r="G542" s="76"/>
      <c r="H542" s="79"/>
    </row>
    <row r="543" spans="1:8" ht="14">
      <c r="A543" s="76"/>
      <c r="B543" s="76"/>
      <c r="C543" s="77"/>
      <c r="D543" s="77"/>
      <c r="E543" s="78"/>
      <c r="F543" s="76"/>
      <c r="G543" s="76"/>
      <c r="H543" s="79"/>
    </row>
    <row r="544" spans="1:8" ht="14">
      <c r="A544" s="76"/>
      <c r="B544" s="76"/>
      <c r="C544" s="77"/>
      <c r="D544" s="77"/>
      <c r="E544" s="78"/>
      <c r="F544" s="76"/>
      <c r="G544" s="76"/>
      <c r="H544" s="79"/>
    </row>
    <row r="545" spans="1:8" ht="14">
      <c r="A545" s="76"/>
      <c r="B545" s="76"/>
      <c r="C545" s="77"/>
      <c r="D545" s="77"/>
      <c r="E545" s="78"/>
      <c r="F545" s="76"/>
      <c r="G545" s="76"/>
      <c r="H545" s="79"/>
    </row>
    <row r="546" spans="1:8" ht="14">
      <c r="A546" s="76"/>
      <c r="B546" s="76"/>
      <c r="C546" s="77"/>
      <c r="D546" s="77"/>
      <c r="E546" s="78"/>
      <c r="F546" s="76"/>
      <c r="G546" s="76"/>
      <c r="H546" s="79"/>
    </row>
    <row r="547" spans="1:8" ht="14">
      <c r="A547" s="76"/>
      <c r="B547" s="76"/>
      <c r="C547" s="77"/>
      <c r="D547" s="77"/>
      <c r="E547" s="78"/>
      <c r="F547" s="76"/>
      <c r="G547" s="76"/>
      <c r="H547" s="79"/>
    </row>
    <row r="548" spans="1:8" ht="14">
      <c r="A548" s="76"/>
      <c r="B548" s="76"/>
      <c r="C548" s="77"/>
      <c r="D548" s="77"/>
      <c r="E548" s="78"/>
      <c r="F548" s="76"/>
      <c r="G548" s="76"/>
      <c r="H548" s="79"/>
    </row>
    <row r="549" spans="1:8" ht="14">
      <c r="A549" s="76"/>
      <c r="B549" s="76"/>
      <c r="C549" s="77"/>
      <c r="D549" s="77"/>
      <c r="E549" s="78"/>
      <c r="F549" s="76"/>
      <c r="G549" s="76"/>
      <c r="H549" s="79"/>
    </row>
    <row r="550" spans="1:8" ht="14">
      <c r="A550" s="76"/>
      <c r="B550" s="76"/>
      <c r="C550" s="77"/>
      <c r="D550" s="77"/>
      <c r="E550" s="78"/>
      <c r="F550" s="76"/>
      <c r="G550" s="76"/>
      <c r="H550" s="79"/>
    </row>
    <row r="551" spans="1:8" ht="14">
      <c r="A551" s="76"/>
      <c r="B551" s="76"/>
      <c r="C551" s="77"/>
      <c r="D551" s="77"/>
      <c r="E551" s="78"/>
      <c r="F551" s="76"/>
      <c r="G551" s="76"/>
      <c r="H551" s="79"/>
    </row>
    <row r="552" spans="1:8" ht="14">
      <c r="A552" s="76"/>
      <c r="B552" s="76"/>
      <c r="C552" s="77"/>
      <c r="D552" s="77"/>
      <c r="E552" s="78"/>
      <c r="F552" s="76"/>
      <c r="G552" s="76"/>
      <c r="H552" s="79"/>
    </row>
    <row r="553" spans="1:8" ht="14">
      <c r="A553" s="76"/>
      <c r="B553" s="76"/>
      <c r="C553" s="77"/>
      <c r="D553" s="77"/>
      <c r="E553" s="78"/>
      <c r="F553" s="76"/>
      <c r="G553" s="76"/>
      <c r="H553" s="79"/>
    </row>
    <row r="554" spans="1:8" ht="14">
      <c r="A554" s="76"/>
      <c r="B554" s="76"/>
      <c r="C554" s="77"/>
      <c r="D554" s="77"/>
      <c r="E554" s="78"/>
      <c r="F554" s="76"/>
      <c r="G554" s="76"/>
      <c r="H554" s="79"/>
    </row>
    <row r="555" spans="1:8" ht="14">
      <c r="A555" s="76"/>
      <c r="B555" s="76"/>
      <c r="C555" s="77"/>
      <c r="D555" s="77"/>
      <c r="E555" s="78"/>
      <c r="F555" s="76"/>
      <c r="G555" s="76"/>
      <c r="H555" s="79"/>
    </row>
    <row r="556" spans="1:8" ht="14">
      <c r="A556" s="76"/>
      <c r="B556" s="76"/>
      <c r="C556" s="77"/>
      <c r="D556" s="77"/>
      <c r="E556" s="78"/>
      <c r="F556" s="76"/>
      <c r="G556" s="76"/>
      <c r="H556" s="79"/>
    </row>
    <row r="557" spans="1:8" ht="14">
      <c r="A557" s="76"/>
      <c r="B557" s="76"/>
      <c r="C557" s="77"/>
      <c r="D557" s="77"/>
      <c r="E557" s="78"/>
      <c r="F557" s="76"/>
      <c r="G557" s="76"/>
      <c r="H557" s="79"/>
    </row>
    <row r="558" spans="1:8" ht="14">
      <c r="A558" s="76"/>
      <c r="B558" s="76"/>
      <c r="C558" s="77"/>
      <c r="D558" s="77"/>
      <c r="E558" s="78"/>
      <c r="F558" s="76"/>
      <c r="G558" s="76"/>
      <c r="H558" s="79"/>
    </row>
    <row r="559" spans="1:8" ht="14">
      <c r="A559" s="76"/>
      <c r="B559" s="76"/>
      <c r="C559" s="77"/>
      <c r="D559" s="77"/>
      <c r="E559" s="78"/>
      <c r="F559" s="76"/>
      <c r="G559" s="76"/>
      <c r="H559" s="79"/>
    </row>
    <row r="560" spans="1:8" ht="14">
      <c r="A560" s="76"/>
      <c r="B560" s="76"/>
      <c r="C560" s="77"/>
      <c r="D560" s="77"/>
      <c r="E560" s="78"/>
      <c r="F560" s="76"/>
      <c r="G560" s="76"/>
      <c r="H560" s="79"/>
    </row>
    <row r="561" spans="1:8" ht="14">
      <c r="A561" s="76"/>
      <c r="B561" s="76"/>
      <c r="C561" s="77"/>
      <c r="D561" s="77"/>
      <c r="E561" s="78"/>
      <c r="F561" s="76"/>
      <c r="G561" s="76"/>
      <c r="H561" s="79"/>
    </row>
    <row r="562" spans="1:8" ht="14">
      <c r="A562" s="76"/>
      <c r="B562" s="76"/>
      <c r="C562" s="77"/>
      <c r="D562" s="77"/>
      <c r="E562" s="78"/>
      <c r="F562" s="76"/>
      <c r="G562" s="76"/>
      <c r="H562" s="79"/>
    </row>
    <row r="563" spans="1:8" ht="14">
      <c r="A563" s="76"/>
      <c r="B563" s="76"/>
      <c r="C563" s="77"/>
      <c r="D563" s="77"/>
      <c r="E563" s="78"/>
      <c r="F563" s="76"/>
      <c r="G563" s="76"/>
      <c r="H563" s="79"/>
    </row>
    <row r="564" spans="1:8" ht="14">
      <c r="A564" s="76"/>
      <c r="B564" s="76"/>
      <c r="C564" s="77"/>
      <c r="D564" s="77"/>
      <c r="E564" s="78"/>
      <c r="F564" s="76"/>
      <c r="G564" s="76"/>
      <c r="H564" s="79"/>
    </row>
    <row r="565" spans="1:8" ht="14">
      <c r="A565" s="76"/>
      <c r="B565" s="76"/>
      <c r="C565" s="77"/>
      <c r="D565" s="77"/>
      <c r="E565" s="78"/>
      <c r="F565" s="76"/>
      <c r="G565" s="76"/>
      <c r="H565" s="79"/>
    </row>
    <row r="566" spans="1:8" ht="14">
      <c r="A566" s="76"/>
      <c r="B566" s="76"/>
      <c r="C566" s="77"/>
      <c r="D566" s="77"/>
      <c r="E566" s="78"/>
      <c r="F566" s="76"/>
      <c r="G566" s="76"/>
      <c r="H566" s="79"/>
    </row>
    <row r="567" spans="1:8" ht="14">
      <c r="A567" s="76"/>
      <c r="B567" s="76"/>
      <c r="C567" s="77"/>
      <c r="D567" s="77"/>
      <c r="E567" s="78"/>
      <c r="F567" s="76"/>
      <c r="G567" s="76"/>
      <c r="H567" s="79"/>
    </row>
    <row r="568" spans="1:8" ht="14">
      <c r="A568" s="76"/>
      <c r="B568" s="76"/>
      <c r="C568" s="77"/>
      <c r="D568" s="77"/>
      <c r="E568" s="78"/>
      <c r="F568" s="76"/>
      <c r="G568" s="76"/>
      <c r="H568" s="79"/>
    </row>
    <row r="569" spans="1:8" ht="14">
      <c r="A569" s="76"/>
      <c r="B569" s="76"/>
      <c r="C569" s="77"/>
      <c r="D569" s="77"/>
      <c r="E569" s="78"/>
      <c r="F569" s="76"/>
      <c r="G569" s="76"/>
      <c r="H569" s="79"/>
    </row>
    <row r="570" spans="1:8" ht="14">
      <c r="A570" s="76"/>
      <c r="B570" s="76"/>
      <c r="C570" s="77"/>
      <c r="D570" s="77"/>
      <c r="E570" s="78"/>
      <c r="F570" s="76"/>
      <c r="G570" s="76"/>
      <c r="H570" s="79"/>
    </row>
    <row r="571" spans="1:8" ht="14">
      <c r="A571" s="76"/>
      <c r="B571" s="76"/>
      <c r="C571" s="77"/>
      <c r="D571" s="77"/>
      <c r="E571" s="78"/>
      <c r="F571" s="76"/>
      <c r="G571" s="76"/>
      <c r="H571" s="79"/>
    </row>
    <row r="572" spans="1:8" ht="14">
      <c r="A572" s="76"/>
      <c r="B572" s="76"/>
      <c r="C572" s="77"/>
      <c r="D572" s="77"/>
      <c r="E572" s="78"/>
      <c r="F572" s="76"/>
      <c r="G572" s="76"/>
      <c r="H572" s="79"/>
    </row>
    <row r="573" spans="1:8" ht="14">
      <c r="A573" s="76"/>
      <c r="B573" s="76"/>
      <c r="C573" s="77"/>
      <c r="D573" s="77"/>
      <c r="E573" s="78"/>
      <c r="F573" s="76"/>
      <c r="G573" s="76"/>
      <c r="H573" s="79"/>
    </row>
    <row r="574" spans="1:8" ht="14">
      <c r="A574" s="76"/>
      <c r="B574" s="76"/>
      <c r="C574" s="77"/>
      <c r="D574" s="77"/>
      <c r="E574" s="78"/>
      <c r="F574" s="76"/>
      <c r="G574" s="76"/>
      <c r="H574" s="79"/>
    </row>
    <row r="575" spans="1:8" ht="14">
      <c r="A575" s="76"/>
      <c r="B575" s="76"/>
      <c r="C575" s="77"/>
      <c r="D575" s="77"/>
      <c r="E575" s="78"/>
      <c r="F575" s="76"/>
      <c r="G575" s="76"/>
      <c r="H575" s="79"/>
    </row>
    <row r="576" spans="1:8" ht="14">
      <c r="A576" s="76"/>
      <c r="B576" s="76"/>
      <c r="C576" s="77"/>
      <c r="D576" s="77"/>
      <c r="E576" s="78"/>
      <c r="F576" s="76"/>
      <c r="G576" s="76"/>
      <c r="H576" s="79"/>
    </row>
    <row r="577" spans="1:8" ht="14">
      <c r="A577" s="76"/>
      <c r="B577" s="76"/>
      <c r="C577" s="77"/>
      <c r="D577" s="77"/>
      <c r="E577" s="78"/>
      <c r="F577" s="76"/>
      <c r="G577" s="76"/>
      <c r="H577" s="79"/>
    </row>
    <row r="578" spans="1:8" ht="14">
      <c r="A578" s="76"/>
      <c r="B578" s="76"/>
      <c r="C578" s="77"/>
      <c r="D578" s="77"/>
      <c r="E578" s="78"/>
      <c r="F578" s="76"/>
      <c r="G578" s="76"/>
      <c r="H578" s="79"/>
    </row>
    <row r="579" spans="1:8" ht="14">
      <c r="A579" s="76"/>
      <c r="B579" s="76"/>
      <c r="C579" s="77"/>
      <c r="D579" s="77"/>
      <c r="E579" s="78"/>
      <c r="F579" s="76"/>
      <c r="G579" s="76"/>
      <c r="H579" s="79"/>
    </row>
    <row r="580" spans="1:8" ht="14">
      <c r="A580" s="76"/>
      <c r="B580" s="76"/>
      <c r="C580" s="77"/>
      <c r="D580" s="77"/>
      <c r="E580" s="78"/>
      <c r="F580" s="76"/>
      <c r="G580" s="76"/>
      <c r="H580" s="79"/>
    </row>
    <row r="581" spans="1:8" ht="14">
      <c r="A581" s="76"/>
      <c r="B581" s="76"/>
      <c r="C581" s="77"/>
      <c r="D581" s="77"/>
      <c r="E581" s="78"/>
      <c r="F581" s="76"/>
      <c r="G581" s="76"/>
      <c r="H581" s="79"/>
    </row>
    <row r="582" spans="1:8" ht="14">
      <c r="A582" s="76"/>
      <c r="B582" s="76"/>
      <c r="C582" s="77"/>
      <c r="D582" s="77"/>
      <c r="E582" s="78"/>
      <c r="F582" s="76"/>
      <c r="G582" s="76"/>
      <c r="H582" s="79"/>
    </row>
    <row r="583" spans="1:8" ht="14">
      <c r="A583" s="76"/>
      <c r="B583" s="76"/>
      <c r="C583" s="77"/>
      <c r="D583" s="77"/>
      <c r="E583" s="78"/>
      <c r="F583" s="76"/>
      <c r="G583" s="76"/>
      <c r="H583" s="79"/>
    </row>
    <row r="584" spans="1:8" ht="14">
      <c r="A584" s="76"/>
      <c r="B584" s="76"/>
      <c r="C584" s="77"/>
      <c r="D584" s="77"/>
      <c r="E584" s="78"/>
      <c r="F584" s="76"/>
      <c r="G584" s="76"/>
      <c r="H584" s="79"/>
    </row>
    <row r="585" spans="1:8" ht="14">
      <c r="A585" s="76"/>
      <c r="B585" s="76"/>
      <c r="C585" s="77"/>
      <c r="D585" s="77"/>
      <c r="E585" s="78"/>
      <c r="F585" s="76"/>
      <c r="G585" s="76"/>
      <c r="H585" s="79"/>
    </row>
    <row r="586" spans="1:8" ht="14">
      <c r="A586" s="76"/>
      <c r="B586" s="76"/>
      <c r="C586" s="77"/>
      <c r="D586" s="77"/>
      <c r="E586" s="78"/>
      <c r="F586" s="76"/>
      <c r="G586" s="76"/>
      <c r="H586" s="79"/>
    </row>
    <row r="587" spans="1:8" ht="14">
      <c r="A587" s="76"/>
      <c r="B587" s="76"/>
      <c r="C587" s="77"/>
      <c r="D587" s="77"/>
      <c r="E587" s="78"/>
      <c r="F587" s="76"/>
      <c r="G587" s="76"/>
      <c r="H587" s="79"/>
    </row>
    <row r="588" spans="1:8" ht="14">
      <c r="A588" s="76"/>
      <c r="B588" s="76"/>
      <c r="C588" s="77"/>
      <c r="D588" s="77"/>
      <c r="E588" s="78"/>
      <c r="F588" s="76"/>
      <c r="G588" s="76"/>
      <c r="H588" s="79"/>
    </row>
    <row r="589" spans="1:8" ht="14">
      <c r="A589" s="76"/>
      <c r="B589" s="76"/>
      <c r="C589" s="77"/>
      <c r="D589" s="77"/>
      <c r="E589" s="78"/>
      <c r="F589" s="76"/>
      <c r="G589" s="76"/>
      <c r="H589" s="79"/>
    </row>
    <row r="590" spans="1:8" ht="14">
      <c r="A590" s="76"/>
      <c r="B590" s="76"/>
      <c r="C590" s="77"/>
      <c r="D590" s="77"/>
      <c r="E590" s="78"/>
      <c r="F590" s="76"/>
      <c r="G590" s="76"/>
      <c r="H590" s="79"/>
    </row>
    <row r="591" spans="1:8" ht="14">
      <c r="A591" s="76"/>
      <c r="B591" s="76"/>
      <c r="C591" s="77"/>
      <c r="D591" s="77"/>
      <c r="E591" s="78"/>
      <c r="F591" s="76"/>
      <c r="G591" s="76"/>
      <c r="H591" s="79"/>
    </row>
    <row r="592" spans="1:8" ht="14">
      <c r="A592" s="76"/>
      <c r="B592" s="76"/>
      <c r="C592" s="77"/>
      <c r="D592" s="77"/>
      <c r="E592" s="78"/>
      <c r="F592" s="76"/>
      <c r="G592" s="76"/>
      <c r="H592" s="79"/>
    </row>
    <row r="593" spans="1:8" ht="14">
      <c r="A593" s="76"/>
      <c r="B593" s="76"/>
      <c r="C593" s="77"/>
      <c r="D593" s="77"/>
      <c r="E593" s="78"/>
      <c r="F593" s="76"/>
      <c r="G593" s="76"/>
      <c r="H593" s="79"/>
    </row>
    <row r="594" spans="1:8" ht="14">
      <c r="A594" s="76"/>
      <c r="B594" s="76"/>
      <c r="C594" s="77"/>
      <c r="D594" s="77"/>
      <c r="E594" s="78"/>
      <c r="F594" s="76"/>
      <c r="G594" s="76"/>
      <c r="H594" s="79"/>
    </row>
    <row r="595" spans="1:8" ht="14">
      <c r="A595" s="76"/>
      <c r="B595" s="76"/>
      <c r="C595" s="77"/>
      <c r="D595" s="77"/>
      <c r="E595" s="78"/>
      <c r="F595" s="76"/>
      <c r="G595" s="76"/>
      <c r="H595" s="79"/>
    </row>
    <row r="596" spans="1:8" ht="14">
      <c r="A596" s="76"/>
      <c r="B596" s="76"/>
      <c r="C596" s="77"/>
      <c r="D596" s="77"/>
      <c r="E596" s="78"/>
      <c r="F596" s="76"/>
      <c r="G596" s="76"/>
      <c r="H596" s="79"/>
    </row>
    <row r="597" spans="1:8" ht="14">
      <c r="A597" s="76"/>
      <c r="B597" s="76"/>
      <c r="C597" s="77"/>
      <c r="D597" s="77"/>
      <c r="E597" s="78"/>
      <c r="F597" s="76"/>
      <c r="G597" s="76"/>
      <c r="H597" s="79"/>
    </row>
    <row r="598" spans="1:8" ht="14">
      <c r="A598" s="76"/>
      <c r="B598" s="76"/>
      <c r="C598" s="77"/>
      <c r="D598" s="77"/>
      <c r="E598" s="78"/>
      <c r="F598" s="76"/>
      <c r="G598" s="76"/>
      <c r="H598" s="79"/>
    </row>
    <row r="599" spans="1:8" ht="14">
      <c r="A599" s="76"/>
      <c r="B599" s="76"/>
      <c r="C599" s="77"/>
      <c r="D599" s="77"/>
      <c r="E599" s="78"/>
      <c r="F599" s="76"/>
      <c r="G599" s="76"/>
      <c r="H599" s="79"/>
    </row>
    <row r="600" spans="1:8" ht="14">
      <c r="A600" s="76"/>
      <c r="B600" s="76"/>
      <c r="C600" s="77"/>
      <c r="D600" s="77"/>
      <c r="E600" s="78"/>
      <c r="F600" s="76"/>
      <c r="G600" s="76"/>
      <c r="H600" s="79"/>
    </row>
    <row r="601" spans="1:8" ht="14">
      <c r="A601" s="76"/>
      <c r="B601" s="76"/>
      <c r="C601" s="77"/>
      <c r="D601" s="77"/>
      <c r="E601" s="78"/>
      <c r="F601" s="76"/>
      <c r="G601" s="76"/>
      <c r="H601" s="79"/>
    </row>
    <row r="602" spans="1:8" ht="14">
      <c r="A602" s="76"/>
      <c r="B602" s="76"/>
      <c r="C602" s="77"/>
      <c r="D602" s="77"/>
      <c r="E602" s="78"/>
      <c r="F602" s="76"/>
      <c r="G602" s="76"/>
      <c r="H602" s="79"/>
    </row>
    <row r="603" spans="1:8" ht="14">
      <c r="A603" s="76"/>
      <c r="B603" s="76"/>
      <c r="C603" s="77"/>
      <c r="D603" s="77"/>
      <c r="E603" s="78"/>
      <c r="F603" s="76"/>
      <c r="G603" s="76"/>
      <c r="H603" s="79"/>
    </row>
    <row r="604" spans="1:8" ht="14">
      <c r="A604" s="76"/>
      <c r="B604" s="76"/>
      <c r="C604" s="77"/>
      <c r="D604" s="77"/>
      <c r="E604" s="78"/>
      <c r="F604" s="76"/>
      <c r="G604" s="76"/>
      <c r="H604" s="79"/>
    </row>
    <row r="605" spans="1:8" ht="14">
      <c r="A605" s="76"/>
      <c r="B605" s="76"/>
      <c r="C605" s="77"/>
      <c r="D605" s="77"/>
      <c r="E605" s="78"/>
      <c r="F605" s="76"/>
      <c r="G605" s="76"/>
      <c r="H605" s="79"/>
    </row>
    <row r="606" spans="1:8" ht="14">
      <c r="A606" s="76"/>
      <c r="B606" s="76"/>
      <c r="C606" s="77"/>
      <c r="D606" s="77"/>
      <c r="E606" s="78"/>
      <c r="F606" s="76"/>
      <c r="G606" s="76"/>
      <c r="H606" s="79"/>
    </row>
    <row r="607" spans="1:8" ht="14">
      <c r="A607" s="76"/>
      <c r="B607" s="76"/>
      <c r="C607" s="77"/>
      <c r="D607" s="77"/>
      <c r="E607" s="78"/>
      <c r="F607" s="76"/>
      <c r="G607" s="76"/>
      <c r="H607" s="79"/>
    </row>
    <row r="608" spans="1:8" ht="14">
      <c r="A608" s="76"/>
      <c r="B608" s="76"/>
      <c r="C608" s="77"/>
      <c r="D608" s="77"/>
      <c r="E608" s="78"/>
      <c r="F608" s="76"/>
      <c r="G608" s="76"/>
      <c r="H608" s="79"/>
    </row>
    <row r="609" spans="1:8" ht="14">
      <c r="A609" s="76"/>
      <c r="B609" s="76"/>
      <c r="C609" s="77"/>
      <c r="D609" s="77"/>
      <c r="E609" s="78"/>
      <c r="F609" s="76"/>
      <c r="G609" s="76"/>
      <c r="H609" s="79"/>
    </row>
    <row r="610" spans="1:8" ht="14">
      <c r="A610" s="76"/>
      <c r="B610" s="76"/>
      <c r="C610" s="77"/>
      <c r="D610" s="77"/>
      <c r="E610" s="78"/>
      <c r="F610" s="76"/>
      <c r="G610" s="76"/>
      <c r="H610" s="79"/>
    </row>
    <row r="611" spans="1:8" ht="14">
      <c r="A611" s="76"/>
      <c r="B611" s="76"/>
      <c r="C611" s="77"/>
      <c r="D611" s="77"/>
      <c r="E611" s="78"/>
      <c r="F611" s="76"/>
      <c r="G611" s="76"/>
      <c r="H611" s="79"/>
    </row>
    <row r="612" spans="1:8" ht="14">
      <c r="A612" s="76"/>
      <c r="B612" s="76"/>
      <c r="C612" s="77"/>
      <c r="D612" s="77"/>
      <c r="E612" s="78"/>
      <c r="F612" s="76"/>
      <c r="G612" s="76"/>
      <c r="H612" s="79"/>
    </row>
    <row r="613" spans="1:8" ht="14">
      <c r="A613" s="76"/>
      <c r="B613" s="76"/>
      <c r="C613" s="77"/>
      <c r="D613" s="77"/>
      <c r="E613" s="78"/>
      <c r="F613" s="76"/>
      <c r="G613" s="76"/>
      <c r="H613" s="79"/>
    </row>
    <row r="614" spans="1:8" ht="14">
      <c r="A614" s="76"/>
      <c r="B614" s="76"/>
      <c r="C614" s="77"/>
      <c r="D614" s="77"/>
      <c r="E614" s="78"/>
      <c r="F614" s="76"/>
      <c r="G614" s="76"/>
      <c r="H614" s="79"/>
    </row>
    <row r="615" spans="1:8" ht="14">
      <c r="A615" s="76"/>
      <c r="B615" s="76"/>
      <c r="C615" s="77"/>
      <c r="D615" s="77"/>
      <c r="E615" s="78"/>
      <c r="F615" s="76"/>
      <c r="G615" s="76"/>
      <c r="H615" s="79"/>
    </row>
    <row r="616" spans="1:8" ht="14">
      <c r="A616" s="76"/>
      <c r="B616" s="76"/>
      <c r="C616" s="77"/>
      <c r="D616" s="77"/>
      <c r="E616" s="78"/>
      <c r="F616" s="76"/>
      <c r="G616" s="76"/>
      <c r="H616" s="79"/>
    </row>
    <row r="617" spans="1:8" ht="14">
      <c r="A617" s="76"/>
      <c r="B617" s="76"/>
      <c r="C617" s="77"/>
      <c r="D617" s="77"/>
      <c r="E617" s="78"/>
      <c r="F617" s="76"/>
      <c r="G617" s="76"/>
      <c r="H617" s="79"/>
    </row>
    <row r="618" spans="1:8" ht="14">
      <c r="A618" s="76"/>
      <c r="B618" s="76"/>
      <c r="C618" s="77"/>
      <c r="D618" s="77"/>
      <c r="E618" s="78"/>
      <c r="F618" s="76"/>
      <c r="G618" s="76"/>
      <c r="H618" s="79"/>
    </row>
    <row r="619" spans="1:8" ht="14">
      <c r="A619" s="76"/>
      <c r="B619" s="76"/>
      <c r="C619" s="77"/>
      <c r="D619" s="77"/>
      <c r="E619" s="78"/>
      <c r="F619" s="76"/>
      <c r="G619" s="76"/>
      <c r="H619" s="79"/>
    </row>
    <row r="620" spans="1:8" ht="14">
      <c r="A620" s="76"/>
      <c r="B620" s="76"/>
      <c r="C620" s="77"/>
      <c r="D620" s="77"/>
      <c r="E620" s="78"/>
      <c r="F620" s="76"/>
      <c r="G620" s="76"/>
      <c r="H620" s="79"/>
    </row>
    <row r="621" spans="1:8" ht="14">
      <c r="A621" s="76"/>
      <c r="B621" s="76"/>
      <c r="C621" s="77"/>
      <c r="D621" s="77"/>
      <c r="E621" s="78"/>
      <c r="F621" s="76"/>
      <c r="G621" s="76"/>
      <c r="H621" s="79"/>
    </row>
    <row r="622" spans="1:8" ht="14">
      <c r="A622" s="76"/>
      <c r="B622" s="76"/>
      <c r="C622" s="77"/>
      <c r="D622" s="77"/>
      <c r="E622" s="78"/>
      <c r="F622" s="76"/>
      <c r="G622" s="76"/>
      <c r="H622" s="79"/>
    </row>
    <row r="623" spans="1:8" ht="14">
      <c r="A623" s="76"/>
      <c r="B623" s="76"/>
      <c r="C623" s="77"/>
      <c r="D623" s="77"/>
      <c r="E623" s="78"/>
      <c r="F623" s="76"/>
      <c r="G623" s="76"/>
      <c r="H623" s="79"/>
    </row>
    <row r="624" spans="1:8" ht="14">
      <c r="A624" s="76"/>
      <c r="B624" s="76"/>
      <c r="C624" s="77"/>
      <c r="D624" s="77"/>
      <c r="E624" s="78"/>
      <c r="F624" s="76"/>
      <c r="G624" s="76"/>
      <c r="H624" s="79"/>
    </row>
    <row r="625" spans="1:8" ht="14">
      <c r="A625" s="76"/>
      <c r="B625" s="76"/>
      <c r="C625" s="77"/>
      <c r="D625" s="77"/>
      <c r="E625" s="78"/>
      <c r="F625" s="76"/>
      <c r="G625" s="76"/>
      <c r="H625" s="79"/>
    </row>
    <row r="626" spans="1:8" ht="14">
      <c r="A626" s="76"/>
      <c r="B626" s="76"/>
      <c r="C626" s="77"/>
      <c r="D626" s="77"/>
      <c r="E626" s="78"/>
      <c r="F626" s="76"/>
      <c r="G626" s="76"/>
      <c r="H626" s="79"/>
    </row>
    <row r="627" spans="1:8" ht="14">
      <c r="A627" s="76"/>
      <c r="B627" s="76"/>
      <c r="C627" s="77"/>
      <c r="D627" s="77"/>
      <c r="E627" s="78"/>
      <c r="F627" s="76"/>
      <c r="G627" s="76"/>
      <c r="H627" s="79"/>
    </row>
    <row r="628" spans="1:8" ht="14">
      <c r="A628" s="76"/>
      <c r="B628" s="76"/>
      <c r="C628" s="77"/>
      <c r="D628" s="77"/>
      <c r="E628" s="78"/>
      <c r="F628" s="76"/>
      <c r="G628" s="76"/>
      <c r="H628" s="79"/>
    </row>
    <row r="629" spans="1:8" ht="14">
      <c r="A629" s="76"/>
      <c r="B629" s="76"/>
      <c r="C629" s="77"/>
      <c r="D629" s="77"/>
      <c r="E629" s="78"/>
      <c r="F629" s="76"/>
      <c r="G629" s="76"/>
      <c r="H629" s="79"/>
    </row>
    <row r="630" spans="1:8" ht="14">
      <c r="A630" s="76"/>
      <c r="B630" s="76"/>
      <c r="C630" s="77"/>
      <c r="D630" s="77"/>
      <c r="E630" s="78"/>
      <c r="F630" s="76"/>
      <c r="G630" s="76"/>
      <c r="H630" s="79"/>
    </row>
    <row r="631" spans="1:8" ht="14">
      <c r="A631" s="76"/>
      <c r="B631" s="76"/>
      <c r="C631" s="77"/>
      <c r="D631" s="77"/>
      <c r="E631" s="78"/>
      <c r="F631" s="76"/>
      <c r="G631" s="76"/>
      <c r="H631" s="79"/>
    </row>
    <row r="632" spans="1:8" ht="14">
      <c r="A632" s="76"/>
      <c r="B632" s="76"/>
      <c r="C632" s="77"/>
      <c r="D632" s="77"/>
      <c r="E632" s="78"/>
      <c r="F632" s="76"/>
      <c r="G632" s="76"/>
      <c r="H632" s="79"/>
    </row>
    <row r="633" spans="1:8" ht="14">
      <c r="A633" s="76"/>
      <c r="B633" s="76"/>
      <c r="C633" s="77"/>
      <c r="D633" s="77"/>
      <c r="E633" s="78"/>
      <c r="F633" s="76"/>
      <c r="G633" s="76"/>
      <c r="H633" s="79"/>
    </row>
    <row r="634" spans="1:8" ht="14">
      <c r="A634" s="76"/>
      <c r="B634" s="76"/>
      <c r="C634" s="77"/>
      <c r="D634" s="77"/>
      <c r="E634" s="78"/>
      <c r="F634" s="76"/>
      <c r="G634" s="76"/>
      <c r="H634" s="79"/>
    </row>
    <row r="635" spans="1:8" ht="14">
      <c r="A635" s="76"/>
      <c r="B635" s="76"/>
      <c r="C635" s="77"/>
      <c r="D635" s="77"/>
      <c r="E635" s="78"/>
      <c r="F635" s="76"/>
      <c r="G635" s="76"/>
      <c r="H635" s="79"/>
    </row>
    <row r="636" spans="1:8" ht="14">
      <c r="A636" s="76"/>
      <c r="B636" s="76"/>
      <c r="C636" s="77"/>
      <c r="D636" s="77"/>
      <c r="E636" s="78"/>
      <c r="F636" s="76"/>
      <c r="G636" s="76"/>
      <c r="H636" s="79"/>
    </row>
    <row r="637" spans="1:8" ht="14">
      <c r="A637" s="76"/>
      <c r="B637" s="76"/>
      <c r="C637" s="77"/>
      <c r="D637" s="77"/>
      <c r="E637" s="78"/>
      <c r="F637" s="76"/>
      <c r="G637" s="76"/>
      <c r="H637" s="79"/>
    </row>
    <row r="638" spans="1:8" ht="14">
      <c r="A638" s="76"/>
      <c r="B638" s="76"/>
      <c r="C638" s="77"/>
      <c r="D638" s="77"/>
      <c r="E638" s="78"/>
      <c r="F638" s="76"/>
      <c r="G638" s="76"/>
      <c r="H638" s="79"/>
    </row>
    <row r="639" spans="1:8" ht="14">
      <c r="A639" s="76"/>
      <c r="B639" s="76"/>
      <c r="C639" s="77"/>
      <c r="D639" s="77"/>
      <c r="E639" s="78"/>
      <c r="F639" s="76"/>
      <c r="G639" s="76"/>
      <c r="H639" s="79"/>
    </row>
    <row r="640" spans="1:8" ht="14">
      <c r="A640" s="76"/>
      <c r="B640" s="76"/>
      <c r="C640" s="77"/>
      <c r="D640" s="77"/>
      <c r="E640" s="78"/>
      <c r="F640" s="76"/>
      <c r="G640" s="76"/>
      <c r="H640" s="79"/>
    </row>
    <row r="641" spans="1:8" ht="14">
      <c r="A641" s="76"/>
      <c r="B641" s="76"/>
      <c r="C641" s="77"/>
      <c r="D641" s="77"/>
      <c r="E641" s="78"/>
      <c r="F641" s="76"/>
      <c r="G641" s="76"/>
      <c r="H641" s="79"/>
    </row>
    <row r="642" spans="1:8" ht="14">
      <c r="A642" s="76"/>
      <c r="B642" s="76"/>
      <c r="C642" s="77"/>
      <c r="D642" s="77"/>
      <c r="E642" s="78"/>
      <c r="F642" s="76"/>
      <c r="G642" s="76"/>
      <c r="H642" s="79"/>
    </row>
    <row r="643" spans="1:8" ht="14">
      <c r="A643" s="76"/>
      <c r="B643" s="76"/>
      <c r="C643" s="77"/>
      <c r="D643" s="77"/>
      <c r="E643" s="78"/>
      <c r="F643" s="76"/>
      <c r="G643" s="76"/>
      <c r="H643" s="79"/>
    </row>
    <row r="644" spans="1:8" ht="14">
      <c r="A644" s="76"/>
      <c r="B644" s="76"/>
      <c r="C644" s="77"/>
      <c r="D644" s="77"/>
      <c r="E644" s="78"/>
      <c r="F644" s="76"/>
      <c r="G644" s="76"/>
      <c r="H644" s="79"/>
    </row>
    <row r="645" spans="1:8" ht="14">
      <c r="A645" s="76"/>
      <c r="B645" s="76"/>
      <c r="C645" s="77"/>
      <c r="D645" s="77"/>
      <c r="E645" s="78"/>
      <c r="F645" s="76"/>
      <c r="G645" s="76"/>
      <c r="H645" s="79"/>
    </row>
    <row r="646" spans="1:8" ht="14">
      <c r="A646" s="76"/>
      <c r="B646" s="76"/>
      <c r="C646" s="77"/>
      <c r="D646" s="77"/>
      <c r="E646" s="78"/>
      <c r="F646" s="76"/>
      <c r="G646" s="76"/>
      <c r="H646" s="79"/>
    </row>
    <row r="647" spans="1:8" ht="14">
      <c r="A647" s="76"/>
      <c r="B647" s="76"/>
      <c r="C647" s="77"/>
      <c r="D647" s="77"/>
      <c r="E647" s="78"/>
      <c r="F647" s="76"/>
      <c r="G647" s="76"/>
      <c r="H647" s="79"/>
    </row>
    <row r="648" spans="1:8" ht="14">
      <c r="A648" s="76"/>
      <c r="B648" s="76"/>
      <c r="C648" s="77"/>
      <c r="D648" s="77"/>
      <c r="E648" s="78"/>
      <c r="F648" s="76"/>
      <c r="G648" s="76"/>
      <c r="H648" s="79"/>
    </row>
    <row r="649" spans="1:8" ht="14">
      <c r="A649" s="76"/>
      <c r="B649" s="76"/>
      <c r="C649" s="77"/>
      <c r="D649" s="77"/>
      <c r="E649" s="78"/>
      <c r="F649" s="76"/>
      <c r="G649" s="76"/>
      <c r="H649" s="79"/>
    </row>
    <row r="650" spans="1:8" ht="14">
      <c r="A650" s="76"/>
      <c r="B650" s="76"/>
      <c r="C650" s="77"/>
      <c r="D650" s="77"/>
      <c r="E650" s="78"/>
      <c r="F650" s="76"/>
      <c r="G650" s="76"/>
      <c r="H650" s="79"/>
    </row>
    <row r="651" spans="1:8" ht="14">
      <c r="A651" s="76"/>
      <c r="B651" s="76"/>
      <c r="C651" s="77"/>
      <c r="D651" s="77"/>
      <c r="E651" s="78"/>
      <c r="F651" s="76"/>
      <c r="G651" s="76"/>
      <c r="H651" s="79"/>
    </row>
    <row r="652" spans="1:8" ht="14">
      <c r="A652" s="76"/>
      <c r="B652" s="76"/>
      <c r="C652" s="77"/>
      <c r="D652" s="77"/>
      <c r="E652" s="78"/>
      <c r="F652" s="76"/>
      <c r="G652" s="76"/>
      <c r="H652" s="79"/>
    </row>
    <row r="653" spans="1:8" ht="14">
      <c r="A653" s="76"/>
      <c r="B653" s="76"/>
      <c r="C653" s="77"/>
      <c r="D653" s="77"/>
      <c r="E653" s="78"/>
      <c r="F653" s="76"/>
      <c r="G653" s="76"/>
      <c r="H653" s="79"/>
    </row>
    <row r="654" spans="1:8" ht="14">
      <c r="A654" s="76"/>
      <c r="B654" s="76"/>
      <c r="C654" s="77"/>
      <c r="D654" s="77"/>
      <c r="E654" s="78"/>
      <c r="F654" s="76"/>
      <c r="G654" s="76"/>
      <c r="H654" s="79"/>
    </row>
    <row r="655" spans="1:8" ht="14">
      <c r="A655" s="76"/>
      <c r="B655" s="76"/>
      <c r="C655" s="77"/>
      <c r="D655" s="77"/>
      <c r="E655" s="78"/>
      <c r="F655" s="76"/>
      <c r="G655" s="76"/>
      <c r="H655" s="79"/>
    </row>
    <row r="656" spans="1:8" ht="14">
      <c r="A656" s="76"/>
      <c r="B656" s="76"/>
      <c r="C656" s="77"/>
      <c r="D656" s="77"/>
      <c r="E656" s="78"/>
      <c r="F656" s="76"/>
      <c r="G656" s="76"/>
      <c r="H656" s="79"/>
    </row>
    <row r="657" spans="1:8" ht="14">
      <c r="A657" s="76"/>
      <c r="B657" s="76"/>
      <c r="C657" s="77"/>
      <c r="D657" s="77"/>
      <c r="E657" s="78"/>
      <c r="F657" s="76"/>
      <c r="G657" s="76"/>
      <c r="H657" s="79"/>
    </row>
    <row r="658" spans="1:8" ht="14">
      <c r="A658" s="76"/>
      <c r="B658" s="76"/>
      <c r="C658" s="77"/>
      <c r="D658" s="77"/>
      <c r="E658" s="78"/>
      <c r="F658" s="76"/>
      <c r="G658" s="76"/>
      <c r="H658" s="79"/>
    </row>
    <row r="659" spans="1:8" ht="14">
      <c r="A659" s="76"/>
      <c r="B659" s="76"/>
      <c r="C659" s="77"/>
      <c r="D659" s="77"/>
      <c r="E659" s="78"/>
      <c r="F659" s="76"/>
      <c r="G659" s="76"/>
      <c r="H659" s="79"/>
    </row>
    <row r="660" spans="1:8" ht="14">
      <c r="A660" s="76"/>
      <c r="B660" s="76"/>
      <c r="C660" s="77"/>
      <c r="D660" s="77"/>
      <c r="E660" s="78"/>
      <c r="F660" s="76"/>
      <c r="G660" s="76"/>
      <c r="H660" s="79"/>
    </row>
    <row r="661" spans="1:8" ht="14">
      <c r="A661" s="76"/>
      <c r="B661" s="76"/>
      <c r="C661" s="77"/>
      <c r="D661" s="77"/>
      <c r="E661" s="78"/>
      <c r="F661" s="76"/>
      <c r="G661" s="76"/>
      <c r="H661" s="79"/>
    </row>
    <row r="662" spans="1:8" ht="14">
      <c r="A662" s="76"/>
      <c r="B662" s="76"/>
      <c r="C662" s="77"/>
      <c r="D662" s="77"/>
      <c r="E662" s="78"/>
      <c r="F662" s="76"/>
      <c r="G662" s="76"/>
      <c r="H662" s="79"/>
    </row>
    <row r="663" spans="1:8" ht="14">
      <c r="A663" s="76"/>
      <c r="B663" s="76"/>
      <c r="C663" s="77"/>
      <c r="D663" s="77"/>
      <c r="E663" s="78"/>
      <c r="F663" s="76"/>
      <c r="G663" s="76"/>
      <c r="H663" s="79"/>
    </row>
    <row r="664" spans="1:8" ht="14">
      <c r="A664" s="76"/>
      <c r="B664" s="76"/>
      <c r="C664" s="77"/>
      <c r="D664" s="77"/>
      <c r="E664" s="78"/>
      <c r="F664" s="76"/>
      <c r="G664" s="76"/>
      <c r="H664" s="79"/>
    </row>
    <row r="665" spans="1:8" ht="14">
      <c r="A665" s="76"/>
      <c r="B665" s="76"/>
      <c r="C665" s="77"/>
      <c r="D665" s="77"/>
      <c r="E665" s="78"/>
      <c r="F665" s="76"/>
      <c r="G665" s="76"/>
      <c r="H665" s="79"/>
    </row>
    <row r="666" spans="1:8" ht="14">
      <c r="A666" s="76"/>
      <c r="B666" s="76"/>
      <c r="C666" s="77"/>
      <c r="D666" s="77"/>
      <c r="E666" s="78"/>
      <c r="F666" s="76"/>
      <c r="G666" s="76"/>
      <c r="H666" s="79"/>
    </row>
    <row r="667" spans="1:8" ht="14">
      <c r="A667" s="76"/>
      <c r="B667" s="76"/>
      <c r="C667" s="77"/>
      <c r="D667" s="77"/>
      <c r="E667" s="78"/>
      <c r="F667" s="76"/>
      <c r="G667" s="76"/>
      <c r="H667" s="79"/>
    </row>
    <row r="668" spans="1:8" ht="14">
      <c r="A668" s="76"/>
      <c r="B668" s="76"/>
      <c r="C668" s="77"/>
      <c r="D668" s="77"/>
      <c r="E668" s="78"/>
      <c r="F668" s="76"/>
      <c r="G668" s="76"/>
      <c r="H668" s="79"/>
    </row>
    <row r="669" spans="1:8" ht="14">
      <c r="A669" s="76"/>
      <c r="B669" s="76"/>
      <c r="C669" s="77"/>
      <c r="D669" s="77"/>
      <c r="E669" s="78"/>
      <c r="F669" s="76"/>
      <c r="G669" s="76"/>
      <c r="H669" s="79"/>
    </row>
    <row r="670" spans="1:8" ht="14">
      <c r="A670" s="76"/>
      <c r="B670" s="76"/>
      <c r="C670" s="77"/>
      <c r="D670" s="77"/>
      <c r="E670" s="78"/>
      <c r="F670" s="76"/>
      <c r="G670" s="76"/>
      <c r="H670" s="79"/>
    </row>
    <row r="671" spans="1:8" ht="14">
      <c r="A671" s="76"/>
      <c r="B671" s="76"/>
      <c r="C671" s="77"/>
      <c r="D671" s="77"/>
      <c r="E671" s="78"/>
      <c r="F671" s="76"/>
      <c r="G671" s="76"/>
      <c r="H671" s="79"/>
    </row>
    <row r="672" spans="1:8" ht="14">
      <c r="A672" s="76"/>
      <c r="B672" s="76"/>
      <c r="C672" s="77"/>
      <c r="D672" s="77"/>
      <c r="E672" s="78"/>
      <c r="F672" s="76"/>
      <c r="G672" s="76"/>
      <c r="H672" s="79"/>
    </row>
    <row r="673" spans="1:8" ht="14">
      <c r="A673" s="76"/>
      <c r="B673" s="76"/>
      <c r="C673" s="77"/>
      <c r="D673" s="77"/>
      <c r="E673" s="78"/>
      <c r="F673" s="76"/>
      <c r="G673" s="76"/>
      <c r="H673" s="79"/>
    </row>
    <row r="674" spans="1:8" ht="14">
      <c r="A674" s="76"/>
      <c r="B674" s="76"/>
      <c r="C674" s="77"/>
      <c r="D674" s="77"/>
      <c r="E674" s="78"/>
      <c r="F674" s="76"/>
      <c r="G674" s="76"/>
      <c r="H674" s="79"/>
    </row>
    <row r="675" spans="1:8" ht="14">
      <c r="A675" s="76"/>
      <c r="B675" s="76"/>
      <c r="C675" s="77"/>
      <c r="D675" s="77"/>
      <c r="E675" s="78"/>
      <c r="F675" s="76"/>
      <c r="G675" s="76"/>
      <c r="H675" s="79"/>
    </row>
    <row r="676" spans="1:8" ht="14">
      <c r="A676" s="76"/>
      <c r="B676" s="76"/>
      <c r="C676" s="77"/>
      <c r="D676" s="77"/>
      <c r="E676" s="78"/>
      <c r="F676" s="76"/>
      <c r="G676" s="76"/>
      <c r="H676" s="79"/>
    </row>
    <row r="677" spans="1:8" ht="14">
      <c r="A677" s="76"/>
      <c r="B677" s="76"/>
      <c r="C677" s="77"/>
      <c r="D677" s="77"/>
      <c r="E677" s="78"/>
      <c r="F677" s="76"/>
      <c r="G677" s="76"/>
      <c r="H677" s="79"/>
    </row>
    <row r="678" spans="1:8" ht="14">
      <c r="A678" s="76"/>
      <c r="B678" s="76"/>
      <c r="C678" s="77"/>
      <c r="D678" s="77"/>
      <c r="E678" s="78"/>
      <c r="F678" s="76"/>
      <c r="G678" s="76"/>
      <c r="H678" s="79"/>
    </row>
    <row r="679" spans="1:8" ht="14">
      <c r="A679" s="76"/>
      <c r="B679" s="76"/>
      <c r="C679" s="77"/>
      <c r="D679" s="77"/>
      <c r="E679" s="78"/>
      <c r="F679" s="76"/>
      <c r="G679" s="76"/>
      <c r="H679" s="79"/>
    </row>
    <row r="680" spans="1:8" ht="14">
      <c r="A680" s="76"/>
      <c r="B680" s="76"/>
      <c r="C680" s="77"/>
      <c r="D680" s="77"/>
      <c r="E680" s="78"/>
      <c r="F680" s="76"/>
      <c r="G680" s="76"/>
      <c r="H680" s="79"/>
    </row>
    <row r="681" spans="1:8" ht="14">
      <c r="A681" s="76"/>
      <c r="B681" s="76"/>
      <c r="C681" s="77"/>
      <c r="D681" s="77"/>
      <c r="E681" s="78"/>
      <c r="F681" s="76"/>
      <c r="G681" s="76"/>
      <c r="H681" s="79"/>
    </row>
    <row r="682" spans="1:8" ht="14">
      <c r="A682" s="76"/>
      <c r="B682" s="76"/>
      <c r="C682" s="77"/>
      <c r="D682" s="77"/>
      <c r="E682" s="78"/>
      <c r="F682" s="76"/>
      <c r="G682" s="76"/>
      <c r="H682" s="79"/>
    </row>
    <row r="683" spans="1:8" ht="14">
      <c r="A683" s="76"/>
      <c r="B683" s="76"/>
      <c r="C683" s="77"/>
      <c r="D683" s="77"/>
      <c r="E683" s="78"/>
      <c r="F683" s="76"/>
      <c r="G683" s="76"/>
      <c r="H683" s="79"/>
    </row>
    <row r="684" spans="1:8" ht="14">
      <c r="A684" s="76"/>
      <c r="B684" s="76"/>
      <c r="C684" s="77"/>
      <c r="D684" s="77"/>
      <c r="E684" s="78"/>
      <c r="F684" s="76"/>
      <c r="G684" s="76"/>
      <c r="H684" s="79"/>
    </row>
    <row r="685" spans="1:8" ht="14">
      <c r="A685" s="76"/>
      <c r="B685" s="76"/>
      <c r="C685" s="77"/>
      <c r="D685" s="77"/>
      <c r="E685" s="78"/>
      <c r="F685" s="76"/>
      <c r="G685" s="76"/>
      <c r="H685" s="79"/>
    </row>
    <row r="686" spans="1:8" ht="14">
      <c r="A686" s="76"/>
      <c r="B686" s="76"/>
      <c r="C686" s="77"/>
      <c r="D686" s="77"/>
      <c r="E686" s="78"/>
      <c r="F686" s="76"/>
      <c r="G686" s="76"/>
      <c r="H686" s="79"/>
    </row>
    <row r="687" spans="1:8" ht="14">
      <c r="A687" s="76"/>
      <c r="B687" s="76"/>
      <c r="C687" s="77"/>
      <c r="D687" s="77"/>
      <c r="E687" s="78"/>
      <c r="F687" s="76"/>
      <c r="G687" s="76"/>
      <c r="H687" s="79"/>
    </row>
    <row r="688" spans="1:8" ht="14">
      <c r="A688" s="76"/>
      <c r="B688" s="76"/>
      <c r="C688" s="77"/>
      <c r="D688" s="77"/>
      <c r="E688" s="78"/>
      <c r="F688" s="76"/>
      <c r="G688" s="76"/>
      <c r="H688" s="79"/>
    </row>
    <row r="689" spans="1:8" ht="14">
      <c r="A689" s="76"/>
      <c r="B689" s="76"/>
      <c r="C689" s="77"/>
      <c r="D689" s="77"/>
      <c r="E689" s="78"/>
      <c r="F689" s="76"/>
      <c r="G689" s="76"/>
      <c r="H689" s="79"/>
    </row>
    <row r="690" spans="1:8" ht="14">
      <c r="A690" s="76"/>
      <c r="B690" s="76"/>
      <c r="C690" s="77"/>
      <c r="D690" s="77"/>
      <c r="E690" s="78"/>
      <c r="F690" s="76"/>
      <c r="G690" s="76"/>
      <c r="H690" s="79"/>
    </row>
    <row r="691" spans="1:8" ht="14">
      <c r="A691" s="76"/>
      <c r="B691" s="76"/>
      <c r="C691" s="77"/>
      <c r="D691" s="77"/>
      <c r="E691" s="78"/>
      <c r="F691" s="76"/>
      <c r="G691" s="76"/>
      <c r="H691" s="79"/>
    </row>
    <row r="692" spans="1:8" ht="14">
      <c r="A692" s="76"/>
      <c r="B692" s="76"/>
      <c r="C692" s="77"/>
      <c r="D692" s="77"/>
      <c r="E692" s="78"/>
      <c r="F692" s="76"/>
      <c r="G692" s="76"/>
      <c r="H692" s="79"/>
    </row>
    <row r="693" spans="1:8" ht="14">
      <c r="A693" s="76"/>
      <c r="B693" s="76"/>
      <c r="C693" s="77"/>
      <c r="D693" s="77"/>
      <c r="E693" s="78"/>
      <c r="F693" s="76"/>
      <c r="G693" s="76"/>
      <c r="H693" s="79"/>
    </row>
    <row r="694" spans="1:8" ht="14">
      <c r="A694" s="76"/>
      <c r="B694" s="76"/>
      <c r="C694" s="77"/>
      <c r="D694" s="77"/>
      <c r="E694" s="78"/>
      <c r="F694" s="76"/>
      <c r="G694" s="76"/>
      <c r="H694" s="79"/>
    </row>
    <row r="695" spans="1:8" ht="14">
      <c r="A695" s="76"/>
      <c r="B695" s="76"/>
      <c r="C695" s="77"/>
      <c r="D695" s="77"/>
      <c r="E695" s="78"/>
      <c r="F695" s="76"/>
      <c r="G695" s="76"/>
      <c r="H695" s="79"/>
    </row>
    <row r="696" spans="1:8" ht="14">
      <c r="A696" s="76"/>
      <c r="B696" s="76"/>
      <c r="C696" s="77"/>
      <c r="D696" s="77"/>
      <c r="E696" s="78"/>
      <c r="F696" s="76"/>
      <c r="G696" s="76"/>
      <c r="H696" s="79"/>
    </row>
    <row r="697" spans="1:8" ht="14">
      <c r="A697" s="76"/>
      <c r="B697" s="76"/>
      <c r="C697" s="77"/>
      <c r="D697" s="77"/>
      <c r="E697" s="78"/>
      <c r="F697" s="76"/>
      <c r="G697" s="76"/>
      <c r="H697" s="79"/>
    </row>
    <row r="698" spans="1:8" ht="14">
      <c r="A698" s="76"/>
      <c r="B698" s="76"/>
      <c r="C698" s="77"/>
      <c r="D698" s="77"/>
      <c r="E698" s="78"/>
      <c r="F698" s="76"/>
      <c r="G698" s="76"/>
      <c r="H698" s="79"/>
    </row>
    <row r="699" spans="1:8" ht="14">
      <c r="A699" s="76"/>
      <c r="B699" s="76"/>
      <c r="C699" s="77"/>
      <c r="D699" s="77"/>
      <c r="E699" s="78"/>
      <c r="F699" s="76"/>
      <c r="G699" s="76"/>
      <c r="H699" s="79"/>
    </row>
    <row r="700" spans="1:8" ht="14">
      <c r="A700" s="76"/>
      <c r="B700" s="76"/>
      <c r="C700" s="77"/>
      <c r="D700" s="77"/>
      <c r="E700" s="78"/>
      <c r="F700" s="76"/>
      <c r="G700" s="76"/>
      <c r="H700" s="79"/>
    </row>
    <row r="701" spans="1:8" ht="14">
      <c r="A701" s="76"/>
      <c r="B701" s="76"/>
      <c r="C701" s="77"/>
      <c r="D701" s="77"/>
      <c r="E701" s="78"/>
      <c r="F701" s="76"/>
      <c r="G701" s="76"/>
      <c r="H701" s="79"/>
    </row>
    <row r="702" spans="1:8" ht="14">
      <c r="A702" s="76"/>
      <c r="B702" s="76"/>
      <c r="C702" s="77"/>
      <c r="D702" s="77"/>
      <c r="E702" s="78"/>
      <c r="F702" s="76"/>
      <c r="G702" s="76"/>
      <c r="H702" s="79"/>
    </row>
    <row r="703" spans="1:8" ht="14">
      <c r="A703" s="76"/>
      <c r="B703" s="76"/>
      <c r="C703" s="77"/>
      <c r="D703" s="77"/>
      <c r="E703" s="78"/>
      <c r="F703" s="76"/>
      <c r="G703" s="76"/>
      <c r="H703" s="79"/>
    </row>
    <row r="704" spans="1:8" ht="14">
      <c r="A704" s="76"/>
      <c r="B704" s="76"/>
      <c r="C704" s="77"/>
      <c r="D704" s="77"/>
      <c r="E704" s="78"/>
      <c r="F704" s="76"/>
      <c r="G704" s="76"/>
      <c r="H704" s="79"/>
    </row>
    <row r="705" spans="1:8" ht="14">
      <c r="A705" s="76"/>
      <c r="B705" s="76"/>
      <c r="C705" s="77"/>
      <c r="D705" s="77"/>
      <c r="E705" s="78"/>
      <c r="F705" s="76"/>
      <c r="G705" s="76"/>
      <c r="H705" s="79"/>
    </row>
    <row r="706" spans="1:8" ht="14">
      <c r="A706" s="76"/>
      <c r="B706" s="76"/>
      <c r="C706" s="77"/>
      <c r="D706" s="77"/>
      <c r="E706" s="78"/>
      <c r="F706" s="76"/>
      <c r="G706" s="76"/>
      <c r="H706" s="79"/>
    </row>
    <row r="707" spans="1:8" ht="14">
      <c r="A707" s="76"/>
      <c r="B707" s="76"/>
      <c r="C707" s="77"/>
      <c r="D707" s="77"/>
      <c r="E707" s="78"/>
      <c r="F707" s="76"/>
      <c r="G707" s="76"/>
      <c r="H707" s="79"/>
    </row>
    <row r="708" spans="1:8" ht="14">
      <c r="A708" s="76"/>
      <c r="B708" s="76"/>
      <c r="C708" s="77"/>
      <c r="D708" s="77"/>
      <c r="E708" s="78"/>
      <c r="F708" s="76"/>
      <c r="G708" s="76"/>
      <c r="H708" s="79"/>
    </row>
    <row r="709" spans="1:8" ht="14">
      <c r="A709" s="76"/>
      <c r="B709" s="76"/>
      <c r="C709" s="77"/>
      <c r="D709" s="77"/>
      <c r="E709" s="78"/>
      <c r="F709" s="76"/>
      <c r="G709" s="76"/>
      <c r="H709" s="79"/>
    </row>
    <row r="710" spans="1:8" ht="14">
      <c r="A710" s="76"/>
      <c r="B710" s="76"/>
      <c r="C710" s="77"/>
      <c r="D710" s="77"/>
      <c r="E710" s="78"/>
      <c r="F710" s="76"/>
      <c r="G710" s="76"/>
      <c r="H710" s="79"/>
    </row>
    <row r="711" spans="1:8" ht="14">
      <c r="A711" s="76"/>
      <c r="B711" s="76"/>
      <c r="C711" s="77"/>
      <c r="D711" s="77"/>
      <c r="E711" s="78"/>
      <c r="F711" s="76"/>
      <c r="G711" s="76"/>
      <c r="H711" s="79"/>
    </row>
    <row r="712" spans="1:8" ht="14">
      <c r="A712" s="76"/>
      <c r="B712" s="76"/>
      <c r="C712" s="77"/>
      <c r="D712" s="77"/>
      <c r="E712" s="78"/>
      <c r="F712" s="76"/>
      <c r="G712" s="76"/>
      <c r="H712" s="79"/>
    </row>
    <row r="713" spans="1:8" ht="14">
      <c r="A713" s="76"/>
      <c r="B713" s="76"/>
      <c r="C713" s="77"/>
      <c r="D713" s="77"/>
      <c r="E713" s="78"/>
      <c r="F713" s="76"/>
      <c r="G713" s="76"/>
      <c r="H713" s="79"/>
    </row>
    <row r="714" spans="1:8" ht="14">
      <c r="A714" s="76"/>
      <c r="B714" s="76"/>
      <c r="C714" s="77"/>
      <c r="D714" s="77"/>
      <c r="E714" s="78"/>
      <c r="F714" s="76"/>
      <c r="G714" s="76"/>
      <c r="H714" s="79"/>
    </row>
    <row r="715" spans="1:8" ht="14">
      <c r="A715" s="76"/>
      <c r="B715" s="76"/>
      <c r="C715" s="77"/>
      <c r="D715" s="77"/>
      <c r="E715" s="78"/>
      <c r="F715" s="76"/>
      <c r="G715" s="76"/>
      <c r="H715" s="79"/>
    </row>
    <row r="716" spans="1:8" ht="14">
      <c r="A716" s="76"/>
      <c r="B716" s="76"/>
      <c r="C716" s="77"/>
      <c r="D716" s="77"/>
      <c r="E716" s="78"/>
      <c r="F716" s="76"/>
      <c r="G716" s="76"/>
      <c r="H716" s="79"/>
    </row>
    <row r="717" spans="1:8" ht="14">
      <c r="A717" s="76"/>
      <c r="B717" s="76"/>
      <c r="C717" s="77"/>
      <c r="D717" s="77"/>
      <c r="E717" s="78"/>
      <c r="F717" s="76"/>
      <c r="G717" s="76"/>
      <c r="H717" s="79"/>
    </row>
    <row r="718" spans="1:8" ht="14">
      <c r="A718" s="76"/>
      <c r="B718" s="76"/>
      <c r="C718" s="77"/>
      <c r="D718" s="77"/>
      <c r="E718" s="78"/>
      <c r="F718" s="76"/>
      <c r="G718" s="76"/>
      <c r="H718" s="79"/>
    </row>
    <row r="719" spans="1:8" ht="14">
      <c r="A719" s="76"/>
      <c r="B719" s="76"/>
      <c r="C719" s="77"/>
      <c r="D719" s="77"/>
      <c r="E719" s="78"/>
      <c r="F719" s="76"/>
      <c r="G719" s="76"/>
      <c r="H719" s="79"/>
    </row>
    <row r="720" spans="1:8" ht="14">
      <c r="A720" s="76"/>
      <c r="B720" s="76"/>
      <c r="C720" s="77"/>
      <c r="D720" s="77"/>
      <c r="E720" s="78"/>
      <c r="F720" s="76"/>
      <c r="G720" s="76"/>
      <c r="H720" s="79"/>
    </row>
    <row r="721" spans="1:8" ht="14">
      <c r="A721" s="76"/>
      <c r="B721" s="76"/>
      <c r="C721" s="77"/>
      <c r="D721" s="77"/>
      <c r="E721" s="78"/>
      <c r="F721" s="76"/>
      <c r="G721" s="76"/>
      <c r="H721" s="79"/>
    </row>
    <row r="722" spans="1:8" ht="14">
      <c r="A722" s="76"/>
      <c r="B722" s="76"/>
      <c r="C722" s="77"/>
      <c r="D722" s="77"/>
      <c r="E722" s="78"/>
      <c r="F722" s="76"/>
      <c r="G722" s="76"/>
      <c r="H722" s="79"/>
    </row>
    <row r="723" spans="1:8" ht="14">
      <c r="A723" s="76"/>
      <c r="B723" s="76"/>
      <c r="C723" s="77"/>
      <c r="D723" s="77"/>
      <c r="E723" s="78"/>
      <c r="F723" s="76"/>
      <c r="G723" s="76"/>
      <c r="H723" s="79"/>
    </row>
    <row r="724" spans="1:8" ht="14">
      <c r="A724" s="76"/>
      <c r="B724" s="76"/>
      <c r="C724" s="77"/>
      <c r="D724" s="77"/>
      <c r="E724" s="78"/>
      <c r="F724" s="76"/>
      <c r="G724" s="76"/>
      <c r="H724" s="79"/>
    </row>
    <row r="725" spans="1:8" ht="14">
      <c r="A725" s="76"/>
      <c r="B725" s="76"/>
      <c r="C725" s="77"/>
      <c r="D725" s="77"/>
      <c r="E725" s="78"/>
      <c r="F725" s="76"/>
      <c r="G725" s="76"/>
      <c r="H725" s="79"/>
    </row>
    <row r="726" spans="1:8" ht="14">
      <c r="A726" s="76"/>
      <c r="B726" s="76"/>
      <c r="C726" s="77"/>
      <c r="D726" s="77"/>
      <c r="E726" s="78"/>
      <c r="F726" s="76"/>
      <c r="G726" s="76"/>
      <c r="H726" s="79"/>
    </row>
    <row r="727" spans="1:8" ht="14">
      <c r="A727" s="76"/>
      <c r="B727" s="76"/>
      <c r="C727" s="77"/>
      <c r="D727" s="77"/>
      <c r="E727" s="78"/>
      <c r="F727" s="76"/>
      <c r="G727" s="76"/>
      <c r="H727" s="79"/>
    </row>
    <row r="728" spans="1:8" ht="14">
      <c r="A728" s="76"/>
      <c r="B728" s="76"/>
      <c r="C728" s="77"/>
      <c r="D728" s="77"/>
      <c r="E728" s="78"/>
      <c r="F728" s="76"/>
      <c r="G728" s="76"/>
      <c r="H728" s="79"/>
    </row>
    <row r="729" spans="1:8" ht="14">
      <c r="A729" s="76"/>
      <c r="B729" s="76"/>
      <c r="C729" s="77"/>
      <c r="D729" s="77"/>
      <c r="E729" s="78"/>
      <c r="F729" s="76"/>
      <c r="G729" s="76"/>
      <c r="H729" s="79"/>
    </row>
    <row r="730" spans="1:8" ht="14">
      <c r="A730" s="76"/>
      <c r="B730" s="76"/>
      <c r="C730" s="77"/>
      <c r="D730" s="77"/>
      <c r="E730" s="78"/>
      <c r="F730" s="76"/>
      <c r="G730" s="76"/>
      <c r="H730" s="79"/>
    </row>
    <row r="731" spans="1:8" ht="14">
      <c r="A731" s="76"/>
      <c r="B731" s="76"/>
      <c r="C731" s="77"/>
      <c r="D731" s="77"/>
      <c r="E731" s="78"/>
      <c r="F731" s="76"/>
      <c r="G731" s="76"/>
      <c r="H731" s="79"/>
    </row>
    <row r="732" spans="1:8" ht="14">
      <c r="A732" s="76"/>
      <c r="B732" s="76"/>
      <c r="C732" s="77"/>
      <c r="D732" s="77"/>
      <c r="E732" s="78"/>
      <c r="F732" s="76"/>
      <c r="G732" s="76"/>
      <c r="H732" s="79"/>
    </row>
    <row r="733" spans="1:8" ht="14">
      <c r="A733" s="76"/>
      <c r="B733" s="76"/>
      <c r="C733" s="77"/>
      <c r="D733" s="77"/>
      <c r="E733" s="78"/>
      <c r="F733" s="76"/>
      <c r="G733" s="76"/>
      <c r="H733" s="79"/>
    </row>
    <row r="734" spans="1:8" ht="14">
      <c r="A734" s="76"/>
      <c r="B734" s="76"/>
      <c r="C734" s="77"/>
      <c r="D734" s="77"/>
      <c r="E734" s="78"/>
      <c r="F734" s="76"/>
      <c r="G734" s="76"/>
      <c r="H734" s="79"/>
    </row>
    <row r="735" spans="1:8" ht="14">
      <c r="A735" s="76"/>
      <c r="B735" s="76"/>
      <c r="C735" s="77"/>
      <c r="D735" s="77"/>
      <c r="E735" s="78"/>
      <c r="F735" s="76"/>
      <c r="G735" s="76"/>
      <c r="H735" s="79"/>
    </row>
    <row r="736" spans="1:8" ht="14">
      <c r="A736" s="76"/>
      <c r="B736" s="76"/>
      <c r="C736" s="77"/>
      <c r="D736" s="77"/>
      <c r="E736" s="78"/>
      <c r="F736" s="76"/>
      <c r="G736" s="76"/>
      <c r="H736" s="79"/>
    </row>
    <row r="737" spans="1:8" ht="14">
      <c r="A737" s="76"/>
      <c r="B737" s="76"/>
      <c r="C737" s="77"/>
      <c r="D737" s="77"/>
      <c r="E737" s="78"/>
      <c r="F737" s="76"/>
      <c r="G737" s="76"/>
      <c r="H737" s="79"/>
    </row>
    <row r="738" spans="1:8" ht="14">
      <c r="A738" s="76"/>
      <c r="B738" s="76"/>
      <c r="C738" s="77"/>
      <c r="D738" s="77"/>
      <c r="E738" s="78"/>
      <c r="F738" s="76"/>
      <c r="G738" s="76"/>
      <c r="H738" s="79"/>
    </row>
    <row r="739" spans="1:8" ht="14">
      <c r="A739" s="76"/>
      <c r="B739" s="76"/>
      <c r="C739" s="77"/>
      <c r="D739" s="77"/>
      <c r="E739" s="78"/>
      <c r="F739" s="76"/>
      <c r="G739" s="76"/>
      <c r="H739" s="79"/>
    </row>
    <row r="740" spans="1:8" ht="14">
      <c r="A740" s="76"/>
      <c r="B740" s="76"/>
      <c r="C740" s="77"/>
      <c r="D740" s="77"/>
      <c r="E740" s="78"/>
      <c r="F740" s="76"/>
      <c r="G740" s="76"/>
      <c r="H740" s="79"/>
    </row>
    <row r="741" spans="1:8" ht="14">
      <c r="A741" s="76"/>
      <c r="B741" s="76"/>
      <c r="C741" s="77"/>
      <c r="D741" s="77"/>
      <c r="E741" s="78"/>
      <c r="F741" s="76"/>
      <c r="G741" s="76"/>
      <c r="H741" s="79"/>
    </row>
    <row r="742" spans="1:8" ht="14">
      <c r="A742" s="76"/>
      <c r="B742" s="76"/>
      <c r="C742" s="77"/>
      <c r="D742" s="77"/>
      <c r="E742" s="78"/>
      <c r="F742" s="76"/>
      <c r="G742" s="76"/>
      <c r="H742" s="79"/>
    </row>
    <row r="743" spans="1:8" ht="14">
      <c r="A743" s="76"/>
      <c r="B743" s="76"/>
      <c r="C743" s="77"/>
      <c r="D743" s="77"/>
      <c r="E743" s="78"/>
      <c r="F743" s="76"/>
      <c r="G743" s="76"/>
      <c r="H743" s="79"/>
    </row>
    <row r="744" spans="1:8" ht="14">
      <c r="A744" s="76"/>
      <c r="B744" s="76"/>
      <c r="C744" s="77"/>
      <c r="D744" s="77"/>
      <c r="E744" s="78"/>
      <c r="F744" s="76"/>
      <c r="G744" s="76"/>
      <c r="H744" s="79"/>
    </row>
    <row r="745" spans="1:8" ht="14">
      <c r="A745" s="76"/>
      <c r="B745" s="76"/>
      <c r="C745" s="77"/>
      <c r="D745" s="77"/>
      <c r="E745" s="78"/>
      <c r="F745" s="76"/>
      <c r="G745" s="76"/>
      <c r="H745" s="79"/>
    </row>
    <row r="746" spans="1:8" ht="14">
      <c r="A746" s="76"/>
      <c r="B746" s="76"/>
      <c r="C746" s="77"/>
      <c r="D746" s="77"/>
      <c r="E746" s="78"/>
      <c r="F746" s="76"/>
      <c r="G746" s="76"/>
      <c r="H746" s="79"/>
    </row>
    <row r="747" spans="1:8" ht="14">
      <c r="A747" s="76"/>
      <c r="B747" s="76"/>
      <c r="C747" s="77"/>
      <c r="D747" s="77"/>
      <c r="E747" s="78"/>
      <c r="F747" s="76"/>
      <c r="G747" s="76"/>
      <c r="H747" s="79"/>
    </row>
    <row r="748" spans="1:8" ht="14">
      <c r="A748" s="76"/>
      <c r="B748" s="76"/>
      <c r="C748" s="77"/>
      <c r="D748" s="77"/>
      <c r="E748" s="78"/>
      <c r="F748" s="76"/>
      <c r="G748" s="76"/>
      <c r="H748" s="79"/>
    </row>
    <row r="749" spans="1:8" ht="14">
      <c r="A749" s="76"/>
      <c r="B749" s="76"/>
      <c r="C749" s="77"/>
      <c r="D749" s="77"/>
      <c r="E749" s="78"/>
      <c r="F749" s="76"/>
      <c r="G749" s="76"/>
      <c r="H749" s="79"/>
    </row>
    <row r="750" spans="1:8" ht="14">
      <c r="A750" s="76"/>
      <c r="B750" s="76"/>
      <c r="C750" s="77"/>
      <c r="D750" s="77"/>
      <c r="E750" s="78"/>
      <c r="F750" s="76"/>
      <c r="G750" s="76"/>
      <c r="H750" s="79"/>
    </row>
    <row r="751" spans="1:8" ht="14">
      <c r="A751" s="76"/>
      <c r="B751" s="76"/>
      <c r="C751" s="77"/>
      <c r="D751" s="77"/>
      <c r="E751" s="78"/>
      <c r="F751" s="76"/>
      <c r="G751" s="76"/>
      <c r="H751" s="79"/>
    </row>
    <row r="752" spans="1:8" ht="14">
      <c r="A752" s="76"/>
      <c r="B752" s="76"/>
      <c r="C752" s="77"/>
      <c r="D752" s="77"/>
      <c r="E752" s="78"/>
      <c r="F752" s="76"/>
      <c r="G752" s="76"/>
      <c r="H752" s="79"/>
    </row>
    <row r="753" spans="1:8" ht="14">
      <c r="A753" s="76"/>
      <c r="B753" s="76"/>
      <c r="C753" s="77"/>
      <c r="D753" s="77"/>
      <c r="E753" s="78"/>
      <c r="F753" s="76"/>
      <c r="G753" s="76"/>
      <c r="H753" s="79"/>
    </row>
    <row r="754" spans="1:8" ht="14">
      <c r="A754" s="76"/>
      <c r="B754" s="76"/>
      <c r="C754" s="77"/>
      <c r="D754" s="77"/>
      <c r="E754" s="78"/>
      <c r="F754" s="76"/>
      <c r="G754" s="76"/>
      <c r="H754" s="79"/>
    </row>
    <row r="755" spans="1:8" ht="14">
      <c r="A755" s="76"/>
      <c r="B755" s="76"/>
      <c r="C755" s="77"/>
      <c r="D755" s="77"/>
      <c r="E755" s="78"/>
      <c r="F755" s="76"/>
      <c r="G755" s="76"/>
      <c r="H755" s="79"/>
    </row>
    <row r="756" spans="1:8" ht="14">
      <c r="A756" s="76"/>
      <c r="B756" s="76"/>
      <c r="C756" s="77"/>
      <c r="D756" s="77"/>
      <c r="E756" s="78"/>
      <c r="F756" s="76"/>
      <c r="G756" s="76"/>
      <c r="H756" s="79"/>
    </row>
    <row r="757" spans="1:8" ht="14">
      <c r="A757" s="76"/>
      <c r="B757" s="76"/>
      <c r="C757" s="77"/>
      <c r="D757" s="77"/>
      <c r="E757" s="78"/>
      <c r="F757" s="76"/>
      <c r="G757" s="76"/>
      <c r="H757" s="79"/>
    </row>
    <row r="758" spans="1:8" ht="14">
      <c r="A758" s="76"/>
      <c r="B758" s="76"/>
      <c r="C758" s="77"/>
      <c r="D758" s="77"/>
      <c r="E758" s="78"/>
      <c r="F758" s="76"/>
      <c r="G758" s="76"/>
      <c r="H758" s="79"/>
    </row>
    <row r="759" spans="1:8" ht="14">
      <c r="A759" s="76"/>
      <c r="B759" s="76"/>
      <c r="C759" s="77"/>
      <c r="D759" s="77"/>
      <c r="E759" s="78"/>
      <c r="F759" s="76"/>
      <c r="G759" s="76"/>
      <c r="H759" s="79"/>
    </row>
    <row r="760" spans="1:8" ht="14">
      <c r="A760" s="76"/>
      <c r="B760" s="76"/>
      <c r="C760" s="77"/>
      <c r="D760" s="77"/>
      <c r="E760" s="78"/>
      <c r="F760" s="76"/>
      <c r="G760" s="76"/>
      <c r="H760" s="79"/>
    </row>
    <row r="761" spans="1:8" ht="14">
      <c r="A761" s="76"/>
      <c r="B761" s="76"/>
      <c r="C761" s="77"/>
      <c r="D761" s="77"/>
      <c r="E761" s="78"/>
      <c r="F761" s="76"/>
      <c r="G761" s="76"/>
      <c r="H761" s="79"/>
    </row>
    <row r="762" spans="1:8" ht="14">
      <c r="A762" s="76"/>
      <c r="B762" s="76"/>
      <c r="C762" s="77"/>
      <c r="D762" s="77"/>
      <c r="E762" s="78"/>
      <c r="F762" s="76"/>
      <c r="G762" s="76"/>
      <c r="H762" s="79"/>
    </row>
    <row r="763" spans="1:8" ht="14">
      <c r="A763" s="76"/>
      <c r="B763" s="76"/>
      <c r="C763" s="77"/>
      <c r="D763" s="77"/>
      <c r="E763" s="78"/>
      <c r="F763" s="76"/>
      <c r="G763" s="76"/>
      <c r="H763" s="79"/>
    </row>
    <row r="764" spans="1:8" ht="14">
      <c r="A764" s="76"/>
      <c r="B764" s="76"/>
      <c r="C764" s="77"/>
      <c r="D764" s="77"/>
      <c r="E764" s="78"/>
      <c r="F764" s="76"/>
      <c r="G764" s="76"/>
      <c r="H764" s="79"/>
    </row>
    <row r="765" spans="1:8" ht="14">
      <c r="A765" s="76"/>
      <c r="B765" s="76"/>
      <c r="C765" s="77"/>
      <c r="D765" s="77"/>
      <c r="E765" s="78"/>
      <c r="F765" s="76"/>
      <c r="G765" s="76"/>
      <c r="H765" s="79"/>
    </row>
    <row r="766" spans="1:8" ht="14">
      <c r="A766" s="76"/>
      <c r="B766" s="76"/>
      <c r="C766" s="77"/>
      <c r="D766" s="77"/>
      <c r="E766" s="78"/>
      <c r="F766" s="76"/>
      <c r="G766" s="76"/>
      <c r="H766" s="79"/>
    </row>
    <row r="767" spans="1:8" ht="14">
      <c r="A767" s="76"/>
      <c r="B767" s="76"/>
      <c r="C767" s="77"/>
      <c r="D767" s="77"/>
      <c r="E767" s="78"/>
      <c r="F767" s="76"/>
      <c r="G767" s="76"/>
      <c r="H767" s="79"/>
    </row>
    <row r="768" spans="1:8" ht="14">
      <c r="A768" s="76"/>
      <c r="B768" s="76"/>
      <c r="C768" s="77"/>
      <c r="D768" s="77"/>
      <c r="E768" s="78"/>
      <c r="F768" s="76"/>
      <c r="G768" s="76"/>
      <c r="H768" s="79"/>
    </row>
    <row r="769" spans="1:8" ht="14">
      <c r="A769" s="76"/>
      <c r="B769" s="76"/>
      <c r="C769" s="77"/>
      <c r="D769" s="77"/>
      <c r="E769" s="78"/>
      <c r="F769" s="76"/>
      <c r="G769" s="76"/>
      <c r="H769" s="79"/>
    </row>
    <row r="770" spans="1:8" ht="14">
      <c r="A770" s="76"/>
      <c r="B770" s="76"/>
      <c r="C770" s="77"/>
      <c r="D770" s="77"/>
      <c r="E770" s="78"/>
      <c r="F770" s="76"/>
      <c r="G770" s="76"/>
      <c r="H770" s="79"/>
    </row>
    <row r="771" spans="1:8" ht="14">
      <c r="A771" s="76"/>
      <c r="B771" s="76"/>
      <c r="C771" s="77"/>
      <c r="D771" s="77"/>
      <c r="E771" s="78"/>
      <c r="F771" s="76"/>
      <c r="G771" s="76"/>
      <c r="H771" s="79"/>
    </row>
    <row r="772" spans="1:8" ht="14">
      <c r="A772" s="76"/>
      <c r="B772" s="76"/>
      <c r="C772" s="77"/>
      <c r="D772" s="77"/>
      <c r="E772" s="78"/>
      <c r="F772" s="76"/>
      <c r="G772" s="76"/>
      <c r="H772" s="79"/>
    </row>
    <row r="773" spans="1:8" ht="14">
      <c r="A773" s="76"/>
      <c r="B773" s="76"/>
      <c r="C773" s="77"/>
      <c r="D773" s="77"/>
      <c r="E773" s="78"/>
      <c r="F773" s="76"/>
      <c r="G773" s="76"/>
      <c r="H773" s="79"/>
    </row>
    <row r="774" spans="1:8" ht="14">
      <c r="A774" s="76"/>
      <c r="B774" s="76"/>
      <c r="C774" s="77"/>
      <c r="D774" s="77"/>
      <c r="E774" s="78"/>
      <c r="F774" s="76"/>
      <c r="G774" s="76"/>
      <c r="H774" s="79"/>
    </row>
    <row r="775" spans="1:8" ht="14">
      <c r="A775" s="76"/>
      <c r="B775" s="76"/>
      <c r="C775" s="77"/>
      <c r="D775" s="77"/>
      <c r="E775" s="78"/>
      <c r="F775" s="76"/>
      <c r="G775" s="76"/>
      <c r="H775" s="79"/>
    </row>
    <row r="776" spans="1:8" ht="14">
      <c r="A776" s="76"/>
      <c r="B776" s="76"/>
      <c r="C776" s="77"/>
      <c r="D776" s="77"/>
      <c r="E776" s="78"/>
      <c r="F776" s="76"/>
      <c r="G776" s="76"/>
      <c r="H776" s="79"/>
    </row>
    <row r="777" spans="1:8" ht="14">
      <c r="A777" s="76"/>
      <c r="B777" s="76"/>
      <c r="C777" s="77"/>
      <c r="D777" s="77"/>
      <c r="E777" s="78"/>
      <c r="F777" s="76"/>
      <c r="G777" s="76"/>
      <c r="H777" s="79"/>
    </row>
    <row r="778" spans="1:8" ht="14">
      <c r="A778" s="76"/>
      <c r="B778" s="76"/>
      <c r="C778" s="77"/>
      <c r="D778" s="77"/>
      <c r="E778" s="78"/>
      <c r="F778" s="76"/>
      <c r="G778" s="76"/>
      <c r="H778" s="79"/>
    </row>
    <row r="779" spans="1:8" ht="14">
      <c r="A779" s="76"/>
      <c r="B779" s="76"/>
      <c r="C779" s="77"/>
      <c r="D779" s="77"/>
      <c r="E779" s="78"/>
      <c r="F779" s="76"/>
      <c r="G779" s="76"/>
      <c r="H779" s="79"/>
    </row>
    <row r="780" spans="1:8" ht="14">
      <c r="A780" s="76"/>
      <c r="B780" s="76"/>
      <c r="C780" s="77"/>
      <c r="D780" s="77"/>
      <c r="E780" s="78"/>
      <c r="F780" s="76"/>
      <c r="G780" s="76"/>
      <c r="H780" s="79"/>
    </row>
    <row r="781" spans="1:8" ht="14">
      <c r="A781" s="76"/>
      <c r="B781" s="76"/>
      <c r="C781" s="77"/>
      <c r="D781" s="77"/>
      <c r="E781" s="78"/>
      <c r="F781" s="76"/>
      <c r="G781" s="76"/>
      <c r="H781" s="79"/>
    </row>
    <row r="782" spans="1:8" ht="14">
      <c r="A782" s="76"/>
      <c r="B782" s="76"/>
      <c r="C782" s="77"/>
      <c r="D782" s="77"/>
      <c r="E782" s="78"/>
      <c r="F782" s="76"/>
      <c r="G782" s="76"/>
      <c r="H782" s="79"/>
    </row>
    <row r="783" spans="1:8" ht="14">
      <c r="A783" s="76"/>
      <c r="B783" s="76"/>
      <c r="C783" s="77"/>
      <c r="D783" s="77"/>
      <c r="E783" s="78"/>
      <c r="F783" s="76"/>
      <c r="G783" s="76"/>
      <c r="H783" s="79"/>
    </row>
    <row r="784" spans="1:8" ht="14">
      <c r="A784" s="76"/>
      <c r="B784" s="76"/>
      <c r="C784" s="77"/>
      <c r="D784" s="77"/>
      <c r="E784" s="78"/>
      <c r="F784" s="76"/>
      <c r="G784" s="76"/>
      <c r="H784" s="79"/>
    </row>
    <row r="785" spans="1:8" ht="14">
      <c r="A785" s="76"/>
      <c r="B785" s="76"/>
      <c r="C785" s="77"/>
      <c r="D785" s="77"/>
      <c r="E785" s="78"/>
      <c r="F785" s="76"/>
      <c r="G785" s="76"/>
      <c r="H785" s="79"/>
    </row>
    <row r="786" spans="1:8" ht="14">
      <c r="A786" s="76"/>
      <c r="B786" s="76"/>
      <c r="C786" s="77"/>
      <c r="D786" s="77"/>
      <c r="E786" s="78"/>
      <c r="F786" s="76"/>
      <c r="G786" s="76"/>
      <c r="H786" s="79"/>
    </row>
    <row r="787" spans="1:8" ht="14">
      <c r="A787" s="76"/>
      <c r="B787" s="76"/>
      <c r="C787" s="77"/>
      <c r="D787" s="77"/>
      <c r="E787" s="78"/>
      <c r="F787" s="76"/>
      <c r="G787" s="76"/>
      <c r="H787" s="79"/>
    </row>
    <row r="788" spans="1:8" ht="14">
      <c r="A788" s="76"/>
      <c r="B788" s="76"/>
      <c r="C788" s="77"/>
      <c r="D788" s="77"/>
      <c r="E788" s="78"/>
      <c r="F788" s="76"/>
      <c r="G788" s="76"/>
      <c r="H788" s="79"/>
    </row>
    <row r="789" spans="1:8" ht="14">
      <c r="A789" s="76"/>
      <c r="B789" s="76"/>
      <c r="C789" s="77"/>
      <c r="D789" s="77"/>
      <c r="E789" s="78"/>
      <c r="F789" s="76"/>
      <c r="G789" s="76"/>
      <c r="H789" s="79"/>
    </row>
    <row r="790" spans="1:8" ht="14">
      <c r="A790" s="76"/>
      <c r="B790" s="76"/>
      <c r="C790" s="77"/>
      <c r="D790" s="77"/>
      <c r="E790" s="78"/>
      <c r="F790" s="76"/>
      <c r="G790" s="76"/>
      <c r="H790" s="79"/>
    </row>
    <row r="791" spans="1:8" ht="14">
      <c r="A791" s="76"/>
      <c r="B791" s="76"/>
      <c r="C791" s="77"/>
      <c r="D791" s="77"/>
      <c r="E791" s="78"/>
      <c r="F791" s="76"/>
      <c r="G791" s="76"/>
      <c r="H791" s="79"/>
    </row>
    <row r="792" spans="1:8" ht="14">
      <c r="A792" s="76"/>
      <c r="B792" s="76"/>
      <c r="C792" s="77"/>
      <c r="D792" s="77"/>
      <c r="E792" s="78"/>
      <c r="F792" s="76"/>
      <c r="G792" s="76"/>
      <c r="H792" s="79"/>
    </row>
    <row r="793" spans="1:8" ht="14">
      <c r="A793" s="76"/>
      <c r="B793" s="76"/>
      <c r="C793" s="77"/>
      <c r="D793" s="77"/>
      <c r="E793" s="78"/>
      <c r="F793" s="76"/>
      <c r="G793" s="76"/>
      <c r="H793" s="79"/>
    </row>
    <row r="794" spans="1:8" ht="14">
      <c r="A794" s="76"/>
      <c r="B794" s="76"/>
      <c r="C794" s="77"/>
      <c r="D794" s="77"/>
      <c r="E794" s="78"/>
      <c r="F794" s="76"/>
      <c r="G794" s="76"/>
      <c r="H794" s="79"/>
    </row>
    <row r="795" spans="1:8" ht="14">
      <c r="A795" s="76"/>
      <c r="B795" s="76"/>
      <c r="C795" s="77"/>
      <c r="D795" s="77"/>
      <c r="E795" s="78"/>
      <c r="F795" s="76"/>
      <c r="G795" s="76"/>
      <c r="H795" s="79"/>
    </row>
    <row r="796" spans="1:8" ht="14">
      <c r="A796" s="76"/>
      <c r="B796" s="76"/>
      <c r="C796" s="77"/>
      <c r="D796" s="77"/>
      <c r="E796" s="78"/>
      <c r="F796" s="76"/>
      <c r="G796" s="76"/>
      <c r="H796" s="79"/>
    </row>
    <row r="797" spans="1:8" ht="14">
      <c r="A797" s="76"/>
      <c r="B797" s="76"/>
      <c r="C797" s="77"/>
      <c r="D797" s="77"/>
      <c r="E797" s="78"/>
      <c r="F797" s="76"/>
      <c r="G797" s="76"/>
      <c r="H797" s="79"/>
    </row>
    <row r="798" spans="1:8" ht="14">
      <c r="A798" s="76"/>
      <c r="B798" s="76"/>
      <c r="C798" s="77"/>
      <c r="D798" s="77"/>
      <c r="E798" s="78"/>
      <c r="F798" s="76"/>
      <c r="G798" s="76"/>
      <c r="H798" s="79"/>
    </row>
    <row r="799" spans="1:8" ht="14">
      <c r="A799" s="76"/>
      <c r="B799" s="76"/>
      <c r="C799" s="77"/>
      <c r="D799" s="77"/>
      <c r="E799" s="78"/>
      <c r="F799" s="76"/>
      <c r="G799" s="76"/>
      <c r="H799" s="79"/>
    </row>
    <row r="800" spans="1:8" ht="14">
      <c r="A800" s="76"/>
      <c r="B800" s="76"/>
      <c r="C800" s="77"/>
      <c r="D800" s="77"/>
      <c r="E800" s="78"/>
      <c r="F800" s="76"/>
      <c r="G800" s="76"/>
      <c r="H800" s="79"/>
    </row>
    <row r="801" spans="1:8" ht="14">
      <c r="A801" s="76"/>
      <c r="B801" s="76"/>
      <c r="C801" s="77"/>
      <c r="D801" s="77"/>
      <c r="E801" s="78"/>
      <c r="F801" s="76"/>
      <c r="G801" s="76"/>
      <c r="H801" s="79"/>
    </row>
    <row r="802" spans="1:8" ht="14">
      <c r="A802" s="76"/>
      <c r="B802" s="76"/>
      <c r="C802" s="77"/>
      <c r="D802" s="77"/>
      <c r="E802" s="78"/>
      <c r="F802" s="76"/>
      <c r="G802" s="76"/>
      <c r="H802" s="79"/>
    </row>
    <row r="803" spans="1:8" ht="14">
      <c r="A803" s="76"/>
      <c r="B803" s="76"/>
      <c r="C803" s="77"/>
      <c r="D803" s="77"/>
      <c r="E803" s="78"/>
      <c r="F803" s="76"/>
      <c r="G803" s="76"/>
      <c r="H803" s="79"/>
    </row>
    <row r="804" spans="1:8" ht="14">
      <c r="A804" s="76"/>
      <c r="B804" s="76"/>
      <c r="C804" s="77"/>
      <c r="D804" s="77"/>
      <c r="E804" s="78"/>
      <c r="F804" s="76"/>
      <c r="G804" s="76"/>
      <c r="H804" s="79"/>
    </row>
    <row r="805" spans="1:8" ht="14">
      <c r="A805" s="76"/>
      <c r="B805" s="76"/>
      <c r="C805" s="77"/>
      <c r="D805" s="77"/>
      <c r="E805" s="78"/>
      <c r="F805" s="76"/>
      <c r="G805" s="76"/>
      <c r="H805" s="79"/>
    </row>
    <row r="806" spans="1:8" ht="14">
      <c r="A806" s="76"/>
      <c r="B806" s="76"/>
      <c r="C806" s="77"/>
      <c r="D806" s="77"/>
      <c r="E806" s="78"/>
      <c r="F806" s="76"/>
      <c r="G806" s="76"/>
      <c r="H806" s="79"/>
    </row>
    <row r="807" spans="1:8" ht="14">
      <c r="A807" s="76"/>
      <c r="B807" s="76"/>
      <c r="C807" s="77"/>
      <c r="D807" s="77"/>
      <c r="E807" s="78"/>
      <c r="F807" s="76"/>
      <c r="G807" s="76"/>
      <c r="H807" s="79"/>
    </row>
    <row r="808" spans="1:8" ht="14">
      <c r="A808" s="76"/>
      <c r="B808" s="76"/>
      <c r="C808" s="77"/>
      <c r="D808" s="77"/>
      <c r="E808" s="78"/>
      <c r="F808" s="76"/>
      <c r="G808" s="76"/>
      <c r="H808" s="79"/>
    </row>
    <row r="809" spans="1:8" ht="14">
      <c r="A809" s="76"/>
      <c r="B809" s="76"/>
      <c r="C809" s="77"/>
      <c r="D809" s="77"/>
      <c r="E809" s="78"/>
      <c r="F809" s="76"/>
      <c r="G809" s="76"/>
      <c r="H809" s="79"/>
    </row>
    <row r="810" spans="1:8" ht="14">
      <c r="A810" s="76"/>
      <c r="B810" s="76"/>
      <c r="C810" s="77"/>
      <c r="D810" s="77"/>
      <c r="E810" s="78"/>
      <c r="F810" s="76"/>
      <c r="G810" s="76"/>
      <c r="H810" s="79"/>
    </row>
    <row r="811" spans="1:8" ht="14">
      <c r="A811" s="76"/>
      <c r="B811" s="76"/>
      <c r="C811" s="77"/>
      <c r="D811" s="77"/>
      <c r="E811" s="78"/>
      <c r="F811" s="76"/>
      <c r="G811" s="76"/>
      <c r="H811" s="79"/>
    </row>
    <row r="812" spans="1:8" ht="14">
      <c r="A812" s="76"/>
      <c r="B812" s="76"/>
      <c r="C812" s="77"/>
      <c r="D812" s="77"/>
      <c r="E812" s="78"/>
      <c r="F812" s="76"/>
      <c r="G812" s="76"/>
      <c r="H812" s="79"/>
    </row>
    <row r="813" spans="1:8" ht="14">
      <c r="A813" s="76"/>
      <c r="B813" s="76"/>
      <c r="C813" s="77"/>
      <c r="D813" s="77"/>
      <c r="E813" s="78"/>
      <c r="F813" s="76"/>
      <c r="G813" s="76"/>
      <c r="H813" s="79"/>
    </row>
    <row r="814" spans="1:8" ht="14">
      <c r="A814" s="76"/>
      <c r="B814" s="76"/>
      <c r="C814" s="77"/>
      <c r="D814" s="77"/>
      <c r="E814" s="78"/>
      <c r="F814" s="76"/>
      <c r="G814" s="76"/>
      <c r="H814" s="79"/>
    </row>
    <row r="815" spans="1:8" ht="14">
      <c r="A815" s="76"/>
      <c r="B815" s="76"/>
      <c r="C815" s="77"/>
      <c r="D815" s="77"/>
      <c r="E815" s="78"/>
      <c r="F815" s="76"/>
      <c r="G815" s="76"/>
      <c r="H815" s="79"/>
    </row>
    <row r="816" spans="1:8" ht="14">
      <c r="A816" s="76"/>
      <c r="B816" s="76"/>
      <c r="C816" s="77"/>
      <c r="D816" s="77"/>
      <c r="E816" s="78"/>
      <c r="F816" s="76"/>
      <c r="G816" s="76"/>
      <c r="H816" s="79"/>
    </row>
    <row r="817" spans="1:8" ht="14">
      <c r="A817" s="76"/>
      <c r="B817" s="76"/>
      <c r="C817" s="77"/>
      <c r="D817" s="77"/>
      <c r="E817" s="78"/>
      <c r="F817" s="76"/>
      <c r="G817" s="76"/>
      <c r="H817" s="79"/>
    </row>
    <row r="818" spans="1:8" ht="14">
      <c r="A818" s="76"/>
      <c r="B818" s="76"/>
      <c r="C818" s="77"/>
      <c r="D818" s="77"/>
      <c r="E818" s="78"/>
      <c r="F818" s="76"/>
      <c r="G818" s="76"/>
      <c r="H818" s="79"/>
    </row>
    <row r="819" spans="1:8" ht="14">
      <c r="A819" s="76"/>
      <c r="B819" s="76"/>
      <c r="C819" s="77"/>
      <c r="D819" s="77"/>
      <c r="E819" s="78"/>
      <c r="F819" s="76"/>
      <c r="G819" s="76"/>
      <c r="H819" s="79"/>
    </row>
    <row r="820" spans="1:8" ht="14">
      <c r="A820" s="76"/>
      <c r="B820" s="76"/>
      <c r="C820" s="77"/>
      <c r="D820" s="77"/>
      <c r="E820" s="78"/>
      <c r="F820" s="76"/>
      <c r="G820" s="76"/>
      <c r="H820" s="79"/>
    </row>
    <row r="821" spans="1:8" ht="14">
      <c r="A821" s="76"/>
      <c r="B821" s="76"/>
      <c r="C821" s="77"/>
      <c r="D821" s="77"/>
      <c r="E821" s="78"/>
      <c r="F821" s="76"/>
      <c r="G821" s="76"/>
      <c r="H821" s="79"/>
    </row>
    <row r="822" spans="1:8" ht="14">
      <c r="A822" s="76"/>
      <c r="B822" s="76"/>
      <c r="C822" s="77"/>
      <c r="D822" s="77"/>
      <c r="E822" s="78"/>
      <c r="F822" s="76"/>
      <c r="G822" s="76"/>
      <c r="H822" s="79"/>
    </row>
    <row r="823" spans="1:8" ht="14">
      <c r="A823" s="76"/>
      <c r="B823" s="76"/>
      <c r="C823" s="77"/>
      <c r="D823" s="77"/>
      <c r="E823" s="78"/>
      <c r="F823" s="76"/>
      <c r="G823" s="76"/>
      <c r="H823" s="79"/>
    </row>
    <row r="824" spans="1:8" ht="14">
      <c r="A824" s="76"/>
      <c r="B824" s="76"/>
      <c r="C824" s="77"/>
      <c r="D824" s="77"/>
      <c r="E824" s="78"/>
      <c r="F824" s="76"/>
      <c r="G824" s="76"/>
      <c r="H824" s="79"/>
    </row>
    <row r="825" spans="1:8" ht="14">
      <c r="A825" s="76"/>
      <c r="B825" s="76"/>
      <c r="C825" s="77"/>
      <c r="D825" s="77"/>
      <c r="E825" s="78"/>
      <c r="F825" s="76"/>
      <c r="G825" s="76"/>
      <c r="H825" s="79"/>
    </row>
    <row r="826" spans="1:8" ht="14">
      <c r="A826" s="76"/>
      <c r="B826" s="76"/>
      <c r="C826" s="77"/>
      <c r="D826" s="77"/>
      <c r="E826" s="78"/>
      <c r="F826" s="76"/>
      <c r="G826" s="76"/>
      <c r="H826" s="79"/>
    </row>
    <row r="827" spans="1:8" ht="14">
      <c r="A827" s="76"/>
      <c r="B827" s="76"/>
      <c r="C827" s="77"/>
      <c r="D827" s="77"/>
      <c r="E827" s="78"/>
      <c r="F827" s="76"/>
      <c r="G827" s="76"/>
      <c r="H827" s="79"/>
    </row>
    <row r="828" spans="1:8" ht="14">
      <c r="A828" s="76"/>
      <c r="B828" s="76"/>
      <c r="C828" s="77"/>
      <c r="D828" s="77"/>
      <c r="E828" s="78"/>
      <c r="F828" s="76"/>
      <c r="G828" s="76"/>
      <c r="H828" s="79"/>
    </row>
    <row r="829" spans="1:8" ht="14">
      <c r="A829" s="76"/>
      <c r="B829" s="76"/>
      <c r="C829" s="77"/>
      <c r="D829" s="77"/>
      <c r="E829" s="78"/>
      <c r="F829" s="76"/>
      <c r="G829" s="76"/>
      <c r="H829" s="79"/>
    </row>
    <row r="830" spans="1:8" ht="14">
      <c r="A830" s="76"/>
      <c r="B830" s="76"/>
      <c r="C830" s="77"/>
      <c r="D830" s="77"/>
      <c r="E830" s="78"/>
      <c r="F830" s="76"/>
      <c r="G830" s="76"/>
      <c r="H830" s="79"/>
    </row>
    <row r="831" spans="1:8" ht="14">
      <c r="A831" s="76"/>
      <c r="B831" s="76"/>
      <c r="C831" s="77"/>
      <c r="D831" s="77"/>
      <c r="E831" s="78"/>
      <c r="F831" s="76"/>
      <c r="G831" s="76"/>
      <c r="H831" s="79"/>
    </row>
    <row r="832" spans="1:8" ht="14">
      <c r="A832" s="76"/>
      <c r="B832" s="76"/>
      <c r="C832" s="77"/>
      <c r="D832" s="77"/>
      <c r="E832" s="78"/>
      <c r="F832" s="76"/>
      <c r="G832" s="76"/>
      <c r="H832" s="79"/>
    </row>
    <row r="833" spans="1:8" ht="14">
      <c r="A833" s="76"/>
      <c r="B833" s="76"/>
      <c r="C833" s="77"/>
      <c r="D833" s="77"/>
      <c r="E833" s="78"/>
      <c r="F833" s="76"/>
      <c r="G833" s="76"/>
      <c r="H833" s="79"/>
    </row>
    <row r="834" spans="1:8" ht="14">
      <c r="A834" s="76"/>
      <c r="B834" s="76"/>
      <c r="C834" s="77"/>
      <c r="D834" s="77"/>
      <c r="E834" s="78"/>
      <c r="F834" s="76"/>
      <c r="G834" s="76"/>
      <c r="H834" s="79"/>
    </row>
    <row r="835" spans="1:8" ht="14">
      <c r="A835" s="76"/>
      <c r="B835" s="76"/>
      <c r="C835" s="77"/>
      <c r="D835" s="77"/>
      <c r="E835" s="78"/>
      <c r="F835" s="76"/>
      <c r="G835" s="76"/>
      <c r="H835" s="79"/>
    </row>
    <row r="836" spans="1:8" ht="14">
      <c r="A836" s="76"/>
      <c r="B836" s="76"/>
      <c r="C836" s="77"/>
      <c r="D836" s="77"/>
      <c r="E836" s="78"/>
      <c r="F836" s="76"/>
      <c r="G836" s="76"/>
      <c r="H836" s="79"/>
    </row>
    <row r="837" spans="1:8" ht="14">
      <c r="A837" s="76"/>
      <c r="B837" s="76"/>
      <c r="C837" s="77"/>
      <c r="D837" s="77"/>
      <c r="E837" s="78"/>
      <c r="F837" s="76"/>
      <c r="G837" s="76"/>
      <c r="H837" s="79"/>
    </row>
    <row r="838" spans="1:8" ht="14">
      <c r="A838" s="76"/>
      <c r="B838" s="76"/>
      <c r="C838" s="77"/>
      <c r="D838" s="77"/>
      <c r="E838" s="78"/>
      <c r="F838" s="76"/>
      <c r="G838" s="76"/>
      <c r="H838" s="79"/>
    </row>
    <row r="839" spans="1:8" ht="14">
      <c r="A839" s="76"/>
      <c r="B839" s="76"/>
      <c r="C839" s="77"/>
      <c r="D839" s="77"/>
      <c r="E839" s="78"/>
      <c r="F839" s="76"/>
      <c r="G839" s="76"/>
      <c r="H839" s="79"/>
    </row>
    <row r="840" spans="1:8" ht="14">
      <c r="A840" s="76"/>
      <c r="B840" s="76"/>
      <c r="C840" s="77"/>
      <c r="D840" s="77"/>
      <c r="E840" s="78"/>
      <c r="F840" s="76"/>
      <c r="G840" s="76"/>
      <c r="H840" s="79"/>
    </row>
    <row r="841" spans="1:8" ht="14">
      <c r="A841" s="76"/>
      <c r="B841" s="76"/>
      <c r="C841" s="77"/>
      <c r="D841" s="77"/>
      <c r="E841" s="78"/>
      <c r="F841" s="76"/>
      <c r="G841" s="76"/>
      <c r="H841" s="79"/>
    </row>
    <row r="842" spans="1:8" ht="14">
      <c r="A842" s="76"/>
      <c r="B842" s="76"/>
      <c r="C842" s="77"/>
      <c r="D842" s="77"/>
      <c r="E842" s="78"/>
      <c r="F842" s="76"/>
      <c r="G842" s="76"/>
      <c r="H842" s="79"/>
    </row>
    <row r="843" spans="1:8" ht="14">
      <c r="A843" s="76"/>
      <c r="B843" s="76"/>
      <c r="C843" s="77"/>
      <c r="D843" s="77"/>
      <c r="E843" s="78"/>
      <c r="F843" s="76"/>
      <c r="G843" s="76"/>
      <c r="H843" s="79"/>
    </row>
    <row r="844" spans="1:8" ht="14">
      <c r="A844" s="76"/>
      <c r="B844" s="76"/>
      <c r="C844" s="77"/>
      <c r="D844" s="77"/>
      <c r="E844" s="78"/>
      <c r="F844" s="76"/>
      <c r="G844" s="76"/>
      <c r="H844" s="79"/>
    </row>
    <row r="845" spans="1:8" ht="14">
      <c r="A845" s="76"/>
      <c r="B845" s="76"/>
      <c r="C845" s="77"/>
      <c r="D845" s="77"/>
      <c r="E845" s="78"/>
      <c r="F845" s="76"/>
      <c r="G845" s="76"/>
      <c r="H845" s="79"/>
    </row>
    <row r="846" spans="1:8" ht="14">
      <c r="A846" s="76"/>
      <c r="B846" s="76"/>
      <c r="C846" s="77"/>
      <c r="D846" s="77"/>
      <c r="E846" s="78"/>
      <c r="F846" s="76"/>
      <c r="G846" s="76"/>
      <c r="H846" s="79"/>
    </row>
    <row r="847" spans="1:8" ht="14">
      <c r="A847" s="76"/>
      <c r="B847" s="76"/>
      <c r="C847" s="77"/>
      <c r="D847" s="77"/>
      <c r="E847" s="78"/>
      <c r="F847" s="76"/>
      <c r="G847" s="76"/>
      <c r="H847" s="79"/>
    </row>
    <row r="848" spans="1:8" ht="14">
      <c r="A848" s="76"/>
      <c r="B848" s="76"/>
      <c r="C848" s="77"/>
      <c r="D848" s="77"/>
      <c r="E848" s="78"/>
      <c r="F848" s="76"/>
      <c r="G848" s="76"/>
      <c r="H848" s="79"/>
    </row>
    <row r="849" spans="1:8" ht="14">
      <c r="A849" s="76"/>
      <c r="B849" s="76"/>
      <c r="C849" s="77"/>
      <c r="D849" s="77"/>
      <c r="E849" s="78"/>
      <c r="F849" s="76"/>
      <c r="G849" s="76"/>
      <c r="H849" s="79"/>
    </row>
    <row r="850" spans="1:8" ht="14">
      <c r="A850" s="76"/>
      <c r="B850" s="76"/>
      <c r="C850" s="77"/>
      <c r="D850" s="77"/>
      <c r="E850" s="78"/>
      <c r="F850" s="76"/>
      <c r="G850" s="76"/>
      <c r="H850" s="79"/>
    </row>
    <row r="851" spans="1:8" ht="14">
      <c r="A851" s="76"/>
      <c r="B851" s="76"/>
      <c r="C851" s="77"/>
      <c r="D851" s="77"/>
      <c r="E851" s="78"/>
      <c r="F851" s="76"/>
      <c r="G851" s="76"/>
      <c r="H851" s="79"/>
    </row>
    <row r="852" spans="1:8" ht="14">
      <c r="A852" s="76"/>
      <c r="B852" s="76"/>
      <c r="C852" s="77"/>
      <c r="D852" s="77"/>
      <c r="E852" s="78"/>
      <c r="F852" s="76"/>
      <c r="G852" s="76"/>
      <c r="H852" s="79"/>
    </row>
    <row r="853" spans="1:8" ht="14">
      <c r="A853" s="76"/>
      <c r="B853" s="76"/>
      <c r="C853" s="77"/>
      <c r="D853" s="77"/>
      <c r="E853" s="78"/>
      <c r="F853" s="76"/>
      <c r="G853" s="76"/>
      <c r="H853" s="79"/>
    </row>
    <row r="854" spans="1:8" ht="14">
      <c r="A854" s="76"/>
      <c r="B854" s="76"/>
      <c r="C854" s="77"/>
      <c r="D854" s="77"/>
      <c r="E854" s="78"/>
      <c r="F854" s="76"/>
      <c r="G854" s="76"/>
      <c r="H854" s="79"/>
    </row>
    <row r="855" spans="1:8" ht="14">
      <c r="A855" s="76"/>
      <c r="B855" s="76"/>
      <c r="C855" s="77"/>
      <c r="D855" s="77"/>
      <c r="E855" s="78"/>
      <c r="F855" s="76"/>
      <c r="G855" s="76"/>
      <c r="H855" s="79"/>
    </row>
    <row r="856" spans="1:8" ht="14">
      <c r="A856" s="76"/>
      <c r="B856" s="76"/>
      <c r="C856" s="77"/>
      <c r="D856" s="77"/>
      <c r="E856" s="78"/>
      <c r="F856" s="76"/>
      <c r="G856" s="76"/>
      <c r="H856" s="79"/>
    </row>
    <row r="857" spans="1:8" ht="14">
      <c r="A857" s="76"/>
      <c r="B857" s="76"/>
      <c r="C857" s="77"/>
      <c r="D857" s="77"/>
      <c r="E857" s="78"/>
      <c r="F857" s="76"/>
      <c r="G857" s="76"/>
      <c r="H857" s="79"/>
    </row>
    <row r="858" spans="1:8" ht="14">
      <c r="A858" s="76"/>
      <c r="B858" s="76"/>
      <c r="C858" s="77"/>
      <c r="D858" s="77"/>
      <c r="E858" s="78"/>
      <c r="F858" s="76"/>
      <c r="G858" s="76"/>
      <c r="H858" s="79"/>
    </row>
    <row r="859" spans="1:8" ht="14">
      <c r="A859" s="76"/>
      <c r="B859" s="76"/>
      <c r="C859" s="77"/>
      <c r="D859" s="77"/>
      <c r="E859" s="78"/>
      <c r="F859" s="76"/>
      <c r="G859" s="76"/>
      <c r="H859" s="79"/>
    </row>
    <row r="860" spans="1:8" ht="14">
      <c r="A860" s="76"/>
      <c r="B860" s="76"/>
      <c r="C860" s="77"/>
      <c r="D860" s="77"/>
      <c r="E860" s="78"/>
      <c r="F860" s="76"/>
      <c r="G860" s="76"/>
      <c r="H860" s="79"/>
    </row>
    <row r="861" spans="1:8" ht="14">
      <c r="A861" s="76"/>
      <c r="B861" s="76"/>
      <c r="C861" s="77"/>
      <c r="D861" s="77"/>
      <c r="E861" s="78"/>
      <c r="F861" s="76"/>
      <c r="G861" s="76"/>
      <c r="H861" s="79"/>
    </row>
    <row r="862" spans="1:8" ht="14">
      <c r="A862" s="76"/>
      <c r="B862" s="76"/>
      <c r="C862" s="77"/>
      <c r="D862" s="77"/>
      <c r="E862" s="78"/>
      <c r="F862" s="76"/>
      <c r="G862" s="76"/>
      <c r="H862" s="79"/>
    </row>
    <row r="863" spans="1:8" ht="14">
      <c r="A863" s="76"/>
      <c r="B863" s="76"/>
      <c r="C863" s="77"/>
      <c r="D863" s="77"/>
      <c r="E863" s="78"/>
      <c r="F863" s="76"/>
      <c r="G863" s="76"/>
      <c r="H863" s="79"/>
    </row>
    <row r="864" spans="1:8" ht="14">
      <c r="A864" s="76"/>
      <c r="B864" s="76"/>
      <c r="C864" s="77"/>
      <c r="D864" s="77"/>
      <c r="E864" s="78"/>
      <c r="F864" s="76"/>
      <c r="G864" s="76"/>
      <c r="H864" s="79"/>
    </row>
    <row r="865" spans="1:8" ht="14">
      <c r="A865" s="76"/>
      <c r="B865" s="76"/>
      <c r="C865" s="77"/>
      <c r="D865" s="77"/>
      <c r="E865" s="78"/>
      <c r="F865" s="76"/>
      <c r="G865" s="76"/>
      <c r="H865" s="79"/>
    </row>
    <row r="866" spans="1:8" ht="14">
      <c r="A866" s="76"/>
      <c r="B866" s="76"/>
      <c r="C866" s="77"/>
      <c r="D866" s="77"/>
      <c r="E866" s="78"/>
      <c r="F866" s="76"/>
      <c r="G866" s="76"/>
      <c r="H866" s="79"/>
    </row>
    <row r="867" spans="1:8" ht="14">
      <c r="A867" s="76"/>
      <c r="B867" s="76"/>
      <c r="C867" s="77"/>
      <c r="D867" s="77"/>
      <c r="E867" s="78"/>
      <c r="F867" s="76"/>
      <c r="G867" s="76"/>
      <c r="H867" s="79"/>
    </row>
    <row r="868" spans="1:8" ht="14">
      <c r="A868" s="76"/>
      <c r="B868" s="76"/>
      <c r="C868" s="77"/>
      <c r="D868" s="77"/>
      <c r="E868" s="78"/>
      <c r="F868" s="76"/>
      <c r="G868" s="76"/>
      <c r="H868" s="79"/>
    </row>
    <row r="869" spans="1:8" ht="14">
      <c r="A869" s="76"/>
      <c r="B869" s="76"/>
      <c r="C869" s="77"/>
      <c r="D869" s="77"/>
      <c r="E869" s="78"/>
      <c r="F869" s="76"/>
      <c r="G869" s="76"/>
      <c r="H869" s="79"/>
    </row>
    <row r="870" spans="1:8" ht="14">
      <c r="A870" s="76"/>
      <c r="B870" s="76"/>
      <c r="C870" s="77"/>
      <c r="D870" s="77"/>
      <c r="E870" s="78"/>
      <c r="F870" s="76"/>
      <c r="G870" s="76"/>
      <c r="H870" s="79"/>
    </row>
    <row r="871" spans="1:8" ht="14">
      <c r="A871" s="76"/>
      <c r="B871" s="76"/>
      <c r="C871" s="77"/>
      <c r="D871" s="77"/>
      <c r="E871" s="78"/>
      <c r="F871" s="76"/>
      <c r="G871" s="76"/>
      <c r="H871" s="79"/>
    </row>
    <row r="872" spans="1:8" ht="14">
      <c r="A872" s="76"/>
      <c r="B872" s="76"/>
      <c r="C872" s="77"/>
      <c r="D872" s="77"/>
      <c r="E872" s="78"/>
      <c r="F872" s="76"/>
      <c r="G872" s="76"/>
      <c r="H872" s="79"/>
    </row>
    <row r="873" spans="1:8" ht="14">
      <c r="A873" s="76"/>
      <c r="B873" s="76"/>
      <c r="C873" s="77"/>
      <c r="D873" s="77"/>
      <c r="E873" s="78"/>
      <c r="F873" s="76"/>
      <c r="G873" s="76"/>
      <c r="H873" s="79"/>
    </row>
    <row r="874" spans="1:8" ht="14">
      <c r="A874" s="76"/>
      <c r="B874" s="76"/>
      <c r="C874" s="77"/>
      <c r="D874" s="77"/>
      <c r="E874" s="78"/>
      <c r="F874" s="76"/>
      <c r="G874" s="76"/>
      <c r="H874" s="79"/>
    </row>
    <row r="875" spans="1:8" ht="14">
      <c r="A875" s="76"/>
      <c r="B875" s="76"/>
      <c r="C875" s="77"/>
      <c r="D875" s="77"/>
      <c r="E875" s="78"/>
      <c r="F875" s="76"/>
      <c r="G875" s="76"/>
      <c r="H875" s="79"/>
    </row>
    <row r="876" spans="1:8" ht="14">
      <c r="A876" s="76"/>
      <c r="B876" s="76"/>
      <c r="C876" s="77"/>
      <c r="D876" s="77"/>
      <c r="E876" s="78"/>
      <c r="F876" s="76"/>
      <c r="G876" s="76"/>
      <c r="H876" s="79"/>
    </row>
    <row r="877" spans="1:8" ht="14">
      <c r="A877" s="76"/>
      <c r="B877" s="76"/>
      <c r="C877" s="77"/>
      <c r="D877" s="77"/>
      <c r="E877" s="78"/>
      <c r="F877" s="76"/>
      <c r="G877" s="76"/>
      <c r="H877" s="79"/>
    </row>
    <row r="878" spans="1:8" ht="14">
      <c r="A878" s="76"/>
      <c r="B878" s="76"/>
      <c r="C878" s="77"/>
      <c r="D878" s="77"/>
      <c r="E878" s="78"/>
      <c r="F878" s="76"/>
      <c r="G878" s="76"/>
      <c r="H878" s="79"/>
    </row>
    <row r="879" spans="1:8" ht="14">
      <c r="A879" s="76"/>
      <c r="B879" s="76"/>
      <c r="C879" s="77"/>
      <c r="D879" s="77"/>
      <c r="E879" s="78"/>
      <c r="F879" s="76"/>
      <c r="G879" s="76"/>
      <c r="H879" s="79"/>
    </row>
    <row r="880" spans="1:8" ht="14">
      <c r="A880" s="76"/>
      <c r="B880" s="76"/>
      <c r="C880" s="77"/>
      <c r="D880" s="77"/>
      <c r="E880" s="78"/>
      <c r="F880" s="76"/>
      <c r="G880" s="76"/>
      <c r="H880" s="79"/>
    </row>
    <row r="881" spans="1:8" ht="14">
      <c r="A881" s="76"/>
      <c r="B881" s="76"/>
      <c r="C881" s="77"/>
      <c r="D881" s="77"/>
      <c r="E881" s="78"/>
      <c r="F881" s="76"/>
      <c r="G881" s="76"/>
      <c r="H881" s="79"/>
    </row>
    <row r="882" spans="1:8" ht="14">
      <c r="A882" s="76"/>
      <c r="B882" s="76"/>
      <c r="C882" s="77"/>
      <c r="D882" s="77"/>
      <c r="E882" s="78"/>
      <c r="F882" s="76"/>
      <c r="G882" s="76"/>
      <c r="H882" s="79"/>
    </row>
    <row r="883" spans="1:8" ht="14">
      <c r="A883" s="76"/>
      <c r="B883" s="76"/>
      <c r="C883" s="77"/>
      <c r="D883" s="77"/>
      <c r="E883" s="78"/>
      <c r="F883" s="76"/>
      <c r="G883" s="76"/>
      <c r="H883" s="79"/>
    </row>
    <row r="884" spans="1:8" ht="14">
      <c r="A884" s="76"/>
      <c r="B884" s="76"/>
      <c r="C884" s="77"/>
      <c r="D884" s="77"/>
      <c r="E884" s="78"/>
      <c r="F884" s="76"/>
      <c r="G884" s="76"/>
      <c r="H884" s="79"/>
    </row>
    <row r="885" spans="1:8" ht="14">
      <c r="A885" s="76"/>
      <c r="B885" s="76"/>
      <c r="C885" s="77"/>
      <c r="D885" s="77"/>
      <c r="E885" s="78"/>
      <c r="F885" s="76"/>
      <c r="G885" s="76"/>
      <c r="H885" s="79"/>
    </row>
    <row r="886" spans="1:8" ht="14">
      <c r="A886" s="76"/>
      <c r="B886" s="76"/>
      <c r="C886" s="77"/>
      <c r="D886" s="77"/>
      <c r="E886" s="78"/>
      <c r="F886" s="76"/>
      <c r="G886" s="76"/>
      <c r="H886" s="79"/>
    </row>
    <row r="887" spans="1:8" ht="14">
      <c r="A887" s="76"/>
      <c r="B887" s="76"/>
      <c r="C887" s="77"/>
      <c r="D887" s="77"/>
      <c r="E887" s="78"/>
      <c r="F887" s="76"/>
      <c r="G887" s="76"/>
      <c r="H887" s="79"/>
    </row>
    <row r="888" spans="1:8" ht="14">
      <c r="A888" s="76"/>
      <c r="B888" s="76"/>
      <c r="C888" s="77"/>
      <c r="D888" s="77"/>
      <c r="E888" s="78"/>
      <c r="F888" s="76"/>
      <c r="G888" s="76"/>
      <c r="H888" s="79"/>
    </row>
    <row r="889" spans="1:8" ht="14">
      <c r="A889" s="76"/>
      <c r="B889" s="76"/>
      <c r="C889" s="77"/>
      <c r="D889" s="77"/>
      <c r="E889" s="78"/>
      <c r="F889" s="76"/>
      <c r="G889" s="76"/>
      <c r="H889" s="79"/>
    </row>
    <row r="890" spans="1:8" ht="14">
      <c r="A890" s="76"/>
      <c r="B890" s="76"/>
      <c r="C890" s="77"/>
      <c r="D890" s="77"/>
      <c r="E890" s="78"/>
      <c r="F890" s="76"/>
      <c r="G890" s="76"/>
      <c r="H890" s="79"/>
    </row>
    <row r="891" spans="1:8" ht="14">
      <c r="A891" s="76"/>
      <c r="B891" s="76"/>
      <c r="C891" s="77"/>
      <c r="D891" s="77"/>
      <c r="E891" s="78"/>
      <c r="F891" s="76"/>
      <c r="G891" s="76"/>
      <c r="H891" s="79"/>
    </row>
    <row r="892" spans="1:8" ht="14">
      <c r="A892" s="76"/>
      <c r="B892" s="76"/>
      <c r="C892" s="77"/>
      <c r="D892" s="77"/>
      <c r="E892" s="78"/>
      <c r="F892" s="76"/>
      <c r="G892" s="76"/>
      <c r="H892" s="79"/>
    </row>
    <row r="893" spans="1:8" ht="14">
      <c r="A893" s="76"/>
      <c r="B893" s="76"/>
      <c r="C893" s="77"/>
      <c r="D893" s="77"/>
      <c r="E893" s="78"/>
      <c r="F893" s="76"/>
      <c r="G893" s="76"/>
      <c r="H893" s="79"/>
    </row>
    <row r="894" spans="1:8" ht="14">
      <c r="A894" s="76"/>
      <c r="B894" s="76"/>
      <c r="C894" s="77"/>
      <c r="D894" s="77"/>
      <c r="E894" s="78"/>
      <c r="F894" s="76"/>
      <c r="G894" s="76"/>
      <c r="H894" s="79"/>
    </row>
    <row r="895" spans="1:8" ht="14">
      <c r="A895" s="76"/>
      <c r="B895" s="76"/>
      <c r="C895" s="77"/>
      <c r="D895" s="77"/>
      <c r="E895" s="78"/>
      <c r="F895" s="76"/>
      <c r="G895" s="76"/>
      <c r="H895" s="79"/>
    </row>
    <row r="896" spans="1:8" ht="14">
      <c r="A896" s="76"/>
      <c r="B896" s="76"/>
      <c r="C896" s="77"/>
      <c r="D896" s="77"/>
      <c r="E896" s="78"/>
      <c r="F896" s="76"/>
      <c r="G896" s="76"/>
      <c r="H896" s="79"/>
    </row>
    <row r="897" spans="1:8" ht="14">
      <c r="A897" s="76"/>
      <c r="B897" s="76"/>
      <c r="C897" s="77"/>
      <c r="D897" s="77"/>
      <c r="E897" s="78"/>
      <c r="F897" s="76"/>
      <c r="G897" s="76"/>
      <c r="H897" s="79"/>
    </row>
    <row r="898" spans="1:8" ht="14">
      <c r="A898" s="76"/>
      <c r="B898" s="76"/>
      <c r="C898" s="77"/>
      <c r="D898" s="77"/>
      <c r="E898" s="78"/>
      <c r="F898" s="76"/>
      <c r="G898" s="76"/>
      <c r="H898" s="79"/>
    </row>
    <row r="899" spans="1:8" ht="14">
      <c r="A899" s="76"/>
      <c r="B899" s="76"/>
      <c r="C899" s="77"/>
      <c r="D899" s="77"/>
      <c r="E899" s="78"/>
      <c r="F899" s="76"/>
      <c r="G899" s="76"/>
      <c r="H899" s="79"/>
    </row>
    <row r="900" spans="1:8" ht="14">
      <c r="A900" s="76"/>
      <c r="B900" s="76"/>
      <c r="C900" s="77"/>
      <c r="D900" s="77"/>
      <c r="E900" s="78"/>
      <c r="F900" s="76"/>
      <c r="G900" s="76"/>
      <c r="H900" s="79"/>
    </row>
    <row r="901" spans="1:8" ht="14">
      <c r="A901" s="76"/>
      <c r="B901" s="76"/>
      <c r="C901" s="77"/>
      <c r="D901" s="77"/>
      <c r="E901" s="78"/>
      <c r="F901" s="76"/>
      <c r="G901" s="76"/>
      <c r="H901" s="79"/>
    </row>
    <row r="902" spans="1:8" ht="14">
      <c r="A902" s="76"/>
      <c r="B902" s="76"/>
      <c r="C902" s="77"/>
      <c r="D902" s="77"/>
      <c r="E902" s="78"/>
      <c r="F902" s="76"/>
      <c r="G902" s="76"/>
      <c r="H902" s="79"/>
    </row>
    <row r="903" spans="1:8" ht="14">
      <c r="A903" s="76"/>
      <c r="B903" s="76"/>
      <c r="C903" s="77"/>
      <c r="D903" s="77"/>
      <c r="E903" s="78"/>
      <c r="F903" s="76"/>
      <c r="G903" s="76"/>
      <c r="H903" s="79"/>
    </row>
    <row r="904" spans="1:8" ht="14">
      <c r="A904" s="76"/>
      <c r="B904" s="76"/>
      <c r="C904" s="77"/>
      <c r="D904" s="77"/>
      <c r="E904" s="78"/>
      <c r="F904" s="76"/>
      <c r="G904" s="76"/>
      <c r="H904" s="79"/>
    </row>
    <row r="905" spans="1:8" ht="14">
      <c r="A905" s="76"/>
      <c r="B905" s="76"/>
      <c r="C905" s="77"/>
      <c r="D905" s="77"/>
      <c r="E905" s="78"/>
      <c r="F905" s="76"/>
      <c r="G905" s="76"/>
      <c r="H905" s="79"/>
    </row>
    <row r="906" spans="1:8" ht="14">
      <c r="A906" s="76"/>
      <c r="B906" s="76"/>
      <c r="C906" s="77"/>
      <c r="D906" s="77"/>
      <c r="E906" s="78"/>
      <c r="F906" s="76"/>
      <c r="G906" s="76"/>
      <c r="H906" s="79"/>
    </row>
    <row r="907" spans="1:8" ht="14">
      <c r="A907" s="76"/>
      <c r="B907" s="76"/>
      <c r="C907" s="77"/>
      <c r="D907" s="77"/>
      <c r="E907" s="78"/>
      <c r="F907" s="76"/>
      <c r="G907" s="76"/>
      <c r="H907" s="79"/>
    </row>
    <row r="908" spans="1:8" ht="14">
      <c r="A908" s="76"/>
      <c r="B908" s="76"/>
      <c r="C908" s="77"/>
      <c r="D908" s="77"/>
      <c r="E908" s="78"/>
      <c r="F908" s="76"/>
      <c r="G908" s="76"/>
      <c r="H908" s="79"/>
    </row>
    <row r="909" spans="1:8" ht="14">
      <c r="A909" s="76"/>
      <c r="B909" s="76"/>
      <c r="C909" s="77"/>
      <c r="D909" s="77"/>
      <c r="E909" s="78"/>
      <c r="F909" s="76"/>
      <c r="G909" s="76"/>
      <c r="H909" s="79"/>
    </row>
    <row r="910" spans="1:8" ht="14">
      <c r="A910" s="76"/>
      <c r="B910" s="76"/>
      <c r="C910" s="77"/>
      <c r="D910" s="77"/>
      <c r="E910" s="78"/>
      <c r="F910" s="76"/>
      <c r="G910" s="76"/>
      <c r="H910" s="79"/>
    </row>
    <row r="911" spans="1:8" ht="14">
      <c r="A911" s="76"/>
      <c r="B911" s="76"/>
      <c r="C911" s="77"/>
      <c r="D911" s="77"/>
      <c r="E911" s="78"/>
      <c r="F911" s="76"/>
      <c r="G911" s="76"/>
      <c r="H911" s="79"/>
    </row>
    <row r="912" spans="1:8" ht="14">
      <c r="A912" s="76"/>
      <c r="B912" s="76"/>
      <c r="C912" s="77"/>
      <c r="D912" s="77"/>
      <c r="E912" s="78"/>
      <c r="F912" s="76"/>
      <c r="G912" s="76"/>
      <c r="H912" s="79"/>
    </row>
    <row r="913" spans="1:8" ht="14">
      <c r="A913" s="76"/>
      <c r="B913" s="76"/>
      <c r="C913" s="77"/>
      <c r="D913" s="77"/>
      <c r="E913" s="78"/>
      <c r="F913" s="76"/>
      <c r="G913" s="76"/>
      <c r="H913" s="79"/>
    </row>
    <row r="914" spans="1:8" ht="14">
      <c r="A914" s="76"/>
      <c r="B914" s="76"/>
      <c r="C914" s="77"/>
      <c r="D914" s="77"/>
      <c r="E914" s="78"/>
      <c r="F914" s="76"/>
      <c r="G914" s="76"/>
      <c r="H914" s="79"/>
    </row>
    <row r="915" spans="1:8" ht="14">
      <c r="A915" s="76"/>
      <c r="B915" s="76"/>
      <c r="C915" s="77"/>
      <c r="D915" s="77"/>
      <c r="E915" s="78"/>
      <c r="F915" s="76"/>
      <c r="G915" s="76"/>
      <c r="H915" s="79"/>
    </row>
    <row r="916" spans="1:8" ht="14">
      <c r="A916" s="76"/>
      <c r="B916" s="76"/>
      <c r="C916" s="77"/>
      <c r="D916" s="77"/>
      <c r="E916" s="78"/>
      <c r="F916" s="76"/>
      <c r="G916" s="76"/>
      <c r="H916" s="79"/>
    </row>
    <row r="917" spans="1:8" ht="14">
      <c r="A917" s="76"/>
      <c r="B917" s="76"/>
      <c r="C917" s="77"/>
      <c r="D917" s="77"/>
      <c r="E917" s="78"/>
      <c r="F917" s="76"/>
      <c r="G917" s="76"/>
      <c r="H917" s="79"/>
    </row>
    <row r="918" spans="1:8" ht="14">
      <c r="A918" s="76"/>
      <c r="B918" s="76"/>
      <c r="C918" s="77"/>
      <c r="D918" s="77"/>
      <c r="E918" s="78"/>
      <c r="F918" s="76"/>
      <c r="G918" s="76"/>
      <c r="H918" s="79"/>
    </row>
    <row r="919" spans="1:8" ht="14">
      <c r="A919" s="76"/>
      <c r="B919" s="76"/>
      <c r="C919" s="77"/>
      <c r="D919" s="77"/>
      <c r="E919" s="78"/>
      <c r="F919" s="76"/>
      <c r="G919" s="76"/>
      <c r="H919" s="79"/>
    </row>
    <row r="920" spans="1:8" ht="14">
      <c r="A920" s="76"/>
      <c r="B920" s="76"/>
      <c r="C920" s="77"/>
      <c r="D920" s="77"/>
      <c r="E920" s="78"/>
      <c r="F920" s="76"/>
      <c r="G920" s="76"/>
      <c r="H920" s="79"/>
    </row>
    <row r="921" spans="1:8" ht="14">
      <c r="A921" s="76"/>
      <c r="B921" s="76"/>
      <c r="C921" s="77"/>
      <c r="D921" s="77"/>
      <c r="E921" s="78"/>
      <c r="F921" s="76"/>
      <c r="G921" s="76"/>
      <c r="H921" s="79"/>
    </row>
    <row r="922" spans="1:8" ht="14">
      <c r="A922" s="76"/>
      <c r="B922" s="76"/>
      <c r="C922" s="77"/>
      <c r="D922" s="77"/>
      <c r="E922" s="78"/>
      <c r="F922" s="76"/>
      <c r="G922" s="76"/>
      <c r="H922" s="79"/>
    </row>
    <row r="923" spans="1:8" ht="14">
      <c r="A923" s="76"/>
      <c r="B923" s="76"/>
      <c r="C923" s="77"/>
      <c r="D923" s="77"/>
      <c r="E923" s="78"/>
      <c r="F923" s="76"/>
      <c r="G923" s="76"/>
      <c r="H923" s="79"/>
    </row>
    <row r="924" spans="1:8" ht="14">
      <c r="A924" s="76"/>
      <c r="B924" s="76"/>
      <c r="C924" s="77"/>
      <c r="D924" s="77"/>
      <c r="E924" s="78"/>
      <c r="F924" s="76"/>
      <c r="G924" s="76"/>
      <c r="H924" s="79"/>
    </row>
    <row r="925" spans="1:8" ht="14">
      <c r="A925" s="76"/>
      <c r="B925" s="76"/>
      <c r="C925" s="77"/>
      <c r="D925" s="77"/>
      <c r="E925" s="78"/>
      <c r="F925" s="76"/>
      <c r="G925" s="76"/>
      <c r="H925" s="79"/>
    </row>
    <row r="926" spans="1:8" ht="14">
      <c r="A926" s="76"/>
      <c r="B926" s="76"/>
      <c r="C926" s="77"/>
      <c r="D926" s="77"/>
      <c r="E926" s="78"/>
      <c r="F926" s="76"/>
      <c r="G926" s="76"/>
      <c r="H926" s="79"/>
    </row>
    <row r="927" spans="1:8" ht="14">
      <c r="A927" s="76"/>
      <c r="B927" s="76"/>
      <c r="C927" s="77"/>
      <c r="D927" s="77"/>
      <c r="E927" s="78"/>
      <c r="F927" s="76"/>
      <c r="G927" s="76"/>
      <c r="H927" s="79"/>
    </row>
    <row r="928" spans="1:8" ht="14">
      <c r="A928" s="76"/>
      <c r="B928" s="76"/>
      <c r="C928" s="77"/>
      <c r="D928" s="77"/>
      <c r="E928" s="78"/>
      <c r="F928" s="76"/>
      <c r="G928" s="76"/>
      <c r="H928" s="79"/>
    </row>
    <row r="929" spans="1:8" ht="14">
      <c r="A929" s="76"/>
      <c r="B929" s="76"/>
      <c r="C929" s="77"/>
      <c r="D929" s="77"/>
      <c r="E929" s="78"/>
      <c r="F929" s="76"/>
      <c r="G929" s="76"/>
      <c r="H929" s="79"/>
    </row>
    <row r="930" spans="1:8" ht="14">
      <c r="A930" s="76"/>
      <c r="B930" s="76"/>
      <c r="C930" s="77"/>
      <c r="D930" s="77"/>
      <c r="E930" s="78"/>
      <c r="F930" s="76"/>
      <c r="G930" s="76"/>
      <c r="H930" s="79"/>
    </row>
    <row r="931" spans="1:8" ht="14">
      <c r="A931" s="76"/>
      <c r="B931" s="76"/>
      <c r="C931" s="77"/>
      <c r="D931" s="77"/>
      <c r="E931" s="78"/>
      <c r="F931" s="76"/>
      <c r="G931" s="76"/>
      <c r="H931" s="79"/>
    </row>
    <row r="932" spans="1:8" ht="14">
      <c r="A932" s="76"/>
      <c r="B932" s="76"/>
      <c r="C932" s="77"/>
      <c r="D932" s="77"/>
      <c r="E932" s="78"/>
      <c r="F932" s="76"/>
      <c r="G932" s="76"/>
      <c r="H932" s="79"/>
    </row>
    <row r="933" spans="1:8" ht="14">
      <c r="A933" s="76"/>
      <c r="B933" s="76"/>
      <c r="C933" s="77"/>
      <c r="D933" s="77"/>
      <c r="E933" s="78"/>
      <c r="F933" s="76"/>
      <c r="G933" s="76"/>
      <c r="H933" s="79"/>
    </row>
    <row r="934" spans="1:8" ht="14">
      <c r="A934" s="76"/>
      <c r="B934" s="76"/>
      <c r="C934" s="77"/>
      <c r="D934" s="77"/>
      <c r="E934" s="78"/>
      <c r="F934" s="76"/>
      <c r="G934" s="76"/>
      <c r="H934" s="79"/>
    </row>
    <row r="935" spans="1:8" ht="14">
      <c r="A935" s="76"/>
      <c r="B935" s="76"/>
      <c r="C935" s="77"/>
      <c r="D935" s="77"/>
      <c r="E935" s="78"/>
      <c r="F935" s="76"/>
      <c r="G935" s="76"/>
      <c r="H935" s="79"/>
    </row>
    <row r="936" spans="1:8" ht="14">
      <c r="A936" s="76"/>
      <c r="B936" s="76"/>
      <c r="C936" s="77"/>
      <c r="D936" s="77"/>
      <c r="E936" s="78"/>
      <c r="F936" s="76"/>
      <c r="G936" s="76"/>
      <c r="H936" s="79"/>
    </row>
    <row r="937" spans="1:8" ht="14">
      <c r="A937" s="76"/>
      <c r="B937" s="76"/>
      <c r="C937" s="77"/>
      <c r="D937" s="77"/>
      <c r="E937" s="78"/>
      <c r="F937" s="76"/>
      <c r="G937" s="76"/>
      <c r="H937" s="79"/>
    </row>
    <row r="938" spans="1:8" ht="14">
      <c r="A938" s="76"/>
      <c r="B938" s="76"/>
      <c r="C938" s="77"/>
      <c r="D938" s="77"/>
      <c r="E938" s="78"/>
      <c r="F938" s="76"/>
      <c r="G938" s="76"/>
      <c r="H938" s="79"/>
    </row>
    <row r="939" spans="1:8" ht="14">
      <c r="A939" s="76"/>
      <c r="B939" s="76"/>
      <c r="C939" s="77"/>
      <c r="D939" s="77"/>
      <c r="E939" s="78"/>
      <c r="F939" s="76"/>
      <c r="G939" s="76"/>
      <c r="H939" s="79"/>
    </row>
    <row r="940" spans="1:8" ht="14">
      <c r="A940" s="76"/>
      <c r="B940" s="76"/>
      <c r="C940" s="77"/>
      <c r="D940" s="77"/>
      <c r="E940" s="78"/>
      <c r="F940" s="76"/>
      <c r="G940" s="76"/>
      <c r="H940" s="79"/>
    </row>
    <row r="941" spans="1:8" ht="14">
      <c r="A941" s="76"/>
      <c r="B941" s="76"/>
      <c r="C941" s="77"/>
      <c r="D941" s="77"/>
      <c r="E941" s="78"/>
      <c r="F941" s="76"/>
      <c r="G941" s="76"/>
      <c r="H941" s="79"/>
    </row>
    <row r="942" spans="1:8" ht="14">
      <c r="A942" s="76"/>
      <c r="B942" s="76"/>
      <c r="C942" s="77"/>
      <c r="D942" s="77"/>
      <c r="E942" s="78"/>
      <c r="F942" s="76"/>
      <c r="G942" s="76"/>
      <c r="H942" s="79"/>
    </row>
    <row r="943" spans="1:8" ht="14">
      <c r="A943" s="76"/>
      <c r="B943" s="76"/>
      <c r="C943" s="77"/>
      <c r="D943" s="77"/>
      <c r="E943" s="78"/>
      <c r="F943" s="76"/>
      <c r="G943" s="76"/>
      <c r="H943" s="79"/>
    </row>
    <row r="944" spans="1:8" ht="14">
      <c r="A944" s="76"/>
      <c r="B944" s="76"/>
      <c r="C944" s="77"/>
      <c r="D944" s="77"/>
      <c r="E944" s="78"/>
      <c r="F944" s="76"/>
      <c r="G944" s="76"/>
      <c r="H944" s="79"/>
    </row>
    <row r="945" spans="1:8" ht="14">
      <c r="A945" s="76"/>
      <c r="B945" s="76"/>
      <c r="C945" s="77"/>
      <c r="D945" s="77"/>
      <c r="E945" s="78"/>
      <c r="F945" s="76"/>
      <c r="G945" s="76"/>
      <c r="H945" s="79"/>
    </row>
    <row r="946" spans="1:8" ht="14">
      <c r="A946" s="76"/>
      <c r="B946" s="76"/>
      <c r="C946" s="77"/>
      <c r="D946" s="77"/>
      <c r="E946" s="78"/>
      <c r="F946" s="76"/>
      <c r="G946" s="76"/>
      <c r="H946" s="79"/>
    </row>
    <row r="947" spans="1:8" ht="14">
      <c r="A947" s="76"/>
      <c r="B947" s="76"/>
      <c r="C947" s="77"/>
      <c r="D947" s="77"/>
      <c r="E947" s="78"/>
      <c r="F947" s="76"/>
      <c r="G947" s="76"/>
      <c r="H947" s="79"/>
    </row>
    <row r="948" spans="1:8" ht="14">
      <c r="A948" s="76"/>
      <c r="B948" s="76"/>
      <c r="C948" s="77"/>
      <c r="D948" s="77"/>
      <c r="E948" s="78"/>
      <c r="F948" s="76"/>
      <c r="G948" s="76"/>
      <c r="H948" s="79"/>
    </row>
    <row r="949" spans="1:8" ht="14">
      <c r="A949" s="76"/>
      <c r="B949" s="76"/>
      <c r="C949" s="77"/>
      <c r="D949" s="77"/>
      <c r="E949" s="78"/>
      <c r="F949" s="76"/>
      <c r="G949" s="76"/>
      <c r="H949" s="79"/>
    </row>
    <row r="950" spans="1:8" ht="14">
      <c r="A950" s="76"/>
      <c r="B950" s="76"/>
      <c r="C950" s="77"/>
      <c r="D950" s="77"/>
      <c r="E950" s="78"/>
      <c r="F950" s="76"/>
      <c r="G950" s="76"/>
      <c r="H950" s="79"/>
    </row>
    <row r="951" spans="1:8" ht="14">
      <c r="A951" s="76"/>
      <c r="B951" s="76"/>
      <c r="C951" s="77"/>
      <c r="D951" s="77"/>
      <c r="E951" s="78"/>
      <c r="F951" s="76"/>
      <c r="G951" s="76"/>
      <c r="H951" s="79"/>
    </row>
    <row r="952" spans="1:8" ht="14">
      <c r="A952" s="76"/>
      <c r="B952" s="76"/>
      <c r="C952" s="77"/>
      <c r="D952" s="77"/>
      <c r="E952" s="78"/>
      <c r="F952" s="76"/>
      <c r="G952" s="76"/>
      <c r="H952" s="79"/>
    </row>
    <row r="953" spans="1:8" ht="14">
      <c r="A953" s="76"/>
      <c r="B953" s="76"/>
      <c r="C953" s="77"/>
      <c r="D953" s="77"/>
      <c r="E953" s="78"/>
      <c r="F953" s="76"/>
      <c r="G953" s="76"/>
      <c r="H953" s="79"/>
    </row>
    <row r="954" spans="1:8" ht="14">
      <c r="A954" s="76"/>
      <c r="B954" s="76"/>
      <c r="C954" s="77"/>
      <c r="D954" s="77"/>
      <c r="E954" s="78"/>
      <c r="F954" s="76"/>
      <c r="G954" s="76"/>
      <c r="H954" s="79"/>
    </row>
    <row r="955" spans="1:8" ht="14">
      <c r="A955" s="76"/>
      <c r="B955" s="76"/>
      <c r="C955" s="77"/>
      <c r="D955" s="77"/>
      <c r="E955" s="78"/>
      <c r="F955" s="76"/>
      <c r="G955" s="76"/>
      <c r="H955" s="79"/>
    </row>
    <row r="956" spans="1:8" ht="14">
      <c r="A956" s="76"/>
      <c r="B956" s="76"/>
      <c r="C956" s="77"/>
      <c r="D956" s="77"/>
      <c r="E956" s="78"/>
      <c r="F956" s="76"/>
      <c r="G956" s="76"/>
      <c r="H956" s="79"/>
    </row>
    <row r="957" spans="1:8" ht="14">
      <c r="A957" s="76"/>
      <c r="B957" s="76"/>
      <c r="C957" s="77"/>
      <c r="D957" s="77"/>
      <c r="E957" s="78"/>
      <c r="F957" s="76"/>
      <c r="G957" s="76"/>
      <c r="H957" s="79"/>
    </row>
    <row r="958" spans="1:8" ht="14">
      <c r="A958" s="76"/>
      <c r="B958" s="76"/>
      <c r="C958" s="77"/>
      <c r="D958" s="77"/>
      <c r="E958" s="78"/>
      <c r="F958" s="76"/>
      <c r="G958" s="76"/>
      <c r="H958" s="79"/>
    </row>
    <row r="959" spans="1:8" ht="14">
      <c r="A959" s="76"/>
      <c r="B959" s="76"/>
      <c r="C959" s="77"/>
      <c r="D959" s="77"/>
      <c r="E959" s="78"/>
      <c r="F959" s="76"/>
      <c r="G959" s="76"/>
      <c r="H959" s="79"/>
    </row>
    <row r="960" spans="1:8" ht="14">
      <c r="A960" s="76"/>
      <c r="B960" s="76"/>
      <c r="C960" s="77"/>
      <c r="D960" s="77"/>
      <c r="E960" s="78"/>
      <c r="F960" s="76"/>
      <c r="G960" s="76"/>
      <c r="H960" s="79"/>
    </row>
    <row r="961" spans="1:8" ht="14">
      <c r="A961" s="76"/>
      <c r="B961" s="76"/>
      <c r="C961" s="77"/>
      <c r="D961" s="77"/>
      <c r="E961" s="78"/>
      <c r="F961" s="76"/>
      <c r="G961" s="76"/>
      <c r="H961" s="79"/>
    </row>
    <row r="962" spans="1:8" ht="14">
      <c r="A962" s="76"/>
      <c r="B962" s="76"/>
      <c r="C962" s="77"/>
      <c r="D962" s="77"/>
      <c r="E962" s="78"/>
      <c r="F962" s="76"/>
      <c r="G962" s="76"/>
      <c r="H962" s="79"/>
    </row>
    <row r="963" spans="1:8" ht="14">
      <c r="A963" s="76"/>
      <c r="B963" s="76"/>
      <c r="C963" s="77"/>
      <c r="D963" s="77"/>
      <c r="E963" s="78"/>
      <c r="F963" s="76"/>
      <c r="G963" s="76"/>
      <c r="H963" s="79"/>
    </row>
    <row r="964" spans="1:8" ht="14">
      <c r="A964" s="76"/>
      <c r="B964" s="76"/>
      <c r="C964" s="77"/>
      <c r="D964" s="77"/>
      <c r="E964" s="78"/>
      <c r="F964" s="76"/>
      <c r="G964" s="76"/>
      <c r="H964" s="79"/>
    </row>
    <row r="965" spans="1:8" ht="14">
      <c r="A965" s="76"/>
      <c r="B965" s="76"/>
      <c r="C965" s="77"/>
      <c r="D965" s="77"/>
      <c r="E965" s="78"/>
      <c r="F965" s="76"/>
      <c r="G965" s="76"/>
      <c r="H965" s="79"/>
    </row>
    <row r="966" spans="1:8" ht="14">
      <c r="A966" s="76"/>
      <c r="B966" s="76"/>
      <c r="C966" s="77"/>
      <c r="D966" s="77"/>
      <c r="E966" s="78"/>
      <c r="F966" s="76"/>
      <c r="G966" s="76"/>
      <c r="H966" s="79"/>
    </row>
    <row r="967" spans="1:8" ht="14">
      <c r="A967" s="76"/>
      <c r="B967" s="76"/>
      <c r="C967" s="77"/>
      <c r="D967" s="77"/>
      <c r="E967" s="78"/>
      <c r="F967" s="76"/>
      <c r="G967" s="76"/>
      <c r="H967" s="79"/>
    </row>
    <row r="968" spans="1:8" ht="14">
      <c r="A968" s="76"/>
      <c r="B968" s="76"/>
      <c r="C968" s="77"/>
      <c r="D968" s="77"/>
      <c r="E968" s="78"/>
      <c r="F968" s="76"/>
      <c r="G968" s="76"/>
      <c r="H968" s="79"/>
    </row>
    <row r="969" spans="1:8" ht="14">
      <c r="A969" s="76"/>
      <c r="B969" s="76"/>
      <c r="C969" s="77"/>
      <c r="D969" s="77"/>
      <c r="E969" s="78"/>
      <c r="F969" s="76"/>
      <c r="G969" s="76"/>
      <c r="H969" s="79"/>
    </row>
    <row r="970" spans="1:8" ht="14">
      <c r="A970" s="76"/>
      <c r="B970" s="76"/>
      <c r="C970" s="77"/>
      <c r="D970" s="77"/>
      <c r="E970" s="78"/>
      <c r="F970" s="76"/>
      <c r="G970" s="76"/>
      <c r="H970" s="79"/>
    </row>
    <row r="971" spans="1:8" ht="14">
      <c r="A971" s="76"/>
      <c r="B971" s="76"/>
      <c r="C971" s="77"/>
      <c r="D971" s="77"/>
      <c r="E971" s="78"/>
      <c r="F971" s="76"/>
      <c r="G971" s="76"/>
      <c r="H971" s="79"/>
    </row>
    <row r="972" spans="1:8" ht="14">
      <c r="A972" s="76"/>
      <c r="B972" s="76"/>
      <c r="C972" s="77"/>
      <c r="D972" s="77"/>
      <c r="E972" s="78"/>
      <c r="F972" s="76"/>
      <c r="G972" s="76"/>
      <c r="H972" s="79"/>
    </row>
    <row r="973" spans="1:8" ht="14">
      <c r="A973" s="76"/>
      <c r="B973" s="76"/>
      <c r="C973" s="77"/>
      <c r="D973" s="77"/>
      <c r="E973" s="78"/>
      <c r="F973" s="76"/>
      <c r="G973" s="76"/>
      <c r="H973" s="79"/>
    </row>
    <row r="974" spans="1:8" ht="14">
      <c r="A974" s="76"/>
      <c r="B974" s="76"/>
      <c r="C974" s="77"/>
      <c r="D974" s="77"/>
      <c r="E974" s="78"/>
      <c r="F974" s="76"/>
      <c r="G974" s="76"/>
      <c r="H974" s="79"/>
    </row>
    <row r="975" spans="1:8" ht="14">
      <c r="A975" s="76"/>
      <c r="B975" s="76"/>
      <c r="C975" s="77"/>
      <c r="D975" s="77"/>
      <c r="E975" s="78"/>
      <c r="F975" s="76"/>
      <c r="G975" s="76"/>
      <c r="H975" s="79"/>
    </row>
    <row r="976" spans="1:8" ht="14">
      <c r="A976" s="76"/>
      <c r="B976" s="76"/>
      <c r="C976" s="77"/>
      <c r="D976" s="77"/>
      <c r="E976" s="78"/>
      <c r="F976" s="76"/>
      <c r="G976" s="76"/>
      <c r="H976" s="79"/>
    </row>
    <row r="977" spans="1:8" ht="14">
      <c r="A977" s="76"/>
      <c r="B977" s="76"/>
      <c r="C977" s="77"/>
      <c r="D977" s="77"/>
      <c r="E977" s="78"/>
      <c r="F977" s="76"/>
      <c r="G977" s="76"/>
      <c r="H977" s="79"/>
    </row>
    <row r="978" spans="1:8" ht="14">
      <c r="A978" s="76"/>
      <c r="B978" s="76"/>
      <c r="C978" s="77"/>
      <c r="D978" s="77"/>
      <c r="E978" s="78"/>
      <c r="F978" s="76"/>
      <c r="G978" s="76"/>
      <c r="H978" s="79"/>
    </row>
    <row r="979" spans="1:8" ht="14">
      <c r="A979" s="76"/>
      <c r="B979" s="76"/>
      <c r="C979" s="77"/>
      <c r="D979" s="77"/>
      <c r="E979" s="78"/>
      <c r="F979" s="76"/>
      <c r="G979" s="76"/>
      <c r="H979" s="79"/>
    </row>
    <row r="980" spans="1:8" ht="14">
      <c r="A980" s="76"/>
      <c r="B980" s="76"/>
      <c r="C980" s="77"/>
      <c r="D980" s="77"/>
      <c r="E980" s="78"/>
      <c r="F980" s="76"/>
      <c r="G980" s="76"/>
      <c r="H980" s="79"/>
    </row>
    <row r="981" spans="1:8" ht="14">
      <c r="A981" s="76"/>
      <c r="B981" s="76"/>
      <c r="C981" s="77"/>
      <c r="D981" s="77"/>
      <c r="E981" s="78"/>
      <c r="F981" s="76"/>
      <c r="G981" s="76"/>
      <c r="H981" s="79"/>
    </row>
    <row r="982" spans="1:8" ht="14">
      <c r="A982" s="76"/>
      <c r="B982" s="76"/>
      <c r="C982" s="77"/>
      <c r="D982" s="77"/>
      <c r="E982" s="78"/>
      <c r="F982" s="76"/>
      <c r="G982" s="76"/>
      <c r="H982" s="79"/>
    </row>
    <row r="983" spans="1:8" ht="14">
      <c r="A983" s="76"/>
      <c r="B983" s="76"/>
      <c r="C983" s="77"/>
      <c r="D983" s="77"/>
      <c r="E983" s="78"/>
      <c r="F983" s="76"/>
      <c r="G983" s="76"/>
      <c r="H983" s="79"/>
    </row>
    <row r="984" spans="1:8" ht="14">
      <c r="A984" s="76"/>
      <c r="B984" s="76"/>
      <c r="C984" s="77"/>
      <c r="D984" s="77"/>
      <c r="E984" s="78"/>
      <c r="F984" s="76"/>
      <c r="G984" s="76"/>
      <c r="H984" s="79"/>
    </row>
    <row r="985" spans="1:8" ht="14">
      <c r="A985" s="76"/>
      <c r="B985" s="76"/>
      <c r="C985" s="77"/>
      <c r="D985" s="77"/>
      <c r="E985" s="78"/>
      <c r="F985" s="76"/>
      <c r="G985" s="76"/>
      <c r="H985" s="79"/>
    </row>
    <row r="986" spans="1:8" ht="14">
      <c r="A986" s="76"/>
      <c r="B986" s="76"/>
      <c r="C986" s="77"/>
      <c r="D986" s="77"/>
      <c r="E986" s="78"/>
      <c r="F986" s="76"/>
      <c r="G986" s="76"/>
      <c r="H986" s="79"/>
    </row>
    <row r="987" spans="1:8" ht="14">
      <c r="A987" s="76"/>
      <c r="B987" s="76"/>
      <c r="C987" s="77"/>
      <c r="D987" s="77"/>
      <c r="E987" s="78"/>
      <c r="F987" s="76"/>
      <c r="G987" s="76"/>
      <c r="H987" s="79"/>
    </row>
    <row r="988" spans="1:8" ht="14">
      <c r="A988" s="76"/>
      <c r="B988" s="76"/>
      <c r="C988" s="77"/>
      <c r="D988" s="77"/>
      <c r="E988" s="78"/>
      <c r="F988" s="76"/>
      <c r="G988" s="76"/>
      <c r="H988" s="79"/>
    </row>
    <row r="989" spans="1:8" ht="14">
      <c r="A989" s="76"/>
      <c r="B989" s="76"/>
      <c r="C989" s="77"/>
      <c r="D989" s="77"/>
      <c r="E989" s="78"/>
      <c r="F989" s="76"/>
      <c r="G989" s="76"/>
      <c r="H989" s="79"/>
    </row>
    <row r="990" spans="1:8" ht="14">
      <c r="A990" s="76"/>
      <c r="B990" s="76"/>
      <c r="C990" s="77"/>
      <c r="D990" s="77"/>
      <c r="E990" s="78"/>
      <c r="F990" s="76"/>
      <c r="G990" s="76"/>
      <c r="H990" s="79"/>
    </row>
    <row r="991" spans="1:8" ht="14">
      <c r="A991" s="76"/>
      <c r="B991" s="76"/>
      <c r="C991" s="77"/>
      <c r="D991" s="77"/>
      <c r="E991" s="78"/>
      <c r="F991" s="76"/>
      <c r="G991" s="76"/>
      <c r="H991" s="79"/>
    </row>
    <row r="992" spans="1:8" ht="14">
      <c r="A992" s="76"/>
      <c r="B992" s="76"/>
      <c r="C992" s="77"/>
      <c r="D992" s="77"/>
      <c r="E992" s="78"/>
      <c r="F992" s="76"/>
      <c r="G992" s="76"/>
      <c r="H992" s="79"/>
    </row>
    <row r="993" spans="1:8" ht="14">
      <c r="A993" s="76"/>
      <c r="B993" s="76"/>
      <c r="C993" s="77"/>
      <c r="D993" s="77"/>
      <c r="E993" s="78"/>
      <c r="F993" s="76"/>
      <c r="G993" s="76"/>
      <c r="H993" s="79"/>
    </row>
    <row r="994" spans="1:8" ht="14">
      <c r="A994" s="76"/>
      <c r="B994" s="76"/>
      <c r="C994" s="77"/>
      <c r="D994" s="77"/>
      <c r="E994" s="78"/>
      <c r="F994" s="76"/>
      <c r="G994" s="76"/>
      <c r="H994" s="79"/>
    </row>
    <row r="995" spans="1:8" ht="14">
      <c r="A995" s="76"/>
      <c r="B995" s="76"/>
      <c r="C995" s="77"/>
      <c r="D995" s="77"/>
      <c r="E995" s="78"/>
      <c r="F995" s="76"/>
      <c r="G995" s="76"/>
      <c r="H995" s="79"/>
    </row>
    <row r="996" spans="1:8" ht="14">
      <c r="A996" s="76"/>
      <c r="B996" s="76"/>
      <c r="C996" s="77"/>
      <c r="D996" s="77"/>
      <c r="E996" s="78"/>
      <c r="F996" s="76"/>
      <c r="G996" s="76"/>
      <c r="H996" s="79"/>
    </row>
    <row r="997" spans="1:8" ht="14">
      <c r="A997" s="76"/>
      <c r="B997" s="76"/>
      <c r="C997" s="77"/>
      <c r="D997" s="77"/>
      <c r="E997" s="78"/>
      <c r="F997" s="76"/>
      <c r="G997" s="76"/>
      <c r="H997" s="79"/>
    </row>
    <row r="998" spans="1:8" ht="14">
      <c r="A998" s="76"/>
      <c r="B998" s="76"/>
      <c r="C998" s="77"/>
      <c r="D998" s="77"/>
      <c r="E998" s="78"/>
      <c r="F998" s="76"/>
      <c r="G998" s="76"/>
      <c r="H998" s="79"/>
    </row>
    <row r="999" spans="1:8" ht="14">
      <c r="A999" s="76"/>
      <c r="B999" s="76"/>
      <c r="C999" s="77"/>
      <c r="D999" s="77"/>
      <c r="E999" s="78"/>
      <c r="F999" s="76"/>
      <c r="G999" s="76"/>
      <c r="H999" s="79"/>
    </row>
    <row r="1000" spans="1:8" ht="14">
      <c r="A1000" s="76"/>
      <c r="B1000" s="76"/>
      <c r="C1000" s="77"/>
      <c r="D1000" s="77"/>
      <c r="E1000" s="78"/>
      <c r="F1000" s="76"/>
      <c r="G1000" s="76"/>
      <c r="H1000" s="79"/>
    </row>
    <row r="1001" spans="1:8" ht="14">
      <c r="A1001" s="76"/>
      <c r="B1001" s="76"/>
      <c r="C1001" s="77"/>
      <c r="D1001" s="77"/>
      <c r="E1001" s="78"/>
      <c r="F1001" s="76"/>
      <c r="G1001" s="76"/>
      <c r="H1001" s="79"/>
    </row>
    <row r="1002" spans="1:8" ht="14">
      <c r="A1002" s="76"/>
      <c r="B1002" s="76"/>
      <c r="C1002" s="77"/>
      <c r="D1002" s="77"/>
      <c r="E1002" s="78"/>
      <c r="F1002" s="76"/>
      <c r="G1002" s="76"/>
      <c r="H1002" s="79"/>
    </row>
    <row r="1003" spans="1:8" ht="14">
      <c r="A1003" s="76"/>
      <c r="B1003" s="76"/>
      <c r="C1003" s="77"/>
      <c r="D1003" s="77"/>
      <c r="E1003" s="78"/>
      <c r="F1003" s="76"/>
      <c r="G1003" s="76"/>
      <c r="H1003" s="79"/>
    </row>
    <row r="1004" spans="1:8" ht="14">
      <c r="A1004" s="76"/>
      <c r="B1004" s="76"/>
      <c r="C1004" s="77"/>
      <c r="D1004" s="77"/>
      <c r="E1004" s="78"/>
      <c r="F1004" s="76"/>
      <c r="G1004" s="76"/>
      <c r="H1004" s="79"/>
    </row>
    <row r="1005" spans="1:8" ht="14">
      <c r="A1005" s="76"/>
      <c r="B1005" s="76"/>
      <c r="C1005" s="77"/>
      <c r="D1005" s="77"/>
      <c r="E1005" s="78"/>
      <c r="F1005" s="76"/>
      <c r="G1005" s="76"/>
      <c r="H1005" s="79"/>
    </row>
    <row r="1006" spans="1:8" ht="14">
      <c r="A1006" s="76"/>
      <c r="B1006" s="76"/>
      <c r="C1006" s="77"/>
      <c r="D1006" s="77"/>
      <c r="E1006" s="78"/>
      <c r="F1006" s="76"/>
      <c r="G1006" s="76"/>
      <c r="H1006" s="79"/>
    </row>
    <row r="1007" spans="1:8" ht="14">
      <c r="A1007" s="76"/>
      <c r="B1007" s="76"/>
      <c r="C1007" s="77"/>
      <c r="D1007" s="77"/>
      <c r="E1007" s="78"/>
      <c r="F1007" s="76"/>
      <c r="G1007" s="76"/>
      <c r="H1007" s="79"/>
    </row>
    <row r="1008" spans="1:8" ht="14">
      <c r="A1008" s="76"/>
      <c r="B1008" s="76"/>
      <c r="C1008" s="77"/>
      <c r="D1008" s="77"/>
      <c r="E1008" s="78"/>
      <c r="F1008" s="76"/>
      <c r="G1008" s="76"/>
      <c r="H1008" s="79"/>
    </row>
    <row r="1009" spans="1:8" ht="14">
      <c r="A1009" s="76"/>
      <c r="B1009" s="76"/>
      <c r="C1009" s="77"/>
      <c r="D1009" s="77"/>
      <c r="E1009" s="78"/>
      <c r="F1009" s="76"/>
      <c r="G1009" s="76"/>
      <c r="H1009" s="79"/>
    </row>
    <row r="1010" spans="1:8" ht="14">
      <c r="A1010" s="76"/>
      <c r="B1010" s="76"/>
      <c r="C1010" s="77"/>
      <c r="D1010" s="77"/>
      <c r="E1010" s="78"/>
      <c r="F1010" s="76"/>
      <c r="G1010" s="76"/>
      <c r="H1010" s="79"/>
    </row>
    <row r="1011" spans="1:8" ht="14">
      <c r="A1011" s="76"/>
      <c r="B1011" s="76"/>
      <c r="C1011" s="77"/>
      <c r="D1011" s="77"/>
      <c r="E1011" s="78"/>
      <c r="F1011" s="76"/>
      <c r="G1011" s="76"/>
      <c r="H1011" s="79"/>
    </row>
    <row r="1012" spans="1:8" ht="14">
      <c r="A1012" s="76"/>
      <c r="B1012" s="76"/>
      <c r="C1012" s="77"/>
      <c r="D1012" s="77"/>
      <c r="E1012" s="78"/>
      <c r="F1012" s="76"/>
      <c r="G1012" s="76"/>
      <c r="H1012" s="79"/>
    </row>
    <row r="1013" spans="1:8" ht="14">
      <c r="A1013" s="76"/>
      <c r="B1013" s="76"/>
      <c r="C1013" s="77"/>
      <c r="D1013" s="77"/>
      <c r="E1013" s="78"/>
      <c r="F1013" s="76"/>
      <c r="G1013" s="76"/>
      <c r="H1013" s="79"/>
    </row>
    <row r="1014" spans="1:8" ht="14">
      <c r="A1014" s="76"/>
      <c r="B1014" s="76"/>
      <c r="C1014" s="77"/>
      <c r="D1014" s="77"/>
      <c r="E1014" s="78"/>
      <c r="F1014" s="76"/>
      <c r="G1014" s="76"/>
      <c r="H1014" s="79"/>
    </row>
    <row r="1015" spans="1:8" ht="14">
      <c r="A1015" s="76"/>
      <c r="B1015" s="76"/>
      <c r="C1015" s="77"/>
      <c r="D1015" s="77"/>
      <c r="E1015" s="78"/>
      <c r="F1015" s="76"/>
      <c r="G1015" s="76"/>
      <c r="H1015" s="79"/>
    </row>
    <row r="1016" spans="1:8" ht="14">
      <c r="A1016" s="76"/>
      <c r="B1016" s="76"/>
      <c r="C1016" s="77"/>
      <c r="D1016" s="77"/>
      <c r="E1016" s="78"/>
      <c r="F1016" s="76"/>
      <c r="G1016" s="76"/>
      <c r="H1016" s="79"/>
    </row>
    <row r="1017" spans="1:8" ht="14">
      <c r="A1017" s="76"/>
      <c r="B1017" s="76"/>
      <c r="C1017" s="77"/>
      <c r="D1017" s="77"/>
      <c r="E1017" s="78"/>
      <c r="F1017" s="76"/>
      <c r="G1017" s="76"/>
      <c r="H1017" s="79"/>
    </row>
    <row r="1018" spans="1:8" ht="14">
      <c r="A1018" s="76"/>
      <c r="B1018" s="76"/>
      <c r="C1018" s="77"/>
      <c r="D1018" s="77"/>
      <c r="E1018" s="78"/>
      <c r="F1018" s="76"/>
      <c r="G1018" s="76"/>
      <c r="H1018" s="79"/>
    </row>
    <row r="1019" spans="1:8" ht="14">
      <c r="A1019" s="76"/>
      <c r="B1019" s="76"/>
      <c r="C1019" s="77"/>
      <c r="D1019" s="77"/>
      <c r="E1019" s="78"/>
      <c r="F1019" s="76"/>
      <c r="G1019" s="76"/>
      <c r="H1019" s="79"/>
    </row>
    <row r="1020" spans="1:8" ht="14">
      <c r="A1020" s="76"/>
      <c r="B1020" s="76"/>
      <c r="C1020" s="77"/>
      <c r="D1020" s="77"/>
      <c r="E1020" s="78"/>
      <c r="F1020" s="76"/>
      <c r="G1020" s="76"/>
      <c r="H1020" s="79"/>
    </row>
    <row r="1021" spans="1:8" ht="14">
      <c r="A1021" s="76"/>
      <c r="B1021" s="76"/>
      <c r="C1021" s="77"/>
      <c r="D1021" s="77"/>
      <c r="E1021" s="78"/>
      <c r="F1021" s="76"/>
      <c r="G1021" s="76"/>
      <c r="H1021" s="79"/>
    </row>
    <row r="1022" spans="1:8" ht="14">
      <c r="A1022" s="76"/>
      <c r="B1022" s="76"/>
      <c r="C1022" s="77"/>
      <c r="D1022" s="77"/>
      <c r="E1022" s="78"/>
      <c r="F1022" s="76"/>
      <c r="G1022" s="76"/>
      <c r="H1022" s="79"/>
    </row>
    <row r="1023" spans="1:8" ht="14">
      <c r="A1023" s="76"/>
      <c r="B1023" s="76"/>
      <c r="C1023" s="77"/>
      <c r="D1023" s="77"/>
      <c r="E1023" s="78"/>
      <c r="F1023" s="76"/>
      <c r="G1023" s="76"/>
      <c r="H1023" s="79"/>
    </row>
    <row r="1024" spans="1:8" ht="14">
      <c r="A1024" s="76"/>
      <c r="B1024" s="76"/>
      <c r="C1024" s="77"/>
      <c r="D1024" s="77"/>
      <c r="E1024" s="78"/>
      <c r="F1024" s="76"/>
      <c r="G1024" s="76"/>
      <c r="H1024" s="79"/>
    </row>
    <row r="1025" spans="1:8" ht="14">
      <c r="A1025" s="76"/>
      <c r="B1025" s="76"/>
      <c r="C1025" s="77"/>
      <c r="D1025" s="77"/>
      <c r="E1025" s="78"/>
      <c r="F1025" s="76"/>
      <c r="G1025" s="76"/>
      <c r="H1025" s="79"/>
    </row>
  </sheetData>
  <mergeCells count="165">
    <mergeCell ref="G177:G181"/>
    <mergeCell ref="H177:H181"/>
    <mergeCell ref="F171:F173"/>
    <mergeCell ref="G171:G173"/>
    <mergeCell ref="H171:H173"/>
    <mergeCell ref="F174:F176"/>
    <mergeCell ref="G174:G176"/>
    <mergeCell ref="H174:H176"/>
    <mergeCell ref="F177:F181"/>
    <mergeCell ref="G166:G170"/>
    <mergeCell ref="H166:H170"/>
    <mergeCell ref="F159:F161"/>
    <mergeCell ref="G159:G161"/>
    <mergeCell ref="H159:H161"/>
    <mergeCell ref="F162:F165"/>
    <mergeCell ref="G162:G165"/>
    <mergeCell ref="H162:H165"/>
    <mergeCell ref="F166:F170"/>
    <mergeCell ref="F115:F117"/>
    <mergeCell ref="G115:G117"/>
    <mergeCell ref="H115:H117"/>
    <mergeCell ref="G142:G143"/>
    <mergeCell ref="H142:H143"/>
    <mergeCell ref="F136:F138"/>
    <mergeCell ref="G136:G138"/>
    <mergeCell ref="H136:H138"/>
    <mergeCell ref="F139:F141"/>
    <mergeCell ref="G139:G141"/>
    <mergeCell ref="H139:H141"/>
    <mergeCell ref="F142:F143"/>
    <mergeCell ref="F34:F39"/>
    <mergeCell ref="G34:G39"/>
    <mergeCell ref="H34:H39"/>
    <mergeCell ref="F40:F43"/>
    <mergeCell ref="G40:G43"/>
    <mergeCell ref="H40:H43"/>
    <mergeCell ref="G53:G57"/>
    <mergeCell ref="H53:H57"/>
    <mergeCell ref="F44:F47"/>
    <mergeCell ref="G44:G47"/>
    <mergeCell ref="H44:H47"/>
    <mergeCell ref="F48:F52"/>
    <mergeCell ref="G48:G52"/>
    <mergeCell ref="H48:H52"/>
    <mergeCell ref="F53:F57"/>
    <mergeCell ref="D21:D26"/>
    <mergeCell ref="H21:H26"/>
    <mergeCell ref="F21:F26"/>
    <mergeCell ref="G21:G26"/>
    <mergeCell ref="F27:F29"/>
    <mergeCell ref="G27:G29"/>
    <mergeCell ref="H27:H29"/>
    <mergeCell ref="G30:G33"/>
    <mergeCell ref="H30:H33"/>
    <mergeCell ref="F30:F33"/>
    <mergeCell ref="E3:E9"/>
    <mergeCell ref="F3:F9"/>
    <mergeCell ref="G3:G9"/>
    <mergeCell ref="H3:H9"/>
    <mergeCell ref="F10:F14"/>
    <mergeCell ref="G10:G14"/>
    <mergeCell ref="H10:H14"/>
    <mergeCell ref="E10:E14"/>
    <mergeCell ref="E15:E19"/>
    <mergeCell ref="F15:F19"/>
    <mergeCell ref="G15:G19"/>
    <mergeCell ref="H15:H19"/>
    <mergeCell ref="F81:F87"/>
    <mergeCell ref="G81:G87"/>
    <mergeCell ref="H81:H87"/>
    <mergeCell ref="G99:G102"/>
    <mergeCell ref="H99:H102"/>
    <mergeCell ref="F88:F94"/>
    <mergeCell ref="G88:G94"/>
    <mergeCell ref="H88:H94"/>
    <mergeCell ref="F95:F98"/>
    <mergeCell ref="G95:G98"/>
    <mergeCell ref="H95:H98"/>
    <mergeCell ref="F99:F102"/>
    <mergeCell ref="E53:E57"/>
    <mergeCell ref="E58:E62"/>
    <mergeCell ref="F58:F62"/>
    <mergeCell ref="G58:G62"/>
    <mergeCell ref="H58:H62"/>
    <mergeCell ref="G63:G70"/>
    <mergeCell ref="H63:H70"/>
    <mergeCell ref="F63:F70"/>
    <mergeCell ref="F71:F80"/>
    <mergeCell ref="G71:G80"/>
    <mergeCell ref="H71:H80"/>
    <mergeCell ref="E154:E158"/>
    <mergeCell ref="E159:E161"/>
    <mergeCell ref="E162:E165"/>
    <mergeCell ref="E166:E170"/>
    <mergeCell ref="E171:E173"/>
    <mergeCell ref="E174:E176"/>
    <mergeCell ref="E177:E181"/>
    <mergeCell ref="E182:E185"/>
    <mergeCell ref="E131:E133"/>
    <mergeCell ref="E134:E135"/>
    <mergeCell ref="E136:E138"/>
    <mergeCell ref="E139:E141"/>
    <mergeCell ref="E142:E143"/>
    <mergeCell ref="E144:E149"/>
    <mergeCell ref="E150:E153"/>
    <mergeCell ref="F182:F185"/>
    <mergeCell ref="G182:G185"/>
    <mergeCell ref="H182:H185"/>
    <mergeCell ref="E21:E26"/>
    <mergeCell ref="E27:E29"/>
    <mergeCell ref="E30:E33"/>
    <mergeCell ref="E34:E39"/>
    <mergeCell ref="E40:E43"/>
    <mergeCell ref="E44:E47"/>
    <mergeCell ref="E48:E52"/>
    <mergeCell ref="E63:E70"/>
    <mergeCell ref="E71:E80"/>
    <mergeCell ref="E81:E87"/>
    <mergeCell ref="E88:E94"/>
    <mergeCell ref="E95:E98"/>
    <mergeCell ref="E99:E102"/>
    <mergeCell ref="E103:E105"/>
    <mergeCell ref="E106:E109"/>
    <mergeCell ref="E110:E114"/>
    <mergeCell ref="E115:E117"/>
    <mergeCell ref="E118:E122"/>
    <mergeCell ref="E125:E126"/>
    <mergeCell ref="E127:E128"/>
    <mergeCell ref="E129:E130"/>
    <mergeCell ref="G134:G135"/>
    <mergeCell ref="H134:H135"/>
    <mergeCell ref="F129:F130"/>
    <mergeCell ref="G129:G130"/>
    <mergeCell ref="H129:H130"/>
    <mergeCell ref="F131:F133"/>
    <mergeCell ref="G131:G133"/>
    <mergeCell ref="H131:H133"/>
    <mergeCell ref="F134:F135"/>
    <mergeCell ref="G127:G128"/>
    <mergeCell ref="H127:H128"/>
    <mergeCell ref="F118:F122"/>
    <mergeCell ref="G118:G122"/>
    <mergeCell ref="H118:H122"/>
    <mergeCell ref="F125:F126"/>
    <mergeCell ref="G125:G126"/>
    <mergeCell ref="H125:H126"/>
    <mergeCell ref="F127:F128"/>
    <mergeCell ref="G110:G114"/>
    <mergeCell ref="H110:H114"/>
    <mergeCell ref="F103:F105"/>
    <mergeCell ref="G103:G105"/>
    <mergeCell ref="H103:H105"/>
    <mergeCell ref="F106:F109"/>
    <mergeCell ref="G106:G109"/>
    <mergeCell ref="H106:H109"/>
    <mergeCell ref="F110:F114"/>
    <mergeCell ref="G154:G158"/>
    <mergeCell ref="H154:H158"/>
    <mergeCell ref="F144:F149"/>
    <mergeCell ref="G144:G149"/>
    <mergeCell ref="H144:H149"/>
    <mergeCell ref="F150:F153"/>
    <mergeCell ref="G150:G153"/>
    <mergeCell ref="H150:H153"/>
    <mergeCell ref="F154:F158"/>
  </mergeCells>
  <hyperlinks>
    <hyperlink ref="B16" r:id="rId1"/>
    <hyperlink ref="B23"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192"/>
  <sheetViews>
    <sheetView workbookViewId="0">
      <pane ySplit="1" topLeftCell="A2" activePane="bottomLeft" state="frozen"/>
      <selection pane="bottomLeft" activeCell="B3" sqref="B3"/>
    </sheetView>
  </sheetViews>
  <sheetFormatPr defaultColWidth="12.6328125" defaultRowHeight="15.75" customHeight="1"/>
  <cols>
    <col min="1" max="1" width="11.7265625" customWidth="1"/>
    <col min="2" max="2" width="9.36328125" customWidth="1"/>
    <col min="3" max="3" width="38" customWidth="1"/>
    <col min="4" max="4" width="11.6328125" customWidth="1"/>
    <col min="5" max="5" width="11.26953125" customWidth="1"/>
    <col min="6" max="6" width="12.26953125" customWidth="1"/>
    <col min="7" max="7" width="149.36328125" customWidth="1"/>
    <col min="8" max="8" width="53.26953125" customWidth="1"/>
    <col min="9" max="9" width="39.6328125" customWidth="1"/>
  </cols>
  <sheetData>
    <row r="1" spans="1:9" ht="25">
      <c r="A1" s="80" t="s">
        <v>303</v>
      </c>
      <c r="B1" s="81" t="s">
        <v>304</v>
      </c>
      <c r="C1" s="82" t="s">
        <v>1</v>
      </c>
      <c r="D1" s="83" t="s">
        <v>3</v>
      </c>
      <c r="E1" s="84" t="s">
        <v>305</v>
      </c>
      <c r="F1" s="85" t="s">
        <v>306</v>
      </c>
      <c r="G1" s="80" t="s">
        <v>307</v>
      </c>
      <c r="H1" s="80" t="s">
        <v>308</v>
      </c>
      <c r="I1" s="86" t="s">
        <v>309</v>
      </c>
    </row>
    <row r="2" spans="1:9" ht="37.5" hidden="1">
      <c r="A2" s="87">
        <v>1</v>
      </c>
      <c r="B2" s="88" t="s">
        <v>8</v>
      </c>
      <c r="C2" s="89" t="s">
        <v>9</v>
      </c>
      <c r="D2" s="90">
        <v>44277</v>
      </c>
      <c r="E2" s="91">
        <v>4000</v>
      </c>
      <c r="F2" s="92" t="s">
        <v>310</v>
      </c>
      <c r="G2" s="89" t="s">
        <v>309</v>
      </c>
      <c r="H2" s="93"/>
      <c r="I2" s="94"/>
    </row>
    <row r="3" spans="1:9" ht="37.5" hidden="1">
      <c r="A3" s="87">
        <v>2</v>
      </c>
      <c r="B3" s="88" t="s">
        <v>10</v>
      </c>
      <c r="C3" s="89" t="s">
        <v>11</v>
      </c>
      <c r="D3" s="90">
        <v>44278</v>
      </c>
      <c r="E3" s="91">
        <v>1000</v>
      </c>
      <c r="F3" s="92" t="s">
        <v>310</v>
      </c>
      <c r="G3" s="89"/>
      <c r="H3" s="87"/>
      <c r="I3" s="95"/>
    </row>
    <row r="4" spans="1:9" ht="62.5" hidden="1">
      <c r="A4" s="87">
        <v>2</v>
      </c>
      <c r="B4" s="88" t="s">
        <v>12</v>
      </c>
      <c r="C4" s="89" t="s">
        <v>13</v>
      </c>
      <c r="D4" s="90">
        <v>44278</v>
      </c>
      <c r="E4" s="91">
        <v>1000</v>
      </c>
      <c r="F4" s="92" t="s">
        <v>310</v>
      </c>
      <c r="G4" s="89"/>
      <c r="H4" s="92"/>
      <c r="I4" s="96"/>
    </row>
    <row r="5" spans="1:9" ht="25" hidden="1">
      <c r="A5" s="87">
        <v>2</v>
      </c>
      <c r="B5" s="88" t="s">
        <v>14</v>
      </c>
      <c r="C5" s="89" t="s">
        <v>15</v>
      </c>
      <c r="D5" s="90">
        <v>44278</v>
      </c>
      <c r="E5" s="91">
        <v>2000</v>
      </c>
      <c r="F5" s="92" t="s">
        <v>310</v>
      </c>
      <c r="G5" s="89"/>
      <c r="H5" s="97" t="s">
        <v>309</v>
      </c>
      <c r="I5" s="98"/>
    </row>
    <row r="6" spans="1:9" ht="75" hidden="1">
      <c r="A6" s="87">
        <v>2</v>
      </c>
      <c r="B6" s="88" t="s">
        <v>16</v>
      </c>
      <c r="C6" s="89" t="s">
        <v>17</v>
      </c>
      <c r="D6" s="90">
        <v>44278</v>
      </c>
      <c r="E6" s="91">
        <v>500</v>
      </c>
      <c r="F6" s="92" t="s">
        <v>310</v>
      </c>
      <c r="G6" s="89"/>
      <c r="H6" s="87"/>
      <c r="I6" s="95"/>
    </row>
    <row r="7" spans="1:9" ht="25" hidden="1">
      <c r="A7" s="87">
        <v>2</v>
      </c>
      <c r="B7" s="88" t="s">
        <v>18</v>
      </c>
      <c r="C7" s="89" t="s">
        <v>19</v>
      </c>
      <c r="D7" s="90">
        <v>44278</v>
      </c>
      <c r="E7" s="91">
        <v>500</v>
      </c>
      <c r="F7" s="92" t="s">
        <v>310</v>
      </c>
      <c r="G7" s="89"/>
      <c r="H7" s="87"/>
      <c r="I7" s="95"/>
    </row>
    <row r="8" spans="1:9" ht="37.5" hidden="1">
      <c r="A8" s="87">
        <v>2</v>
      </c>
      <c r="B8" s="88" t="s">
        <v>20</v>
      </c>
      <c r="C8" s="89" t="s">
        <v>21</v>
      </c>
      <c r="D8" s="90">
        <v>44278</v>
      </c>
      <c r="E8" s="91">
        <v>500</v>
      </c>
      <c r="F8" s="92" t="s">
        <v>310</v>
      </c>
      <c r="G8" s="89"/>
      <c r="H8" s="97" t="s">
        <v>311</v>
      </c>
      <c r="I8" s="98"/>
    </row>
    <row r="9" spans="1:9" ht="25" hidden="1">
      <c r="A9" s="87">
        <v>2</v>
      </c>
      <c r="B9" s="88" t="s">
        <v>22</v>
      </c>
      <c r="C9" s="89" t="s">
        <v>23</v>
      </c>
      <c r="D9" s="90">
        <v>44278</v>
      </c>
      <c r="E9" s="91">
        <v>500</v>
      </c>
      <c r="F9" s="92" t="s">
        <v>310</v>
      </c>
      <c r="G9" s="89"/>
      <c r="H9" s="93"/>
      <c r="I9" s="94"/>
    </row>
    <row r="10" spans="1:9" ht="37.5" hidden="1">
      <c r="A10" s="87">
        <v>3</v>
      </c>
      <c r="B10" s="88" t="s">
        <v>24</v>
      </c>
      <c r="C10" s="89" t="s">
        <v>25</v>
      </c>
      <c r="D10" s="90">
        <v>44279</v>
      </c>
      <c r="E10" s="91">
        <v>500</v>
      </c>
      <c r="F10" s="92" t="s">
        <v>310</v>
      </c>
      <c r="G10" s="89"/>
      <c r="H10" s="92"/>
      <c r="I10" s="96"/>
    </row>
    <row r="11" spans="1:9" ht="37.5" hidden="1">
      <c r="A11" s="87">
        <v>3</v>
      </c>
      <c r="B11" s="88" t="s">
        <v>26</v>
      </c>
      <c r="C11" s="89" t="s">
        <v>27</v>
      </c>
      <c r="D11" s="90">
        <v>44279</v>
      </c>
      <c r="E11" s="91">
        <v>2000</v>
      </c>
      <c r="F11" s="92" t="s">
        <v>310</v>
      </c>
      <c r="G11" s="99" t="s">
        <v>312</v>
      </c>
      <c r="H11" s="87"/>
      <c r="I11" s="95"/>
    </row>
    <row r="12" spans="1:9" ht="62.5" hidden="1">
      <c r="A12" s="87">
        <v>3</v>
      </c>
      <c r="B12" s="88" t="s">
        <v>28</v>
      </c>
      <c r="C12" s="89" t="s">
        <v>29</v>
      </c>
      <c r="D12" s="90">
        <v>44279</v>
      </c>
      <c r="E12" s="91">
        <v>500</v>
      </c>
      <c r="F12" s="92" t="s">
        <v>310</v>
      </c>
      <c r="G12" s="89"/>
      <c r="H12" s="87"/>
      <c r="I12" s="95"/>
    </row>
    <row r="13" spans="1:9" ht="50" hidden="1">
      <c r="A13" s="87">
        <v>3</v>
      </c>
      <c r="B13" s="88" t="s">
        <v>30</v>
      </c>
      <c r="C13" s="89" t="s">
        <v>31</v>
      </c>
      <c r="D13" s="90">
        <v>44279</v>
      </c>
      <c r="E13" s="91">
        <v>500</v>
      </c>
      <c r="F13" s="92" t="s">
        <v>313</v>
      </c>
      <c r="G13" s="89"/>
      <c r="H13" s="97" t="s">
        <v>314</v>
      </c>
      <c r="I13" s="98"/>
    </row>
    <row r="14" spans="1:9" ht="100" hidden="1">
      <c r="A14" s="87">
        <v>3</v>
      </c>
      <c r="B14" s="88" t="s">
        <v>32</v>
      </c>
      <c r="C14" s="89" t="s">
        <v>33</v>
      </c>
      <c r="D14" s="90">
        <v>44279</v>
      </c>
      <c r="E14" s="91">
        <v>3000</v>
      </c>
      <c r="F14" s="92" t="s">
        <v>310</v>
      </c>
      <c r="G14" s="89" t="s">
        <v>315</v>
      </c>
      <c r="H14" s="97"/>
      <c r="I14" s="98"/>
    </row>
    <row r="15" spans="1:9" ht="237.5" hidden="1">
      <c r="A15" s="87">
        <v>4</v>
      </c>
      <c r="B15" s="88" t="s">
        <v>34</v>
      </c>
      <c r="C15" s="89" t="s">
        <v>35</v>
      </c>
      <c r="D15" s="90">
        <v>44284</v>
      </c>
      <c r="E15" s="91">
        <v>1000</v>
      </c>
      <c r="F15" s="92" t="s">
        <v>310</v>
      </c>
      <c r="G15" s="89" t="s">
        <v>316</v>
      </c>
      <c r="H15" s="92"/>
      <c r="I15" s="96"/>
    </row>
    <row r="16" spans="1:9" ht="225" hidden="1">
      <c r="A16" s="87">
        <v>4</v>
      </c>
      <c r="B16" s="88" t="s">
        <v>36</v>
      </c>
      <c r="C16" s="100" t="s">
        <v>317</v>
      </c>
      <c r="D16" s="90">
        <v>44284</v>
      </c>
      <c r="E16" s="91">
        <v>1500</v>
      </c>
      <c r="F16" s="92" t="s">
        <v>310</v>
      </c>
      <c r="G16" s="89" t="s">
        <v>318</v>
      </c>
      <c r="H16" s="92"/>
      <c r="I16" s="96"/>
    </row>
    <row r="17" spans="1:9" ht="75" hidden="1">
      <c r="A17" s="87">
        <v>4</v>
      </c>
      <c r="B17" s="88" t="s">
        <v>38</v>
      </c>
      <c r="C17" s="89" t="s">
        <v>39</v>
      </c>
      <c r="D17" s="90">
        <v>44285</v>
      </c>
      <c r="E17" s="91">
        <v>6000</v>
      </c>
      <c r="F17" s="92" t="s">
        <v>310</v>
      </c>
      <c r="G17" s="89"/>
      <c r="H17" s="92"/>
      <c r="I17" s="96"/>
    </row>
    <row r="18" spans="1:9" ht="25" hidden="1">
      <c r="A18" s="87">
        <v>4</v>
      </c>
      <c r="B18" s="88" t="s">
        <v>40</v>
      </c>
      <c r="C18" s="89" t="s">
        <v>41</v>
      </c>
      <c r="D18" s="90">
        <v>44285</v>
      </c>
      <c r="E18" s="91">
        <v>500</v>
      </c>
      <c r="F18" s="92" t="s">
        <v>310</v>
      </c>
      <c r="G18" s="89"/>
      <c r="H18" s="87"/>
      <c r="I18" s="95"/>
    </row>
    <row r="19" spans="1:9" ht="50" hidden="1">
      <c r="A19" s="87">
        <v>4</v>
      </c>
      <c r="B19" s="88" t="s">
        <v>42</v>
      </c>
      <c r="C19" s="89" t="s">
        <v>43</v>
      </c>
      <c r="D19" s="90">
        <v>44285</v>
      </c>
      <c r="E19" s="91">
        <v>500</v>
      </c>
      <c r="F19" s="92" t="s">
        <v>310</v>
      </c>
      <c r="G19" s="89"/>
      <c r="H19" s="87"/>
      <c r="I19" s="95"/>
    </row>
    <row r="20" spans="1:9" ht="25" hidden="1">
      <c r="A20" s="87">
        <v>5</v>
      </c>
      <c r="B20" s="88" t="s">
        <v>44</v>
      </c>
      <c r="C20" s="89" t="s">
        <v>45</v>
      </c>
      <c r="D20" s="90">
        <v>44304</v>
      </c>
      <c r="E20" s="91">
        <v>5000</v>
      </c>
      <c r="F20" s="92" t="s">
        <v>310</v>
      </c>
      <c r="G20" s="89"/>
      <c r="H20" s="87"/>
      <c r="I20" s="95"/>
    </row>
    <row r="21" spans="1:9" ht="112.5" hidden="1">
      <c r="A21" s="87">
        <v>6</v>
      </c>
      <c r="B21" s="88" t="s">
        <v>48</v>
      </c>
      <c r="C21" s="101" t="s">
        <v>319</v>
      </c>
      <c r="D21" s="90">
        <v>44302</v>
      </c>
      <c r="E21" s="91">
        <v>4000</v>
      </c>
      <c r="F21" s="92" t="s">
        <v>310</v>
      </c>
      <c r="G21" s="89" t="s">
        <v>320</v>
      </c>
      <c r="H21" s="92" t="s">
        <v>321</v>
      </c>
      <c r="I21" s="96"/>
    </row>
    <row r="22" spans="1:9" ht="409.5" hidden="1">
      <c r="A22" s="87">
        <v>6</v>
      </c>
      <c r="B22" s="88" t="s">
        <v>50</v>
      </c>
      <c r="C22" s="99" t="s">
        <v>322</v>
      </c>
      <c r="D22" s="90">
        <v>44302</v>
      </c>
      <c r="E22" s="91">
        <v>5000</v>
      </c>
      <c r="F22" s="92" t="s">
        <v>310</v>
      </c>
      <c r="G22" s="89" t="s">
        <v>323</v>
      </c>
      <c r="H22" s="87"/>
      <c r="I22" s="95"/>
    </row>
    <row r="23" spans="1:9" ht="37.5" hidden="1">
      <c r="A23" s="87">
        <v>6</v>
      </c>
      <c r="B23" s="88" t="s">
        <v>52</v>
      </c>
      <c r="C23" s="89" t="s">
        <v>53</v>
      </c>
      <c r="D23" s="90">
        <v>44302</v>
      </c>
      <c r="E23" s="91">
        <v>500</v>
      </c>
      <c r="F23" s="92" t="s">
        <v>310</v>
      </c>
      <c r="G23" s="89"/>
      <c r="H23" s="87"/>
      <c r="I23" s="95"/>
    </row>
    <row r="24" spans="1:9" ht="25" hidden="1">
      <c r="A24" s="87">
        <v>6</v>
      </c>
      <c r="B24" s="88" t="s">
        <v>54</v>
      </c>
      <c r="C24" s="89" t="s">
        <v>55</v>
      </c>
      <c r="D24" s="90">
        <v>44302</v>
      </c>
      <c r="E24" s="91">
        <v>500</v>
      </c>
      <c r="F24" s="92" t="s">
        <v>313</v>
      </c>
      <c r="G24" s="89"/>
      <c r="H24" s="97" t="s">
        <v>324</v>
      </c>
      <c r="I24" s="98"/>
    </row>
    <row r="25" spans="1:9" ht="75" hidden="1">
      <c r="A25" s="87">
        <v>6</v>
      </c>
      <c r="B25" s="88" t="s">
        <v>56</v>
      </c>
      <c r="C25" s="89" t="s">
        <v>57</v>
      </c>
      <c r="D25" s="90">
        <v>44302</v>
      </c>
      <c r="E25" s="91">
        <v>1000</v>
      </c>
      <c r="F25" s="92" t="s">
        <v>310</v>
      </c>
      <c r="G25" s="89" t="s">
        <v>325</v>
      </c>
      <c r="H25" s="87"/>
      <c r="I25" s="95"/>
    </row>
    <row r="26" spans="1:9" ht="37.5" hidden="1">
      <c r="A26" s="87">
        <v>6</v>
      </c>
      <c r="B26" s="88" t="s">
        <v>46</v>
      </c>
      <c r="C26" s="89" t="s">
        <v>47</v>
      </c>
      <c r="D26" s="90">
        <v>44302</v>
      </c>
      <c r="E26" s="91">
        <v>500</v>
      </c>
      <c r="F26" s="92" t="s">
        <v>310</v>
      </c>
      <c r="G26" s="102"/>
      <c r="H26" s="87"/>
      <c r="I26" s="95"/>
    </row>
    <row r="27" spans="1:9" ht="25" hidden="1">
      <c r="A27" s="87">
        <v>7</v>
      </c>
      <c r="B27" s="88" t="s">
        <v>60</v>
      </c>
      <c r="C27" s="89" t="s">
        <v>61</v>
      </c>
      <c r="D27" s="90">
        <v>44294</v>
      </c>
      <c r="E27" s="91">
        <v>1000</v>
      </c>
      <c r="F27" s="92" t="s">
        <v>310</v>
      </c>
      <c r="G27" s="89" t="s">
        <v>309</v>
      </c>
      <c r="H27" s="87"/>
      <c r="I27" s="95"/>
    </row>
    <row r="28" spans="1:9" ht="409.5" hidden="1">
      <c r="A28" s="87">
        <v>7</v>
      </c>
      <c r="B28" s="88" t="s">
        <v>58</v>
      </c>
      <c r="C28" s="89" t="s">
        <v>59</v>
      </c>
      <c r="D28" s="90">
        <v>44316</v>
      </c>
      <c r="E28" s="91">
        <v>5000</v>
      </c>
      <c r="F28" s="92" t="s">
        <v>326</v>
      </c>
      <c r="G28" s="89" t="s">
        <v>327</v>
      </c>
      <c r="H28" s="87"/>
      <c r="I28" s="95"/>
    </row>
    <row r="29" spans="1:9" ht="87.5" hidden="1">
      <c r="A29" s="87">
        <v>7</v>
      </c>
      <c r="B29" s="88" t="s">
        <v>62</v>
      </c>
      <c r="C29" s="89" t="s">
        <v>63</v>
      </c>
      <c r="D29" s="90">
        <v>44316</v>
      </c>
      <c r="E29" s="91">
        <v>7000</v>
      </c>
      <c r="F29" s="92" t="s">
        <v>310</v>
      </c>
      <c r="G29" s="89" t="s">
        <v>328</v>
      </c>
      <c r="H29" s="87"/>
      <c r="I29" s="95"/>
    </row>
    <row r="30" spans="1:9" ht="25" hidden="1">
      <c r="A30" s="87">
        <v>8</v>
      </c>
      <c r="B30" s="88" t="s">
        <v>70</v>
      </c>
      <c r="C30" s="89" t="s">
        <v>71</v>
      </c>
      <c r="D30" s="90">
        <v>44343</v>
      </c>
      <c r="E30" s="91">
        <v>8000</v>
      </c>
      <c r="F30" s="92" t="s">
        <v>310</v>
      </c>
      <c r="G30" s="101"/>
      <c r="H30" s="87"/>
      <c r="I30" s="95"/>
    </row>
    <row r="31" spans="1:9" ht="137.5" hidden="1">
      <c r="A31" s="87">
        <v>8</v>
      </c>
      <c r="B31" s="88" t="s">
        <v>64</v>
      </c>
      <c r="C31" s="89" t="s">
        <v>65</v>
      </c>
      <c r="D31" s="90">
        <v>44344</v>
      </c>
      <c r="E31" s="91">
        <v>1500</v>
      </c>
      <c r="F31" s="92" t="s">
        <v>310</v>
      </c>
      <c r="G31" s="89" t="s">
        <v>329</v>
      </c>
      <c r="H31" s="87"/>
      <c r="I31" s="95"/>
    </row>
    <row r="32" spans="1:9" ht="100" hidden="1">
      <c r="A32" s="87">
        <v>8</v>
      </c>
      <c r="B32" s="88" t="s">
        <v>66</v>
      </c>
      <c r="C32" s="89" t="s">
        <v>67</v>
      </c>
      <c r="D32" s="90">
        <v>44343</v>
      </c>
      <c r="E32" s="91">
        <v>1500</v>
      </c>
      <c r="F32" s="92" t="s">
        <v>310</v>
      </c>
      <c r="G32" s="89"/>
      <c r="H32" s="87"/>
      <c r="I32" s="95"/>
    </row>
    <row r="33" spans="1:9" ht="87.5" hidden="1">
      <c r="A33" s="87">
        <v>8</v>
      </c>
      <c r="B33" s="88" t="s">
        <v>68</v>
      </c>
      <c r="C33" s="89" t="s">
        <v>69</v>
      </c>
      <c r="D33" s="90">
        <v>44343</v>
      </c>
      <c r="E33" s="91">
        <v>1500</v>
      </c>
      <c r="F33" s="92" t="s">
        <v>310</v>
      </c>
      <c r="G33" s="89"/>
      <c r="H33" s="87"/>
      <c r="I33" s="95"/>
    </row>
    <row r="34" spans="1:9" ht="150" hidden="1">
      <c r="A34" s="87">
        <v>9</v>
      </c>
      <c r="B34" s="88" t="s">
        <v>74</v>
      </c>
      <c r="C34" s="89" t="s">
        <v>75</v>
      </c>
      <c r="D34" s="90">
        <v>44351</v>
      </c>
      <c r="E34" s="91">
        <v>3000</v>
      </c>
      <c r="F34" s="92" t="s">
        <v>310</v>
      </c>
      <c r="G34" s="89" t="s">
        <v>330</v>
      </c>
      <c r="H34" s="87"/>
      <c r="I34" s="95"/>
    </row>
    <row r="35" spans="1:9" ht="187.5" hidden="1">
      <c r="A35" s="87">
        <v>9</v>
      </c>
      <c r="B35" s="88" t="s">
        <v>80</v>
      </c>
      <c r="C35" s="89" t="s">
        <v>81</v>
      </c>
      <c r="D35" s="90">
        <v>44350</v>
      </c>
      <c r="E35" s="91">
        <v>1000</v>
      </c>
      <c r="F35" s="92" t="s">
        <v>310</v>
      </c>
      <c r="G35" s="89" t="s">
        <v>331</v>
      </c>
      <c r="H35" s="87"/>
      <c r="I35" s="95"/>
    </row>
    <row r="36" spans="1:9" ht="225" hidden="1">
      <c r="A36" s="87">
        <v>9</v>
      </c>
      <c r="B36" s="88" t="s">
        <v>72</v>
      </c>
      <c r="C36" s="89" t="s">
        <v>73</v>
      </c>
      <c r="D36" s="90">
        <v>44347</v>
      </c>
      <c r="E36" s="91">
        <v>1000</v>
      </c>
      <c r="F36" s="92" t="s">
        <v>310</v>
      </c>
      <c r="G36" s="89" t="s">
        <v>332</v>
      </c>
      <c r="H36" s="87"/>
      <c r="I36" s="95"/>
    </row>
    <row r="37" spans="1:9" ht="162.5" hidden="1">
      <c r="A37" s="87">
        <v>9</v>
      </c>
      <c r="B37" s="88" t="s">
        <v>76</v>
      </c>
      <c r="C37" s="89" t="s">
        <v>77</v>
      </c>
      <c r="D37" s="90">
        <v>44347</v>
      </c>
      <c r="E37" s="91">
        <v>1000</v>
      </c>
      <c r="F37" s="92" t="s">
        <v>310</v>
      </c>
      <c r="G37" s="89" t="s">
        <v>333</v>
      </c>
      <c r="H37" s="87"/>
      <c r="I37" s="95"/>
    </row>
    <row r="38" spans="1:9" ht="37.5" hidden="1">
      <c r="A38" s="87">
        <v>9</v>
      </c>
      <c r="B38" s="88" t="s">
        <v>78</v>
      </c>
      <c r="C38" s="89" t="s">
        <v>79</v>
      </c>
      <c r="D38" s="90">
        <v>44347</v>
      </c>
      <c r="E38" s="91">
        <v>1000</v>
      </c>
      <c r="F38" s="92" t="s">
        <v>310</v>
      </c>
      <c r="G38" s="89" t="s">
        <v>334</v>
      </c>
      <c r="H38" s="87"/>
      <c r="I38" s="95"/>
    </row>
    <row r="39" spans="1:9" ht="25" hidden="1">
      <c r="A39" s="87">
        <v>9</v>
      </c>
      <c r="B39" s="88" t="s">
        <v>82</v>
      </c>
      <c r="C39" s="89" t="s">
        <v>83</v>
      </c>
      <c r="D39" s="90">
        <v>44347</v>
      </c>
      <c r="E39" s="91">
        <v>8000</v>
      </c>
      <c r="F39" s="92" t="s">
        <v>310</v>
      </c>
      <c r="G39" s="89"/>
      <c r="H39" s="87"/>
      <c r="I39" s="95"/>
    </row>
    <row r="40" spans="1:9" ht="25" hidden="1">
      <c r="A40" s="87">
        <v>10</v>
      </c>
      <c r="B40" s="88" t="s">
        <v>84</v>
      </c>
      <c r="C40" s="89" t="s">
        <v>85</v>
      </c>
      <c r="D40" s="90">
        <v>44363</v>
      </c>
      <c r="E40" s="91">
        <v>3000</v>
      </c>
      <c r="F40" s="92" t="s">
        <v>310</v>
      </c>
      <c r="G40" s="89"/>
      <c r="H40" s="87"/>
      <c r="I40" s="95"/>
    </row>
    <row r="41" spans="1:9" ht="25" hidden="1">
      <c r="A41" s="87">
        <v>10</v>
      </c>
      <c r="B41" s="88" t="s">
        <v>88</v>
      </c>
      <c r="C41" s="89" t="s">
        <v>89</v>
      </c>
      <c r="D41" s="90">
        <v>44363</v>
      </c>
      <c r="E41" s="91">
        <v>4000</v>
      </c>
      <c r="F41" s="92" t="s">
        <v>310</v>
      </c>
      <c r="G41" s="89" t="s">
        <v>335</v>
      </c>
      <c r="H41" s="87"/>
      <c r="I41" s="95"/>
    </row>
    <row r="42" spans="1:9" ht="50" hidden="1">
      <c r="A42" s="87">
        <v>10</v>
      </c>
      <c r="B42" s="88" t="s">
        <v>86</v>
      </c>
      <c r="C42" s="89" t="s">
        <v>87</v>
      </c>
      <c r="D42" s="90">
        <v>44363</v>
      </c>
      <c r="E42" s="91">
        <v>500</v>
      </c>
      <c r="F42" s="92" t="s">
        <v>310</v>
      </c>
      <c r="G42" s="89" t="s">
        <v>336</v>
      </c>
      <c r="H42" s="87"/>
      <c r="I42" s="95"/>
    </row>
    <row r="43" spans="1:9" ht="25" hidden="1">
      <c r="A43" s="87">
        <v>10</v>
      </c>
      <c r="B43" s="88" t="s">
        <v>90</v>
      </c>
      <c r="C43" s="89" t="s">
        <v>91</v>
      </c>
      <c r="D43" s="90">
        <v>44363</v>
      </c>
      <c r="E43" s="91">
        <v>7000</v>
      </c>
      <c r="F43" s="92" t="s">
        <v>310</v>
      </c>
      <c r="G43" s="89"/>
      <c r="H43" s="87"/>
      <c r="I43" s="95"/>
    </row>
    <row r="44" spans="1:9" ht="25" hidden="1">
      <c r="A44" s="87">
        <v>11</v>
      </c>
      <c r="B44" s="88" t="s">
        <v>92</v>
      </c>
      <c r="C44" s="89" t="s">
        <v>93</v>
      </c>
      <c r="D44" s="90">
        <v>44384</v>
      </c>
      <c r="E44" s="91">
        <v>4500</v>
      </c>
      <c r="F44" s="92" t="s">
        <v>310</v>
      </c>
      <c r="G44" s="89" t="s">
        <v>337</v>
      </c>
      <c r="H44" s="87"/>
      <c r="I44" s="95"/>
    </row>
    <row r="45" spans="1:9" ht="175" hidden="1">
      <c r="A45" s="87">
        <v>11</v>
      </c>
      <c r="B45" s="88" t="s">
        <v>96</v>
      </c>
      <c r="C45" s="89" t="s">
        <v>97</v>
      </c>
      <c r="D45" s="90">
        <v>44384</v>
      </c>
      <c r="E45" s="91">
        <v>7000</v>
      </c>
      <c r="F45" s="92" t="s">
        <v>313</v>
      </c>
      <c r="G45" s="89" t="s">
        <v>338</v>
      </c>
      <c r="H45" s="103" t="s">
        <v>339</v>
      </c>
      <c r="I45" s="104"/>
    </row>
    <row r="46" spans="1:9" ht="87.5" hidden="1">
      <c r="A46" s="87">
        <v>11</v>
      </c>
      <c r="B46" s="88" t="s">
        <v>98</v>
      </c>
      <c r="C46" s="89" t="s">
        <v>99</v>
      </c>
      <c r="D46" s="90">
        <v>44384</v>
      </c>
      <c r="E46" s="91">
        <v>8000</v>
      </c>
      <c r="F46" s="92" t="s">
        <v>310</v>
      </c>
      <c r="G46" s="89" t="s">
        <v>340</v>
      </c>
      <c r="H46" s="87"/>
      <c r="I46" s="95"/>
    </row>
    <row r="47" spans="1:9" ht="112.5" hidden="1">
      <c r="A47" s="87">
        <v>11</v>
      </c>
      <c r="B47" s="88" t="s">
        <v>94</v>
      </c>
      <c r="C47" s="89" t="s">
        <v>95</v>
      </c>
      <c r="D47" s="90">
        <v>44384</v>
      </c>
      <c r="E47" s="91">
        <v>4000</v>
      </c>
      <c r="F47" s="92" t="s">
        <v>310</v>
      </c>
      <c r="G47" s="99" t="s">
        <v>341</v>
      </c>
      <c r="H47" s="87"/>
      <c r="I47" s="95"/>
    </row>
    <row r="48" spans="1:9" ht="37.5" hidden="1">
      <c r="A48" s="87">
        <v>12</v>
      </c>
      <c r="B48" s="88" t="s">
        <v>100</v>
      </c>
      <c r="C48" s="89" t="s">
        <v>101</v>
      </c>
      <c r="D48" s="90">
        <v>44393</v>
      </c>
      <c r="E48" s="91">
        <v>2000</v>
      </c>
      <c r="F48" s="92" t="s">
        <v>310</v>
      </c>
      <c r="G48" s="89" t="s">
        <v>342</v>
      </c>
      <c r="H48" s="87"/>
      <c r="I48" s="95"/>
    </row>
    <row r="49" spans="1:9" ht="25" hidden="1">
      <c r="A49" s="87">
        <v>12</v>
      </c>
      <c r="B49" s="88" t="s">
        <v>102</v>
      </c>
      <c r="C49" s="89" t="s">
        <v>103</v>
      </c>
      <c r="D49" s="90">
        <v>44393</v>
      </c>
      <c r="E49" s="91">
        <v>500</v>
      </c>
      <c r="F49" s="92" t="s">
        <v>310</v>
      </c>
      <c r="G49" s="89" t="s">
        <v>343</v>
      </c>
      <c r="H49" s="87"/>
      <c r="I49" s="95"/>
    </row>
    <row r="50" spans="1:9" ht="25" hidden="1">
      <c r="A50" s="87">
        <v>12</v>
      </c>
      <c r="B50" s="88" t="s">
        <v>106</v>
      </c>
      <c r="C50" s="101" t="s">
        <v>107</v>
      </c>
      <c r="D50" s="90">
        <v>44393</v>
      </c>
      <c r="E50" s="91">
        <v>7000</v>
      </c>
      <c r="F50" s="92" t="s">
        <v>310</v>
      </c>
      <c r="G50" s="89"/>
      <c r="H50" s="87"/>
      <c r="I50" s="95"/>
    </row>
    <row r="51" spans="1:9" ht="25" hidden="1">
      <c r="A51" s="87">
        <v>12</v>
      </c>
      <c r="B51" s="88" t="s">
        <v>108</v>
      </c>
      <c r="C51" s="89" t="s">
        <v>109</v>
      </c>
      <c r="D51" s="90">
        <v>44393</v>
      </c>
      <c r="E51" s="91">
        <v>7000</v>
      </c>
      <c r="F51" s="92" t="s">
        <v>310</v>
      </c>
      <c r="G51" s="89"/>
      <c r="H51" s="87"/>
      <c r="I51" s="95"/>
    </row>
    <row r="52" spans="1:9" ht="25" hidden="1">
      <c r="A52" s="87">
        <v>12</v>
      </c>
      <c r="B52" s="88" t="s">
        <v>104</v>
      </c>
      <c r="C52" s="89" t="s">
        <v>105</v>
      </c>
      <c r="D52" s="90">
        <v>44403</v>
      </c>
      <c r="E52" s="91">
        <v>500</v>
      </c>
      <c r="F52" s="92" t="s">
        <v>310</v>
      </c>
      <c r="G52" s="89"/>
      <c r="H52" s="87"/>
      <c r="I52" s="95"/>
    </row>
    <row r="53" spans="1:9" ht="62.5" hidden="1">
      <c r="A53" s="87">
        <v>13</v>
      </c>
      <c r="B53" s="88" t="s">
        <v>110</v>
      </c>
      <c r="C53" s="89" t="s">
        <v>111</v>
      </c>
      <c r="D53" s="90">
        <v>44393</v>
      </c>
      <c r="E53" s="91">
        <v>2000</v>
      </c>
      <c r="F53" s="92" t="s">
        <v>310</v>
      </c>
      <c r="G53" s="99" t="s">
        <v>344</v>
      </c>
      <c r="H53" s="97" t="s">
        <v>345</v>
      </c>
      <c r="I53" s="98"/>
    </row>
    <row r="54" spans="1:9" ht="137.5" hidden="1">
      <c r="A54" s="87">
        <v>13</v>
      </c>
      <c r="B54" s="88" t="s">
        <v>113</v>
      </c>
      <c r="C54" s="89" t="s">
        <v>114</v>
      </c>
      <c r="D54" s="90">
        <v>44398</v>
      </c>
      <c r="E54" s="91">
        <v>5000</v>
      </c>
      <c r="F54" s="92" t="s">
        <v>310</v>
      </c>
      <c r="G54" s="99" t="s">
        <v>346</v>
      </c>
      <c r="H54" s="87"/>
      <c r="I54" s="95"/>
    </row>
    <row r="55" spans="1:9" ht="25" hidden="1">
      <c r="A55" s="87">
        <v>13</v>
      </c>
      <c r="B55" s="88" t="s">
        <v>116</v>
      </c>
      <c r="C55" s="89" t="s">
        <v>117</v>
      </c>
      <c r="D55" s="90">
        <v>44409</v>
      </c>
      <c r="E55" s="91">
        <v>7000</v>
      </c>
      <c r="F55" s="92" t="s">
        <v>310</v>
      </c>
      <c r="G55" s="101"/>
      <c r="H55" s="87"/>
      <c r="I55" s="95"/>
    </row>
    <row r="56" spans="1:9" ht="25" hidden="1">
      <c r="A56" s="87">
        <v>13</v>
      </c>
      <c r="B56" s="88" t="s">
        <v>118</v>
      </c>
      <c r="C56" s="89" t="s">
        <v>119</v>
      </c>
      <c r="D56" s="90">
        <v>44406</v>
      </c>
      <c r="E56" s="91">
        <v>6000</v>
      </c>
      <c r="F56" s="92" t="s">
        <v>310</v>
      </c>
      <c r="G56" s="101"/>
      <c r="H56" s="87"/>
      <c r="I56" s="95"/>
    </row>
    <row r="57" spans="1:9" ht="25" hidden="1">
      <c r="A57" s="87">
        <v>13</v>
      </c>
      <c r="B57" s="88" t="s">
        <v>120</v>
      </c>
      <c r="C57" s="89" t="s">
        <v>121</v>
      </c>
      <c r="D57" s="90">
        <v>44406</v>
      </c>
      <c r="E57" s="91">
        <v>6000</v>
      </c>
      <c r="F57" s="92" t="s">
        <v>310</v>
      </c>
      <c r="G57" s="101"/>
      <c r="H57" s="87"/>
      <c r="I57" s="95"/>
    </row>
    <row r="58" spans="1:9" ht="300" hidden="1">
      <c r="A58" s="87">
        <v>14</v>
      </c>
      <c r="B58" s="88" t="s">
        <v>126</v>
      </c>
      <c r="C58" s="89" t="s">
        <v>127</v>
      </c>
      <c r="D58" s="90">
        <v>44439</v>
      </c>
      <c r="E58" s="91">
        <v>5000</v>
      </c>
      <c r="F58" s="92" t="s">
        <v>310</v>
      </c>
      <c r="G58" s="89" t="s">
        <v>347</v>
      </c>
      <c r="H58" s="105" t="s">
        <v>348</v>
      </c>
      <c r="I58" s="106"/>
    </row>
    <row r="59" spans="1:9" ht="75" hidden="1">
      <c r="A59" s="87">
        <v>14</v>
      </c>
      <c r="B59" s="88" t="s">
        <v>124</v>
      </c>
      <c r="C59" s="89" t="s">
        <v>125</v>
      </c>
      <c r="D59" s="90">
        <v>44439</v>
      </c>
      <c r="E59" s="91">
        <v>9000</v>
      </c>
      <c r="F59" s="92" t="s">
        <v>310</v>
      </c>
      <c r="G59" s="99" t="s">
        <v>349</v>
      </c>
      <c r="H59" s="87"/>
      <c r="I59" s="95"/>
    </row>
    <row r="60" spans="1:9" ht="25" hidden="1">
      <c r="A60" s="87">
        <v>14</v>
      </c>
      <c r="B60" s="88" t="s">
        <v>128</v>
      </c>
      <c r="C60" s="101" t="s">
        <v>129</v>
      </c>
      <c r="D60" s="90">
        <v>44435</v>
      </c>
      <c r="E60" s="91">
        <v>1000</v>
      </c>
      <c r="F60" s="92" t="s">
        <v>310</v>
      </c>
      <c r="G60" s="89"/>
      <c r="H60" s="87"/>
      <c r="I60" s="95"/>
    </row>
    <row r="61" spans="1:9" ht="62.5" hidden="1">
      <c r="A61" s="87">
        <v>14</v>
      </c>
      <c r="B61" s="88" t="s">
        <v>130</v>
      </c>
      <c r="C61" s="89" t="s">
        <v>131</v>
      </c>
      <c r="D61" s="90">
        <v>44435</v>
      </c>
      <c r="E61" s="91">
        <v>2000</v>
      </c>
      <c r="F61" s="92" t="s">
        <v>310</v>
      </c>
      <c r="G61" s="89" t="s">
        <v>350</v>
      </c>
      <c r="H61" s="87"/>
      <c r="I61" s="95"/>
    </row>
    <row r="62" spans="1:9" ht="25" hidden="1">
      <c r="A62" s="87">
        <v>14</v>
      </c>
      <c r="B62" s="88" t="s">
        <v>122</v>
      </c>
      <c r="C62" s="89" t="s">
        <v>123</v>
      </c>
      <c r="D62" s="90">
        <v>44438</v>
      </c>
      <c r="E62" s="91">
        <v>9000</v>
      </c>
      <c r="F62" s="92" t="s">
        <v>310</v>
      </c>
      <c r="G62" s="101"/>
      <c r="H62" s="87"/>
      <c r="I62" s="95"/>
    </row>
    <row r="63" spans="1:9" ht="100" hidden="1">
      <c r="A63" s="87">
        <v>15</v>
      </c>
      <c r="B63" s="88" t="s">
        <v>132</v>
      </c>
      <c r="C63" s="89" t="s">
        <v>133</v>
      </c>
      <c r="D63" s="90">
        <v>44490</v>
      </c>
      <c r="E63" s="91">
        <v>1000</v>
      </c>
      <c r="F63" s="92" t="s">
        <v>310</v>
      </c>
      <c r="G63" s="89" t="s">
        <v>351</v>
      </c>
      <c r="H63" s="92" t="s">
        <v>352</v>
      </c>
      <c r="I63" s="96"/>
    </row>
    <row r="64" spans="1:9" ht="75" hidden="1">
      <c r="A64" s="87">
        <v>15</v>
      </c>
      <c r="B64" s="88" t="s">
        <v>134</v>
      </c>
      <c r="C64" s="89" t="s">
        <v>135</v>
      </c>
      <c r="D64" s="90">
        <v>44490</v>
      </c>
      <c r="E64" s="91">
        <v>1000</v>
      </c>
      <c r="F64" s="92" t="s">
        <v>310</v>
      </c>
      <c r="G64" s="89" t="s">
        <v>353</v>
      </c>
      <c r="H64" s="87"/>
      <c r="I64" s="95"/>
    </row>
    <row r="65" spans="1:9" ht="25" hidden="1">
      <c r="A65" s="87">
        <v>15</v>
      </c>
      <c r="B65" s="88" t="s">
        <v>136</v>
      </c>
      <c r="C65" s="101" t="s">
        <v>137</v>
      </c>
      <c r="D65" s="90">
        <v>44494</v>
      </c>
      <c r="E65" s="91">
        <v>800</v>
      </c>
      <c r="F65" s="92" t="s">
        <v>310</v>
      </c>
      <c r="G65" s="89" t="s">
        <v>354</v>
      </c>
      <c r="H65" s="107"/>
      <c r="I65" s="108"/>
    </row>
    <row r="66" spans="1:9" ht="25" hidden="1">
      <c r="A66" s="87">
        <v>15</v>
      </c>
      <c r="B66" s="88" t="s">
        <v>138</v>
      </c>
      <c r="C66" s="89" t="s">
        <v>139</v>
      </c>
      <c r="D66" s="90">
        <v>44494</v>
      </c>
      <c r="E66" s="91">
        <v>700</v>
      </c>
      <c r="F66" s="92" t="s">
        <v>310</v>
      </c>
      <c r="G66" s="89" t="s">
        <v>355</v>
      </c>
      <c r="H66" s="107"/>
      <c r="I66" s="108"/>
    </row>
    <row r="67" spans="1:9" ht="50" hidden="1">
      <c r="A67" s="87">
        <v>15</v>
      </c>
      <c r="B67" s="88" t="s">
        <v>140</v>
      </c>
      <c r="C67" s="89" t="s">
        <v>141</v>
      </c>
      <c r="D67" s="90">
        <v>44494</v>
      </c>
      <c r="E67" s="91">
        <v>1500</v>
      </c>
      <c r="F67" s="92" t="s">
        <v>310</v>
      </c>
      <c r="G67" s="89" t="s">
        <v>356</v>
      </c>
      <c r="H67" s="107"/>
      <c r="I67" s="108"/>
    </row>
    <row r="68" spans="1:9" ht="62.5" hidden="1">
      <c r="A68" s="87">
        <v>15</v>
      </c>
      <c r="B68" s="88" t="s">
        <v>142</v>
      </c>
      <c r="C68" s="89" t="s">
        <v>143</v>
      </c>
      <c r="D68" s="90">
        <v>44494</v>
      </c>
      <c r="E68" s="91">
        <v>800</v>
      </c>
      <c r="F68" s="92" t="s">
        <v>310</v>
      </c>
      <c r="G68" s="89" t="s">
        <v>357</v>
      </c>
      <c r="H68" s="107"/>
      <c r="I68" s="108"/>
    </row>
    <row r="69" spans="1:9" ht="75" hidden="1">
      <c r="A69" s="87">
        <v>15</v>
      </c>
      <c r="B69" s="88" t="s">
        <v>144</v>
      </c>
      <c r="C69" s="89" t="s">
        <v>145</v>
      </c>
      <c r="D69" s="90">
        <v>44494</v>
      </c>
      <c r="E69" s="91">
        <v>1000</v>
      </c>
      <c r="F69" s="92" t="s">
        <v>313</v>
      </c>
      <c r="G69" s="89" t="s">
        <v>358</v>
      </c>
      <c r="H69" s="92" t="s">
        <v>359</v>
      </c>
      <c r="I69" s="96"/>
    </row>
    <row r="70" spans="1:9" ht="62.5" hidden="1">
      <c r="A70" s="87">
        <v>15</v>
      </c>
      <c r="B70" s="88" t="s">
        <v>146</v>
      </c>
      <c r="C70" s="89" t="s">
        <v>147</v>
      </c>
      <c r="D70" s="90">
        <v>44494</v>
      </c>
      <c r="E70" s="91" t="s">
        <v>184</v>
      </c>
      <c r="F70" s="92" t="s">
        <v>310</v>
      </c>
      <c r="G70" s="101" t="s">
        <v>360</v>
      </c>
      <c r="H70" s="87"/>
      <c r="I70" s="95"/>
    </row>
    <row r="71" spans="1:9" ht="25" hidden="1">
      <c r="A71" s="87">
        <v>16</v>
      </c>
      <c r="B71" s="88" t="s">
        <v>150</v>
      </c>
      <c r="C71" s="89" t="s">
        <v>151</v>
      </c>
      <c r="D71" s="90">
        <v>44529</v>
      </c>
      <c r="E71" s="91">
        <v>1000</v>
      </c>
      <c r="F71" s="92" t="s">
        <v>310</v>
      </c>
      <c r="G71" s="101" t="s">
        <v>361</v>
      </c>
      <c r="H71" s="92" t="s">
        <v>309</v>
      </c>
      <c r="I71" s="96"/>
    </row>
    <row r="72" spans="1:9" ht="25" hidden="1">
      <c r="A72" s="87">
        <v>16</v>
      </c>
      <c r="B72" s="88" t="s">
        <v>152</v>
      </c>
      <c r="C72" s="89" t="s">
        <v>153</v>
      </c>
      <c r="D72" s="90">
        <v>44529</v>
      </c>
      <c r="E72" s="91">
        <v>500</v>
      </c>
      <c r="F72" s="92" t="s">
        <v>310</v>
      </c>
      <c r="G72" s="101" t="s">
        <v>362</v>
      </c>
      <c r="H72" s="109"/>
      <c r="I72" s="110"/>
    </row>
    <row r="73" spans="1:9" ht="62.5" hidden="1">
      <c r="A73" s="87">
        <v>16</v>
      </c>
      <c r="B73" s="88" t="s">
        <v>154</v>
      </c>
      <c r="C73" s="89" t="s">
        <v>155</v>
      </c>
      <c r="D73" s="90">
        <v>44529</v>
      </c>
      <c r="E73" s="91">
        <v>1500</v>
      </c>
      <c r="F73" s="92" t="s">
        <v>310</v>
      </c>
      <c r="G73" s="101" t="s">
        <v>363</v>
      </c>
      <c r="H73" s="109"/>
      <c r="I73" s="110"/>
    </row>
    <row r="74" spans="1:9" ht="100" hidden="1">
      <c r="A74" s="87">
        <v>16</v>
      </c>
      <c r="B74" s="88" t="s">
        <v>156</v>
      </c>
      <c r="C74" s="89" t="s">
        <v>157</v>
      </c>
      <c r="D74" s="90">
        <v>44529</v>
      </c>
      <c r="E74" s="91">
        <v>4000</v>
      </c>
      <c r="F74" s="92" t="s">
        <v>313</v>
      </c>
      <c r="G74" s="101" t="s">
        <v>364</v>
      </c>
      <c r="H74" s="97" t="s">
        <v>365</v>
      </c>
      <c r="I74" s="98"/>
    </row>
    <row r="75" spans="1:9" ht="200" hidden="1">
      <c r="A75" s="87">
        <v>16</v>
      </c>
      <c r="B75" s="88" t="s">
        <v>158</v>
      </c>
      <c r="C75" s="89" t="s">
        <v>159</v>
      </c>
      <c r="D75" s="90">
        <v>44529</v>
      </c>
      <c r="E75" s="91">
        <v>2000</v>
      </c>
      <c r="F75" s="92" t="s">
        <v>310</v>
      </c>
      <c r="G75" s="111" t="s">
        <v>366</v>
      </c>
      <c r="H75" s="92" t="s">
        <v>367</v>
      </c>
      <c r="I75" s="96"/>
    </row>
    <row r="76" spans="1:9" ht="100" hidden="1">
      <c r="A76" s="87">
        <v>16</v>
      </c>
      <c r="B76" s="88" t="s">
        <v>160</v>
      </c>
      <c r="C76" s="89" t="s">
        <v>161</v>
      </c>
      <c r="D76" s="90">
        <v>44529</v>
      </c>
      <c r="E76" s="91">
        <v>500</v>
      </c>
      <c r="F76" s="92" t="s">
        <v>310</v>
      </c>
      <c r="G76" s="111" t="s">
        <v>368</v>
      </c>
      <c r="H76" s="92" t="s">
        <v>369</v>
      </c>
      <c r="I76" s="96"/>
    </row>
    <row r="77" spans="1:9" ht="63" hidden="1">
      <c r="A77" s="87">
        <v>16</v>
      </c>
      <c r="B77" s="88" t="s">
        <v>162</v>
      </c>
      <c r="C77" s="89" t="s">
        <v>370</v>
      </c>
      <c r="D77" s="90">
        <v>44536</v>
      </c>
      <c r="E77" s="91">
        <v>1000</v>
      </c>
      <c r="F77" s="92" t="s">
        <v>313</v>
      </c>
      <c r="G77" s="111" t="s">
        <v>371</v>
      </c>
      <c r="H77" s="97" t="s">
        <v>372</v>
      </c>
      <c r="I77" s="98"/>
    </row>
    <row r="78" spans="1:9" ht="262.5" hidden="1">
      <c r="A78" s="87">
        <v>16</v>
      </c>
      <c r="B78" s="88" t="s">
        <v>148</v>
      </c>
      <c r="C78" s="89" t="s">
        <v>149</v>
      </c>
      <c r="D78" s="90">
        <v>44529</v>
      </c>
      <c r="E78" s="91" t="s">
        <v>184</v>
      </c>
      <c r="F78" s="92" t="s">
        <v>310</v>
      </c>
      <c r="G78" s="111" t="s">
        <v>373</v>
      </c>
      <c r="H78" s="105" t="s">
        <v>374</v>
      </c>
      <c r="I78" s="106"/>
    </row>
    <row r="79" spans="1:9" ht="25" hidden="1">
      <c r="A79" s="87">
        <v>16</v>
      </c>
      <c r="B79" s="88" t="s">
        <v>164</v>
      </c>
      <c r="C79" s="89" t="s">
        <v>165</v>
      </c>
      <c r="D79" s="90">
        <v>44536</v>
      </c>
      <c r="E79" s="91">
        <v>500</v>
      </c>
      <c r="F79" s="92" t="s">
        <v>310</v>
      </c>
      <c r="G79" s="89" t="s">
        <v>375</v>
      </c>
      <c r="H79" s="87"/>
      <c r="I79" s="95"/>
    </row>
    <row r="80" spans="1:9" ht="125" hidden="1">
      <c r="A80" s="87">
        <v>16</v>
      </c>
      <c r="B80" s="88" t="s">
        <v>166</v>
      </c>
      <c r="C80" s="89" t="s">
        <v>167</v>
      </c>
      <c r="D80" s="90">
        <v>44536</v>
      </c>
      <c r="E80" s="91">
        <v>500</v>
      </c>
      <c r="F80" s="92" t="s">
        <v>313</v>
      </c>
      <c r="G80" s="89" t="s">
        <v>376</v>
      </c>
      <c r="H80" s="112" t="s">
        <v>377</v>
      </c>
      <c r="I80" s="113"/>
    </row>
    <row r="81" spans="1:9" ht="25" hidden="1">
      <c r="A81" s="87">
        <v>17</v>
      </c>
      <c r="B81" s="88" t="s">
        <v>168</v>
      </c>
      <c r="C81" s="89" t="s">
        <v>169</v>
      </c>
      <c r="D81" s="90">
        <v>44550</v>
      </c>
      <c r="E81" s="91">
        <v>500</v>
      </c>
      <c r="F81" s="92" t="s">
        <v>310</v>
      </c>
      <c r="G81" s="111" t="s">
        <v>378</v>
      </c>
      <c r="H81" s="87"/>
      <c r="I81" s="95"/>
    </row>
    <row r="82" spans="1:9" ht="37.5" hidden="1">
      <c r="A82" s="87">
        <v>17</v>
      </c>
      <c r="B82" s="88" t="s">
        <v>174</v>
      </c>
      <c r="C82" s="89" t="s">
        <v>175</v>
      </c>
      <c r="D82" s="90">
        <v>44581</v>
      </c>
      <c r="E82" s="91">
        <v>700</v>
      </c>
      <c r="F82" s="92" t="s">
        <v>310</v>
      </c>
      <c r="G82" s="89" t="s">
        <v>379</v>
      </c>
      <c r="H82" s="87"/>
      <c r="I82" s="95"/>
    </row>
    <row r="83" spans="1:9" ht="37.5" hidden="1">
      <c r="A83" s="87">
        <v>17</v>
      </c>
      <c r="B83" s="88" t="s">
        <v>172</v>
      </c>
      <c r="C83" s="89" t="s">
        <v>173</v>
      </c>
      <c r="D83" s="90">
        <v>44572</v>
      </c>
      <c r="E83" s="91">
        <v>2500</v>
      </c>
      <c r="F83" s="92" t="s">
        <v>310</v>
      </c>
      <c r="G83" s="99" t="s">
        <v>380</v>
      </c>
      <c r="H83" s="92" t="s">
        <v>309</v>
      </c>
      <c r="I83" s="96"/>
    </row>
    <row r="84" spans="1:9" ht="25" hidden="1">
      <c r="A84" s="87">
        <v>17</v>
      </c>
      <c r="B84" s="88" t="s">
        <v>176</v>
      </c>
      <c r="C84" s="89" t="s">
        <v>177</v>
      </c>
      <c r="D84" s="90">
        <v>44572</v>
      </c>
      <c r="E84" s="91">
        <v>500</v>
      </c>
      <c r="F84" s="92" t="s">
        <v>310</v>
      </c>
      <c r="G84" s="89" t="s">
        <v>381</v>
      </c>
      <c r="H84" s="87"/>
      <c r="I84" s="95"/>
    </row>
    <row r="85" spans="1:9" ht="50" hidden="1">
      <c r="A85" s="87">
        <v>17</v>
      </c>
      <c r="B85" s="88" t="s">
        <v>178</v>
      </c>
      <c r="C85" s="89" t="s">
        <v>179</v>
      </c>
      <c r="D85" s="90">
        <v>44572</v>
      </c>
      <c r="E85" s="91">
        <v>2500</v>
      </c>
      <c r="F85" s="92" t="s">
        <v>310</v>
      </c>
      <c r="G85" s="99" t="s">
        <v>382</v>
      </c>
      <c r="H85" s="87"/>
      <c r="I85" s="95"/>
    </row>
    <row r="86" spans="1:9" ht="25" hidden="1">
      <c r="A86" s="87">
        <v>17</v>
      </c>
      <c r="B86" s="88" t="s">
        <v>180</v>
      </c>
      <c r="C86" s="89" t="s">
        <v>181</v>
      </c>
      <c r="D86" s="90">
        <v>44572</v>
      </c>
      <c r="E86" s="91">
        <v>1000</v>
      </c>
      <c r="F86" s="92" t="s">
        <v>310</v>
      </c>
      <c r="G86" s="89"/>
      <c r="H86" s="92" t="s">
        <v>309</v>
      </c>
      <c r="I86" s="96"/>
    </row>
    <row r="87" spans="1:9" ht="50" hidden="1">
      <c r="A87" s="87">
        <v>17</v>
      </c>
      <c r="B87" s="88" t="s">
        <v>170</v>
      </c>
      <c r="C87" s="89" t="s">
        <v>171</v>
      </c>
      <c r="D87" s="90">
        <v>44575</v>
      </c>
      <c r="E87" s="91">
        <v>1000</v>
      </c>
      <c r="F87" s="92" t="s">
        <v>310</v>
      </c>
      <c r="G87" s="89" t="s">
        <v>383</v>
      </c>
      <c r="H87" s="87"/>
      <c r="I87" s="95"/>
    </row>
    <row r="88" spans="1:9" ht="25" hidden="1">
      <c r="A88" s="87">
        <v>18</v>
      </c>
      <c r="B88" s="88" t="s">
        <v>182</v>
      </c>
      <c r="C88" s="89" t="s">
        <v>183</v>
      </c>
      <c r="D88" s="90">
        <v>44585</v>
      </c>
      <c r="E88" s="91">
        <v>5000</v>
      </c>
      <c r="F88" s="92" t="s">
        <v>310</v>
      </c>
      <c r="G88" s="89"/>
      <c r="H88" s="87"/>
      <c r="I88" s="95"/>
    </row>
    <row r="89" spans="1:9" ht="25" hidden="1">
      <c r="A89" s="87">
        <v>18</v>
      </c>
      <c r="B89" s="88" t="s">
        <v>185</v>
      </c>
      <c r="C89" s="89" t="s">
        <v>186</v>
      </c>
      <c r="D89" s="90">
        <v>44585</v>
      </c>
      <c r="E89" s="91">
        <v>6000</v>
      </c>
      <c r="F89" s="92" t="s">
        <v>310</v>
      </c>
      <c r="G89" s="89"/>
      <c r="H89" s="87"/>
      <c r="I89" s="95"/>
    </row>
    <row r="90" spans="1:9" ht="25" hidden="1">
      <c r="A90" s="87">
        <v>18</v>
      </c>
      <c r="B90" s="88" t="s">
        <v>187</v>
      </c>
      <c r="C90" s="89" t="s">
        <v>188</v>
      </c>
      <c r="D90" s="90">
        <v>44585</v>
      </c>
      <c r="E90" s="91">
        <v>6000</v>
      </c>
      <c r="F90" s="92" t="s">
        <v>310</v>
      </c>
      <c r="G90" s="89"/>
      <c r="H90" s="87"/>
      <c r="I90" s="95"/>
    </row>
    <row r="91" spans="1:9" ht="25" hidden="1">
      <c r="A91" s="87">
        <v>18</v>
      </c>
      <c r="B91" s="88" t="s">
        <v>189</v>
      </c>
      <c r="C91" s="89" t="s">
        <v>190</v>
      </c>
      <c r="D91" s="90">
        <v>44585</v>
      </c>
      <c r="E91" s="91">
        <v>5000</v>
      </c>
      <c r="F91" s="92" t="s">
        <v>310</v>
      </c>
      <c r="G91" s="89"/>
      <c r="H91" s="87"/>
      <c r="I91" s="95"/>
    </row>
    <row r="92" spans="1:9" ht="25" hidden="1">
      <c r="A92" s="87">
        <v>18</v>
      </c>
      <c r="B92" s="88" t="s">
        <v>195</v>
      </c>
      <c r="C92" s="89" t="s">
        <v>196</v>
      </c>
      <c r="D92" s="90">
        <v>44585</v>
      </c>
      <c r="E92" s="91">
        <v>2000</v>
      </c>
      <c r="F92" s="92" t="s">
        <v>310</v>
      </c>
      <c r="G92" s="89"/>
      <c r="H92" s="87"/>
      <c r="I92" s="95"/>
    </row>
    <row r="93" spans="1:9" ht="75" hidden="1">
      <c r="A93" s="87">
        <v>18</v>
      </c>
      <c r="B93" s="88" t="s">
        <v>191</v>
      </c>
      <c r="C93" s="89" t="s">
        <v>192</v>
      </c>
      <c r="D93" s="90">
        <v>44591</v>
      </c>
      <c r="E93" s="91">
        <v>1500</v>
      </c>
      <c r="F93" s="92" t="s">
        <v>310</v>
      </c>
      <c r="G93" s="89" t="s">
        <v>384</v>
      </c>
      <c r="H93" s="87"/>
      <c r="I93" s="95"/>
    </row>
    <row r="94" spans="1:9" ht="50" hidden="1">
      <c r="A94" s="87">
        <v>18</v>
      </c>
      <c r="B94" s="88" t="s">
        <v>193</v>
      </c>
      <c r="C94" s="89" t="s">
        <v>194</v>
      </c>
      <c r="D94" s="90">
        <v>44591</v>
      </c>
      <c r="E94" s="91">
        <v>500</v>
      </c>
      <c r="F94" s="92" t="s">
        <v>310</v>
      </c>
      <c r="G94" s="101" t="s">
        <v>385</v>
      </c>
      <c r="H94" s="87"/>
      <c r="I94" s="95"/>
    </row>
    <row r="95" spans="1:9" ht="25" hidden="1">
      <c r="A95" s="87">
        <v>19</v>
      </c>
      <c r="B95" s="88" t="s">
        <v>197</v>
      </c>
      <c r="C95" s="89" t="s">
        <v>198</v>
      </c>
      <c r="D95" s="90">
        <v>44585</v>
      </c>
      <c r="E95" s="91">
        <v>2000</v>
      </c>
      <c r="F95" s="92" t="s">
        <v>310</v>
      </c>
      <c r="G95" s="89"/>
      <c r="H95" s="87"/>
      <c r="I95" s="95"/>
    </row>
    <row r="96" spans="1:9" ht="137.5" hidden="1">
      <c r="A96" s="87">
        <v>19</v>
      </c>
      <c r="B96" s="88" t="s">
        <v>199</v>
      </c>
      <c r="C96" s="89" t="s">
        <v>200</v>
      </c>
      <c r="D96" s="90">
        <v>44591</v>
      </c>
      <c r="E96" s="91">
        <v>10000</v>
      </c>
      <c r="F96" s="92" t="s">
        <v>313</v>
      </c>
      <c r="G96" s="99" t="s">
        <v>386</v>
      </c>
      <c r="H96" s="97" t="s">
        <v>387</v>
      </c>
      <c r="I96" s="98"/>
    </row>
    <row r="97" spans="1:9" ht="25" hidden="1">
      <c r="A97" s="87">
        <v>19</v>
      </c>
      <c r="B97" s="88" t="s">
        <v>201</v>
      </c>
      <c r="C97" s="89" t="s">
        <v>202</v>
      </c>
      <c r="D97" s="90">
        <v>44597</v>
      </c>
      <c r="E97" s="91">
        <v>1500</v>
      </c>
      <c r="F97" s="92" t="s">
        <v>310</v>
      </c>
      <c r="G97" s="101" t="s">
        <v>388</v>
      </c>
      <c r="H97" s="87"/>
      <c r="I97" s="95"/>
    </row>
    <row r="98" spans="1:9" ht="25" hidden="1">
      <c r="A98" s="87">
        <v>19</v>
      </c>
      <c r="B98" s="88" t="s">
        <v>203</v>
      </c>
      <c r="C98" s="89" t="s">
        <v>204</v>
      </c>
      <c r="D98" s="90">
        <v>44609</v>
      </c>
      <c r="E98" s="91">
        <v>500</v>
      </c>
      <c r="F98" s="92" t="s">
        <v>310</v>
      </c>
      <c r="G98" s="101" t="s">
        <v>389</v>
      </c>
      <c r="H98" s="87"/>
      <c r="I98" s="95"/>
    </row>
    <row r="99" spans="1:9" ht="137.5" hidden="1">
      <c r="A99" s="87">
        <v>20</v>
      </c>
      <c r="B99" s="88" t="s">
        <v>205</v>
      </c>
      <c r="C99" s="89" t="s">
        <v>206</v>
      </c>
      <c r="D99" s="90">
        <v>44641</v>
      </c>
      <c r="E99" s="91">
        <v>4000</v>
      </c>
      <c r="F99" s="92" t="s">
        <v>313</v>
      </c>
      <c r="G99" s="111" t="s">
        <v>390</v>
      </c>
      <c r="H99" s="114" t="s">
        <v>391</v>
      </c>
      <c r="I99" s="115"/>
    </row>
    <row r="100" spans="1:9" ht="62.5" hidden="1">
      <c r="A100" s="87">
        <v>20</v>
      </c>
      <c r="B100" s="88" t="s">
        <v>207</v>
      </c>
      <c r="C100" s="89" t="s">
        <v>208</v>
      </c>
      <c r="D100" s="90">
        <v>44641</v>
      </c>
      <c r="E100" s="91">
        <v>1000</v>
      </c>
      <c r="F100" s="92" t="s">
        <v>310</v>
      </c>
      <c r="G100" s="111" t="s">
        <v>392</v>
      </c>
      <c r="H100" s="87"/>
      <c r="I100" s="95"/>
    </row>
    <row r="101" spans="1:9" ht="25" hidden="1">
      <c r="A101" s="87">
        <v>20</v>
      </c>
      <c r="B101" s="88" t="s">
        <v>209</v>
      </c>
      <c r="C101" s="89" t="s">
        <v>210</v>
      </c>
      <c r="D101" s="90">
        <v>44641</v>
      </c>
      <c r="E101" s="91">
        <v>10000</v>
      </c>
      <c r="F101" s="92" t="s">
        <v>313</v>
      </c>
      <c r="G101" s="111" t="s">
        <v>393</v>
      </c>
      <c r="H101" s="87"/>
      <c r="I101" s="95"/>
    </row>
    <row r="102" spans="1:9" ht="25" hidden="1">
      <c r="A102" s="87">
        <v>20</v>
      </c>
      <c r="B102" s="88" t="s">
        <v>211</v>
      </c>
      <c r="C102" s="89" t="s">
        <v>212</v>
      </c>
      <c r="D102" s="90">
        <v>44650</v>
      </c>
      <c r="E102" s="91">
        <v>500</v>
      </c>
      <c r="F102" s="92" t="s">
        <v>310</v>
      </c>
      <c r="G102" s="101" t="s">
        <v>394</v>
      </c>
      <c r="H102" s="87"/>
      <c r="I102" s="95"/>
    </row>
    <row r="103" spans="1:9" ht="37.5" hidden="1">
      <c r="A103" s="87">
        <v>21</v>
      </c>
      <c r="B103" s="88" t="s">
        <v>213</v>
      </c>
      <c r="C103" s="101" t="s">
        <v>214</v>
      </c>
      <c r="D103" s="90">
        <v>44693</v>
      </c>
      <c r="E103" s="91">
        <v>1500</v>
      </c>
      <c r="F103" s="92" t="s">
        <v>310</v>
      </c>
      <c r="G103" s="89" t="s">
        <v>395</v>
      </c>
      <c r="H103" s="87"/>
      <c r="I103" s="95"/>
    </row>
    <row r="104" spans="1:9" ht="25" hidden="1">
      <c r="A104" s="87">
        <v>21</v>
      </c>
      <c r="B104" s="88" t="s">
        <v>215</v>
      </c>
      <c r="C104" s="101" t="s">
        <v>216</v>
      </c>
      <c r="D104" s="90">
        <v>44693</v>
      </c>
      <c r="E104" s="91">
        <v>8000</v>
      </c>
      <c r="F104" s="92" t="s">
        <v>310</v>
      </c>
      <c r="G104" s="99" t="s">
        <v>396</v>
      </c>
      <c r="H104" s="105" t="s">
        <v>397</v>
      </c>
      <c r="I104" s="116"/>
    </row>
    <row r="105" spans="1:9" ht="28" hidden="1">
      <c r="A105" s="87">
        <v>21</v>
      </c>
      <c r="B105" s="88" t="s">
        <v>217</v>
      </c>
      <c r="C105" s="117" t="s">
        <v>218</v>
      </c>
      <c r="D105" s="90">
        <v>44693</v>
      </c>
      <c r="E105" s="91">
        <v>5000</v>
      </c>
      <c r="F105" s="92" t="s">
        <v>310</v>
      </c>
      <c r="G105" s="99" t="s">
        <v>398</v>
      </c>
      <c r="H105" s="87"/>
      <c r="I105" s="95"/>
    </row>
    <row r="106" spans="1:9" ht="212.5" hidden="1">
      <c r="A106" s="87">
        <v>22</v>
      </c>
      <c r="B106" s="88" t="s">
        <v>219</v>
      </c>
      <c r="C106" s="101" t="s">
        <v>220</v>
      </c>
      <c r="D106" s="90">
        <v>44707</v>
      </c>
      <c r="E106" s="91">
        <v>1500</v>
      </c>
      <c r="F106" s="92" t="s">
        <v>310</v>
      </c>
      <c r="G106" s="100" t="s">
        <v>399</v>
      </c>
      <c r="H106" s="92" t="s">
        <v>400</v>
      </c>
      <c r="I106" s="96"/>
    </row>
    <row r="107" spans="1:9" ht="50.5" hidden="1">
      <c r="A107" s="87">
        <v>22</v>
      </c>
      <c r="B107" s="88" t="s">
        <v>221</v>
      </c>
      <c r="C107" s="101" t="s">
        <v>222</v>
      </c>
      <c r="D107" s="90">
        <v>44693</v>
      </c>
      <c r="E107" s="91">
        <v>1000</v>
      </c>
      <c r="F107" s="92" t="s">
        <v>310</v>
      </c>
      <c r="G107" s="99" t="s">
        <v>401</v>
      </c>
      <c r="H107" s="118" t="s">
        <v>402</v>
      </c>
      <c r="I107" s="119"/>
    </row>
    <row r="108" spans="1:9" ht="37.5" hidden="1">
      <c r="A108" s="120">
        <v>22</v>
      </c>
      <c r="B108" s="121" t="s">
        <v>223</v>
      </c>
      <c r="C108" s="122" t="s">
        <v>224</v>
      </c>
      <c r="D108" s="123">
        <v>44712</v>
      </c>
      <c r="E108" s="124">
        <v>1500</v>
      </c>
      <c r="F108" s="125" t="s">
        <v>310</v>
      </c>
      <c r="G108" s="89" t="s">
        <v>403</v>
      </c>
      <c r="H108" s="87"/>
      <c r="I108" s="95"/>
    </row>
    <row r="109" spans="1:9" ht="125" hidden="1">
      <c r="A109" s="126">
        <v>22</v>
      </c>
      <c r="B109" s="127" t="s">
        <v>225</v>
      </c>
      <c r="C109" s="128" t="s">
        <v>226</v>
      </c>
      <c r="D109" s="129">
        <v>44700</v>
      </c>
      <c r="E109" s="130">
        <v>1500</v>
      </c>
      <c r="F109" s="131" t="s">
        <v>310</v>
      </c>
      <c r="G109" s="89" t="s">
        <v>404</v>
      </c>
      <c r="H109" s="97" t="s">
        <v>405</v>
      </c>
      <c r="I109" s="98"/>
    </row>
    <row r="110" spans="1:9" ht="187.5" hidden="1">
      <c r="A110" s="132">
        <v>23</v>
      </c>
      <c r="B110" s="133" t="s">
        <v>406</v>
      </c>
      <c r="C110" s="122" t="s">
        <v>407</v>
      </c>
      <c r="D110" s="123">
        <v>44712</v>
      </c>
      <c r="E110" s="124">
        <v>3000</v>
      </c>
      <c r="F110" s="125" t="s">
        <v>310</v>
      </c>
      <c r="G110" s="89" t="s">
        <v>408</v>
      </c>
      <c r="H110" s="92" t="s">
        <v>409</v>
      </c>
      <c r="I110" s="96"/>
    </row>
    <row r="111" spans="1:9" ht="87.5" hidden="1">
      <c r="A111" s="134">
        <v>23</v>
      </c>
      <c r="B111" s="135" t="s">
        <v>410</v>
      </c>
      <c r="C111" s="128" t="s">
        <v>411</v>
      </c>
      <c r="D111" s="129">
        <v>44712</v>
      </c>
      <c r="E111" s="130">
        <v>500</v>
      </c>
      <c r="F111" s="131" t="s">
        <v>310</v>
      </c>
      <c r="G111" s="89" t="s">
        <v>412</v>
      </c>
      <c r="H111" s="92" t="s">
        <v>413</v>
      </c>
      <c r="I111" s="96"/>
    </row>
    <row r="112" spans="1:9" ht="150" hidden="1">
      <c r="A112" s="132">
        <v>23</v>
      </c>
      <c r="B112" s="133" t="s">
        <v>414</v>
      </c>
      <c r="C112" s="122" t="s">
        <v>415</v>
      </c>
      <c r="D112" s="123">
        <v>44712</v>
      </c>
      <c r="E112" s="124">
        <v>2000</v>
      </c>
      <c r="F112" s="125" t="s">
        <v>310</v>
      </c>
      <c r="G112" s="89" t="s">
        <v>416</v>
      </c>
      <c r="H112" s="92" t="s">
        <v>417</v>
      </c>
      <c r="I112" s="96"/>
    </row>
    <row r="113" spans="1:9" ht="75.5" hidden="1">
      <c r="A113" s="134">
        <v>23</v>
      </c>
      <c r="B113" s="135" t="s">
        <v>418</v>
      </c>
      <c r="C113" s="128" t="s">
        <v>419</v>
      </c>
      <c r="D113" s="129">
        <v>44712</v>
      </c>
      <c r="E113" s="130">
        <v>1000</v>
      </c>
      <c r="F113" s="131" t="s">
        <v>310</v>
      </c>
      <c r="G113" s="89" t="s">
        <v>420</v>
      </c>
      <c r="H113" s="136" t="s">
        <v>421</v>
      </c>
      <c r="I113" s="137"/>
    </row>
    <row r="114" spans="1:9" ht="62.5" hidden="1">
      <c r="A114" s="132">
        <v>23</v>
      </c>
      <c r="B114" s="133" t="s">
        <v>422</v>
      </c>
      <c r="C114" s="122" t="s">
        <v>423</v>
      </c>
      <c r="D114" s="123">
        <v>44712</v>
      </c>
      <c r="E114" s="124">
        <v>2500</v>
      </c>
      <c r="F114" s="125" t="s">
        <v>310</v>
      </c>
      <c r="G114" s="89" t="s">
        <v>424</v>
      </c>
      <c r="H114" s="97" t="s">
        <v>425</v>
      </c>
      <c r="I114" s="98"/>
    </row>
    <row r="115" spans="1:9" ht="25" hidden="1">
      <c r="A115" s="134">
        <v>24</v>
      </c>
      <c r="B115" s="135" t="s">
        <v>426</v>
      </c>
      <c r="C115" s="128" t="s">
        <v>427</v>
      </c>
      <c r="D115" s="129">
        <v>44712</v>
      </c>
      <c r="E115" s="138">
        <v>9500</v>
      </c>
      <c r="F115" s="131" t="s">
        <v>310</v>
      </c>
      <c r="G115" s="99" t="s">
        <v>428</v>
      </c>
      <c r="H115" s="87"/>
      <c r="I115" s="95"/>
    </row>
    <row r="116" spans="1:9" ht="25" hidden="1">
      <c r="A116" s="132">
        <v>24</v>
      </c>
      <c r="B116" s="133" t="s">
        <v>429</v>
      </c>
      <c r="C116" s="122" t="s">
        <v>430</v>
      </c>
      <c r="D116" s="123">
        <v>44721</v>
      </c>
      <c r="E116" s="124">
        <v>3000</v>
      </c>
      <c r="F116" s="125" t="s">
        <v>310</v>
      </c>
      <c r="G116" s="99" t="s">
        <v>431</v>
      </c>
      <c r="H116" s="92"/>
      <c r="I116" s="96"/>
    </row>
    <row r="117" spans="1:9" ht="37.5" hidden="1">
      <c r="A117" s="134">
        <v>24</v>
      </c>
      <c r="B117" s="127" t="s">
        <v>432</v>
      </c>
      <c r="C117" s="128" t="s">
        <v>433</v>
      </c>
      <c r="D117" s="129">
        <v>44721</v>
      </c>
      <c r="E117" s="130">
        <v>1500</v>
      </c>
      <c r="F117" s="131" t="s">
        <v>310</v>
      </c>
      <c r="G117" s="101" t="s">
        <v>434</v>
      </c>
      <c r="H117" s="92"/>
      <c r="I117" s="96"/>
    </row>
    <row r="118" spans="1:9" ht="75" hidden="1">
      <c r="A118" s="80">
        <v>25</v>
      </c>
      <c r="B118" s="81" t="s">
        <v>435</v>
      </c>
      <c r="C118" s="82" t="s">
        <v>436</v>
      </c>
      <c r="D118" s="83">
        <v>44746</v>
      </c>
      <c r="E118" s="84">
        <v>6000</v>
      </c>
      <c r="F118" s="85" t="s">
        <v>310</v>
      </c>
      <c r="G118" s="139" t="s">
        <v>437</v>
      </c>
      <c r="H118" s="140" t="s">
        <v>438</v>
      </c>
      <c r="I118" s="141"/>
    </row>
    <row r="119" spans="1:9" ht="69" hidden="1" customHeight="1">
      <c r="A119" s="80">
        <v>25</v>
      </c>
      <c r="B119" s="81" t="s">
        <v>439</v>
      </c>
      <c r="C119" s="142" t="s">
        <v>440</v>
      </c>
      <c r="D119" s="83">
        <v>44746</v>
      </c>
      <c r="E119" s="84">
        <v>500</v>
      </c>
      <c r="F119" s="85" t="s">
        <v>310</v>
      </c>
      <c r="G119" s="143" t="s">
        <v>441</v>
      </c>
      <c r="H119" s="144"/>
      <c r="I119" s="145"/>
    </row>
    <row r="120" spans="1:9" ht="25" hidden="1">
      <c r="A120" s="146">
        <v>25</v>
      </c>
      <c r="B120" s="147" t="s">
        <v>442</v>
      </c>
      <c r="C120" s="142" t="s">
        <v>443</v>
      </c>
      <c r="D120" s="83">
        <v>44746</v>
      </c>
      <c r="E120" s="148">
        <v>2500</v>
      </c>
      <c r="F120" s="85" t="s">
        <v>310</v>
      </c>
      <c r="G120" s="149" t="s">
        <v>444</v>
      </c>
      <c r="H120" s="150" t="s">
        <v>445</v>
      </c>
      <c r="I120" s="151"/>
    </row>
    <row r="121" spans="1:9" ht="25" hidden="1">
      <c r="A121" s="146">
        <v>25</v>
      </c>
      <c r="B121" s="147" t="s">
        <v>446</v>
      </c>
      <c r="C121" s="142" t="s">
        <v>447</v>
      </c>
      <c r="D121" s="83">
        <v>44746</v>
      </c>
      <c r="E121" s="148">
        <v>2500</v>
      </c>
      <c r="F121" s="85" t="s">
        <v>310</v>
      </c>
      <c r="G121" s="152" t="s">
        <v>448</v>
      </c>
      <c r="H121" s="150" t="s">
        <v>445</v>
      </c>
      <c r="I121" s="151"/>
    </row>
    <row r="122" spans="1:9" ht="187.5" hidden="1">
      <c r="A122" s="80">
        <v>25</v>
      </c>
      <c r="B122" s="153" t="s">
        <v>449</v>
      </c>
      <c r="C122" s="82" t="s">
        <v>450</v>
      </c>
      <c r="D122" s="83">
        <v>44712</v>
      </c>
      <c r="E122" s="84">
        <v>7500</v>
      </c>
      <c r="F122" s="85" t="s">
        <v>310</v>
      </c>
      <c r="G122" s="139" t="s">
        <v>451</v>
      </c>
      <c r="H122" s="154" t="s">
        <v>452</v>
      </c>
      <c r="I122" s="155"/>
    </row>
    <row r="123" spans="1:9" ht="25" hidden="1">
      <c r="A123" s="146">
        <v>26</v>
      </c>
      <c r="B123" s="147" t="s">
        <v>453</v>
      </c>
      <c r="C123" s="142" t="s">
        <v>454</v>
      </c>
      <c r="D123" s="156">
        <v>44746</v>
      </c>
      <c r="E123" s="148">
        <v>3400</v>
      </c>
      <c r="F123" s="157" t="s">
        <v>310</v>
      </c>
      <c r="G123" s="149" t="s">
        <v>455</v>
      </c>
      <c r="H123" s="158" t="s">
        <v>309</v>
      </c>
      <c r="I123" s="159"/>
    </row>
    <row r="124" spans="1:9" ht="68.25" hidden="1" customHeight="1">
      <c r="A124" s="160">
        <v>27</v>
      </c>
      <c r="B124" s="161" t="s">
        <v>456</v>
      </c>
      <c r="C124" s="162" t="s">
        <v>457</v>
      </c>
      <c r="D124" s="163">
        <v>44749</v>
      </c>
      <c r="E124" s="164">
        <v>14000</v>
      </c>
      <c r="F124" s="165" t="s">
        <v>310</v>
      </c>
      <c r="G124" s="166" t="s">
        <v>458</v>
      </c>
      <c r="H124" s="167" t="s">
        <v>459</v>
      </c>
      <c r="I124" s="168"/>
    </row>
    <row r="125" spans="1:9" ht="99" hidden="1" customHeight="1">
      <c r="A125" s="146">
        <v>28</v>
      </c>
      <c r="B125" s="147" t="s">
        <v>460</v>
      </c>
      <c r="C125" s="142" t="s">
        <v>461</v>
      </c>
      <c r="D125" s="156">
        <v>44798</v>
      </c>
      <c r="E125" s="148">
        <v>4000</v>
      </c>
      <c r="F125" s="157" t="s">
        <v>310</v>
      </c>
      <c r="G125" s="169" t="s">
        <v>462</v>
      </c>
      <c r="H125" s="170" t="s">
        <v>463</v>
      </c>
      <c r="I125" s="171"/>
    </row>
    <row r="126" spans="1:9" ht="25" hidden="1">
      <c r="A126" s="146">
        <v>28</v>
      </c>
      <c r="B126" s="147" t="s">
        <v>464</v>
      </c>
      <c r="C126" s="142" t="s">
        <v>465</v>
      </c>
      <c r="D126" s="156">
        <v>44749</v>
      </c>
      <c r="E126" s="148">
        <v>5000</v>
      </c>
      <c r="F126" s="165" t="s">
        <v>310</v>
      </c>
      <c r="G126" s="172" t="s">
        <v>466</v>
      </c>
      <c r="H126" s="173"/>
      <c r="I126" s="174"/>
    </row>
    <row r="127" spans="1:9" ht="25" hidden="1">
      <c r="A127" s="146">
        <v>29</v>
      </c>
      <c r="B127" s="147" t="s">
        <v>467</v>
      </c>
      <c r="C127" s="142" t="s">
        <v>244</v>
      </c>
      <c r="D127" s="156">
        <v>44749</v>
      </c>
      <c r="E127" s="148">
        <v>9000</v>
      </c>
      <c r="F127" s="157" t="s">
        <v>310</v>
      </c>
      <c r="G127" s="149" t="s">
        <v>468</v>
      </c>
      <c r="H127" s="158"/>
      <c r="I127" s="159"/>
    </row>
    <row r="128" spans="1:9" ht="25" hidden="1">
      <c r="A128" s="146">
        <v>29</v>
      </c>
      <c r="B128" s="147" t="s">
        <v>469</v>
      </c>
      <c r="C128" s="142" t="s">
        <v>245</v>
      </c>
      <c r="D128" s="156">
        <v>44749</v>
      </c>
      <c r="E128" s="148">
        <v>500</v>
      </c>
      <c r="F128" s="165" t="s">
        <v>310</v>
      </c>
      <c r="G128" s="172" t="s">
        <v>470</v>
      </c>
      <c r="H128" s="173"/>
      <c r="I128" s="174"/>
    </row>
    <row r="129" spans="1:9" ht="108.75" hidden="1" customHeight="1">
      <c r="A129" s="146">
        <v>30</v>
      </c>
      <c r="B129" s="175" t="s">
        <v>471</v>
      </c>
      <c r="C129" s="142" t="s">
        <v>472</v>
      </c>
      <c r="D129" s="156"/>
      <c r="E129" s="148">
        <v>6500</v>
      </c>
      <c r="F129" s="157" t="s">
        <v>310</v>
      </c>
      <c r="G129" s="172" t="s">
        <v>473</v>
      </c>
      <c r="H129" s="158"/>
      <c r="I129" s="159"/>
    </row>
    <row r="130" spans="1:9" ht="108.75" hidden="1" customHeight="1">
      <c r="A130" s="146">
        <v>30</v>
      </c>
      <c r="B130" s="175" t="s">
        <v>474</v>
      </c>
      <c r="C130" s="142" t="s">
        <v>247</v>
      </c>
      <c r="D130" s="156"/>
      <c r="E130" s="148">
        <v>8500</v>
      </c>
      <c r="F130" s="176" t="s">
        <v>310</v>
      </c>
      <c r="G130" s="177" t="s">
        <v>475</v>
      </c>
      <c r="H130" s="178"/>
      <c r="I130" s="179"/>
    </row>
    <row r="131" spans="1:9" ht="108.75" hidden="1" customHeight="1">
      <c r="A131" s="180">
        <v>31</v>
      </c>
      <c r="B131" s="181" t="s">
        <v>476</v>
      </c>
      <c r="C131" s="182" t="s">
        <v>477</v>
      </c>
      <c r="D131" s="183">
        <v>44712</v>
      </c>
      <c r="E131" s="184">
        <v>8000</v>
      </c>
      <c r="F131" s="185" t="s">
        <v>310</v>
      </c>
      <c r="G131" s="186" t="s">
        <v>478</v>
      </c>
      <c r="H131" s="187"/>
      <c r="I131" s="188"/>
    </row>
    <row r="132" spans="1:9" ht="158.25" hidden="1" customHeight="1">
      <c r="A132" s="146">
        <v>31</v>
      </c>
      <c r="B132" s="175" t="s">
        <v>479</v>
      </c>
      <c r="C132" s="142" t="s">
        <v>480</v>
      </c>
      <c r="D132" s="156" t="s">
        <v>309</v>
      </c>
      <c r="E132" s="148">
        <v>1000</v>
      </c>
      <c r="F132" s="189" t="s">
        <v>310</v>
      </c>
      <c r="G132" s="190" t="s">
        <v>481</v>
      </c>
      <c r="H132" s="191"/>
      <c r="I132" s="192"/>
    </row>
    <row r="133" spans="1:9" ht="108.75" hidden="1" customHeight="1">
      <c r="A133" s="146">
        <v>31</v>
      </c>
      <c r="B133" s="175" t="s">
        <v>482</v>
      </c>
      <c r="C133" s="142" t="s">
        <v>483</v>
      </c>
      <c r="D133" s="156" t="s">
        <v>309</v>
      </c>
      <c r="E133" s="148">
        <v>2000</v>
      </c>
      <c r="F133" s="185" t="s">
        <v>310</v>
      </c>
      <c r="G133" s="190" t="s">
        <v>484</v>
      </c>
      <c r="H133" s="191"/>
      <c r="I133" s="192"/>
    </row>
    <row r="134" spans="1:9" ht="108.75" hidden="1" customHeight="1">
      <c r="A134" s="146">
        <v>32</v>
      </c>
      <c r="B134" s="175" t="s">
        <v>485</v>
      </c>
      <c r="C134" s="142" t="s">
        <v>251</v>
      </c>
      <c r="D134" s="156"/>
      <c r="E134" s="148">
        <v>2500</v>
      </c>
      <c r="F134" s="189" t="s">
        <v>310</v>
      </c>
      <c r="G134" s="149" t="s">
        <v>486</v>
      </c>
      <c r="H134" s="193"/>
      <c r="I134" s="192"/>
    </row>
    <row r="135" spans="1:9" ht="108.75" hidden="1" customHeight="1">
      <c r="A135" s="146">
        <v>32</v>
      </c>
      <c r="B135" s="175" t="s">
        <v>487</v>
      </c>
      <c r="C135" s="142" t="s">
        <v>252</v>
      </c>
      <c r="D135" s="156"/>
      <c r="E135" s="148">
        <v>4500</v>
      </c>
      <c r="F135" s="185" t="s">
        <v>310</v>
      </c>
      <c r="G135" s="172" t="s">
        <v>488</v>
      </c>
      <c r="H135" s="194" t="s">
        <v>489</v>
      </c>
      <c r="I135" s="192"/>
    </row>
    <row r="136" spans="1:9" ht="154" hidden="1">
      <c r="A136" s="195">
        <v>33</v>
      </c>
      <c r="B136" s="196" t="s">
        <v>490</v>
      </c>
      <c r="C136" s="197" t="s">
        <v>491</v>
      </c>
      <c r="D136" s="198"/>
      <c r="E136" s="199">
        <v>6000</v>
      </c>
      <c r="F136" s="189" t="s">
        <v>310</v>
      </c>
      <c r="G136" s="200" t="s">
        <v>492</v>
      </c>
      <c r="H136" s="201" t="s">
        <v>493</v>
      </c>
      <c r="I136" s="136"/>
    </row>
    <row r="137" spans="1:9" ht="42" hidden="1">
      <c r="A137" s="195">
        <v>33</v>
      </c>
      <c r="B137" s="202" t="s">
        <v>494</v>
      </c>
      <c r="C137" s="197" t="s">
        <v>254</v>
      </c>
      <c r="D137" s="198"/>
      <c r="E137" s="199">
        <v>800</v>
      </c>
      <c r="F137" s="185" t="s">
        <v>310</v>
      </c>
      <c r="G137" s="200" t="s">
        <v>495</v>
      </c>
      <c r="H137" s="203"/>
      <c r="I137" s="136"/>
    </row>
    <row r="138" spans="1:9" ht="70" hidden="1">
      <c r="A138" s="195">
        <v>33</v>
      </c>
      <c r="B138" s="202" t="s">
        <v>496</v>
      </c>
      <c r="C138" s="197" t="s">
        <v>255</v>
      </c>
      <c r="D138" s="198"/>
      <c r="E138" s="199">
        <v>2500</v>
      </c>
      <c r="F138" s="189" t="s">
        <v>310</v>
      </c>
      <c r="G138" s="200" t="s">
        <v>497</v>
      </c>
      <c r="H138" s="203"/>
      <c r="I138" s="136"/>
    </row>
    <row r="139" spans="1:9" ht="266" hidden="1">
      <c r="A139" s="195">
        <v>34</v>
      </c>
      <c r="B139" s="196" t="s">
        <v>498</v>
      </c>
      <c r="C139" s="197" t="s">
        <v>499</v>
      </c>
      <c r="D139" s="198"/>
      <c r="E139" s="199">
        <v>5000</v>
      </c>
      <c r="F139" s="204" t="s">
        <v>310</v>
      </c>
      <c r="G139" s="200" t="s">
        <v>500</v>
      </c>
      <c r="H139" s="203"/>
      <c r="I139" s="136"/>
    </row>
    <row r="140" spans="1:9" ht="84" hidden="1">
      <c r="A140" s="195">
        <v>34</v>
      </c>
      <c r="B140" s="196" t="s">
        <v>501</v>
      </c>
      <c r="C140" s="197" t="s">
        <v>502</v>
      </c>
      <c r="D140" s="198"/>
      <c r="E140" s="199">
        <v>5000</v>
      </c>
      <c r="F140" s="204" t="s">
        <v>310</v>
      </c>
      <c r="G140" s="200" t="s">
        <v>503</v>
      </c>
      <c r="H140" s="205" t="s">
        <v>504</v>
      </c>
      <c r="I140" s="136"/>
    </row>
    <row r="141" spans="1:9" ht="154" hidden="1">
      <c r="A141" s="195">
        <v>34</v>
      </c>
      <c r="B141" s="196" t="s">
        <v>505</v>
      </c>
      <c r="C141" s="197" t="s">
        <v>256</v>
      </c>
      <c r="D141" s="198"/>
      <c r="E141" s="199">
        <v>4400</v>
      </c>
      <c r="F141" s="204" t="s">
        <v>310</v>
      </c>
      <c r="G141" s="200" t="s">
        <v>506</v>
      </c>
      <c r="H141" s="203" t="s">
        <v>507</v>
      </c>
      <c r="I141" s="136"/>
    </row>
    <row r="142" spans="1:9" ht="238" hidden="1">
      <c r="A142" s="195">
        <v>35</v>
      </c>
      <c r="B142" s="196" t="s">
        <v>508</v>
      </c>
      <c r="C142" s="197" t="s">
        <v>259</v>
      </c>
      <c r="D142" s="198"/>
      <c r="E142" s="199">
        <v>7500</v>
      </c>
      <c r="F142" s="185" t="s">
        <v>310</v>
      </c>
      <c r="G142" s="200" t="s">
        <v>509</v>
      </c>
      <c r="H142" s="206" t="s">
        <v>510</v>
      </c>
      <c r="I142" s="136"/>
    </row>
    <row r="143" spans="1:9" ht="70" hidden="1">
      <c r="A143" s="195">
        <v>35</v>
      </c>
      <c r="B143" s="202" t="s">
        <v>511</v>
      </c>
      <c r="C143" s="197" t="s">
        <v>260</v>
      </c>
      <c r="D143" s="198"/>
      <c r="E143" s="199">
        <v>1000</v>
      </c>
      <c r="F143" s="191" t="s">
        <v>310</v>
      </c>
      <c r="G143" s="200" t="s">
        <v>512</v>
      </c>
      <c r="H143" s="207"/>
      <c r="I143" s="136"/>
    </row>
    <row r="144" spans="1:9" ht="53.25" hidden="1" customHeight="1">
      <c r="A144" s="208">
        <v>36</v>
      </c>
      <c r="B144" s="209" t="s">
        <v>513</v>
      </c>
      <c r="C144" s="210" t="s">
        <v>265</v>
      </c>
      <c r="D144" s="211"/>
      <c r="E144" s="212">
        <v>500</v>
      </c>
      <c r="F144" s="213" t="s">
        <v>310</v>
      </c>
      <c r="G144" s="214" t="s">
        <v>514</v>
      </c>
      <c r="H144" s="215"/>
      <c r="I144" s="216"/>
    </row>
    <row r="145" spans="1:9" ht="28" hidden="1">
      <c r="A145" s="217">
        <v>36</v>
      </c>
      <c r="B145" s="218" t="s">
        <v>515</v>
      </c>
      <c r="C145" s="219" t="s">
        <v>261</v>
      </c>
      <c r="D145" s="220"/>
      <c r="E145" s="221">
        <v>500</v>
      </c>
      <c r="F145" s="222" t="s">
        <v>310</v>
      </c>
      <c r="G145" s="223" t="s">
        <v>516</v>
      </c>
      <c r="H145" s="224"/>
      <c r="I145" s="225"/>
    </row>
    <row r="146" spans="1:9" ht="28" hidden="1">
      <c r="A146" s="217">
        <v>36</v>
      </c>
      <c r="B146" s="218" t="s">
        <v>517</v>
      </c>
      <c r="C146" s="219" t="s">
        <v>263</v>
      </c>
      <c r="D146" s="220"/>
      <c r="E146" s="221">
        <v>500</v>
      </c>
      <c r="F146" s="222" t="s">
        <v>310</v>
      </c>
      <c r="G146" s="226" t="s">
        <v>518</v>
      </c>
      <c r="H146" s="224"/>
      <c r="I146" s="225"/>
    </row>
    <row r="147" spans="1:9" ht="28" hidden="1">
      <c r="A147" s="217">
        <v>36</v>
      </c>
      <c r="B147" s="218" t="s">
        <v>519</v>
      </c>
      <c r="C147" s="219" t="s">
        <v>262</v>
      </c>
      <c r="D147" s="220"/>
      <c r="E147" s="221">
        <v>500</v>
      </c>
      <c r="F147" s="222" t="s">
        <v>310</v>
      </c>
      <c r="G147" s="226" t="s">
        <v>520</v>
      </c>
      <c r="H147" s="224"/>
      <c r="I147" s="225"/>
    </row>
    <row r="148" spans="1:9" ht="98" hidden="1">
      <c r="A148" s="217">
        <v>36</v>
      </c>
      <c r="B148" s="218" t="s">
        <v>521</v>
      </c>
      <c r="C148" s="219" t="s">
        <v>264</v>
      </c>
      <c r="D148" s="220"/>
      <c r="E148" s="221">
        <v>3000</v>
      </c>
      <c r="F148" s="222" t="s">
        <v>310</v>
      </c>
      <c r="G148" s="227" t="s">
        <v>522</v>
      </c>
      <c r="H148" s="224"/>
      <c r="I148" s="225"/>
    </row>
    <row r="149" spans="1:9" ht="112" hidden="1">
      <c r="A149" s="217">
        <v>36</v>
      </c>
      <c r="B149" s="218" t="s">
        <v>523</v>
      </c>
      <c r="C149" s="219" t="s">
        <v>266</v>
      </c>
      <c r="D149" s="220"/>
      <c r="E149" s="221">
        <v>3000</v>
      </c>
      <c r="F149" s="222" t="s">
        <v>310</v>
      </c>
      <c r="G149" s="226" t="s">
        <v>524</v>
      </c>
      <c r="H149" s="224"/>
      <c r="I149" s="225"/>
    </row>
    <row r="150" spans="1:9" ht="28" hidden="1">
      <c r="A150" s="228">
        <v>37</v>
      </c>
      <c r="B150" s="229" t="s">
        <v>525</v>
      </c>
      <c r="C150" s="230" t="s">
        <v>526</v>
      </c>
      <c r="D150" s="220"/>
      <c r="E150" s="231">
        <v>2800</v>
      </c>
      <c r="F150" s="222" t="s">
        <v>310</v>
      </c>
      <c r="G150" s="232" t="s">
        <v>527</v>
      </c>
      <c r="H150" s="224"/>
      <c r="I150" s="225"/>
    </row>
    <row r="151" spans="1:9" ht="42" hidden="1">
      <c r="A151" s="228">
        <v>37</v>
      </c>
      <c r="B151" s="218" t="s">
        <v>528</v>
      </c>
      <c r="C151" s="233" t="s">
        <v>529</v>
      </c>
      <c r="D151" s="220"/>
      <c r="E151" s="231">
        <v>2000</v>
      </c>
      <c r="F151" s="222" t="s">
        <v>310</v>
      </c>
      <c r="G151" s="227" t="s">
        <v>530</v>
      </c>
      <c r="H151" s="224"/>
      <c r="I151" s="225"/>
    </row>
    <row r="152" spans="1:9" ht="70" hidden="1">
      <c r="A152" s="228">
        <v>37</v>
      </c>
      <c r="B152" s="218" t="s">
        <v>531</v>
      </c>
      <c r="C152" s="219" t="s">
        <v>532</v>
      </c>
      <c r="D152" s="220"/>
      <c r="E152" s="231">
        <v>4000</v>
      </c>
      <c r="F152" s="222" t="s">
        <v>310</v>
      </c>
      <c r="G152" s="227" t="s">
        <v>533</v>
      </c>
      <c r="H152" s="224"/>
      <c r="I152" s="225"/>
    </row>
    <row r="153" spans="1:9" ht="42" hidden="1">
      <c r="A153" s="228">
        <v>37</v>
      </c>
      <c r="B153" s="218" t="s">
        <v>534</v>
      </c>
      <c r="C153" s="230" t="s">
        <v>535</v>
      </c>
      <c r="D153" s="220"/>
      <c r="E153" s="231">
        <v>1000</v>
      </c>
      <c r="F153" s="222" t="s">
        <v>310</v>
      </c>
      <c r="G153" s="227" t="s">
        <v>536</v>
      </c>
      <c r="H153" s="224"/>
      <c r="I153" s="225"/>
    </row>
    <row r="154" spans="1:9" ht="196" hidden="1">
      <c r="A154" s="228">
        <v>38</v>
      </c>
      <c r="B154" s="218" t="s">
        <v>537</v>
      </c>
      <c r="C154" s="219" t="s">
        <v>271</v>
      </c>
      <c r="D154" s="234"/>
      <c r="E154" s="235">
        <v>3000</v>
      </c>
      <c r="F154" s="222" t="s">
        <v>310</v>
      </c>
      <c r="G154" s="232" t="s">
        <v>538</v>
      </c>
      <c r="H154" s="224"/>
      <c r="I154" s="225"/>
    </row>
    <row r="155" spans="1:9" ht="56" hidden="1">
      <c r="A155" s="228">
        <v>38</v>
      </c>
      <c r="B155" s="229" t="s">
        <v>539</v>
      </c>
      <c r="C155" s="236" t="s">
        <v>274</v>
      </c>
      <c r="D155" s="234"/>
      <c r="E155" s="235">
        <v>2800</v>
      </c>
      <c r="F155" s="222" t="s">
        <v>310</v>
      </c>
      <c r="G155" s="232" t="s">
        <v>540</v>
      </c>
      <c r="H155" s="224"/>
      <c r="I155" s="225"/>
    </row>
    <row r="156" spans="1:9" ht="84" hidden="1">
      <c r="A156" s="228">
        <v>38</v>
      </c>
      <c r="B156" s="229" t="s">
        <v>541</v>
      </c>
      <c r="C156" s="236" t="s">
        <v>275</v>
      </c>
      <c r="D156" s="234"/>
      <c r="E156" s="235">
        <v>3000</v>
      </c>
      <c r="F156" s="222" t="s">
        <v>310</v>
      </c>
      <c r="G156" s="232" t="s">
        <v>542</v>
      </c>
      <c r="H156" s="224"/>
      <c r="I156" s="225"/>
    </row>
    <row r="157" spans="1:9" ht="42" hidden="1">
      <c r="A157" s="228">
        <v>38</v>
      </c>
      <c r="B157" s="218" t="s">
        <v>543</v>
      </c>
      <c r="C157" s="237" t="s">
        <v>273</v>
      </c>
      <c r="D157" s="234"/>
      <c r="E157" s="235">
        <v>3000</v>
      </c>
      <c r="F157" s="222" t="s">
        <v>310</v>
      </c>
      <c r="G157" s="232" t="s">
        <v>544</v>
      </c>
      <c r="H157" s="238" t="s">
        <v>545</v>
      </c>
      <c r="I157" s="225"/>
    </row>
    <row r="158" spans="1:9" ht="56" hidden="1">
      <c r="A158" s="228">
        <v>38</v>
      </c>
      <c r="B158" s="218" t="s">
        <v>546</v>
      </c>
      <c r="C158" s="239" t="s">
        <v>272</v>
      </c>
      <c r="D158" s="234"/>
      <c r="E158" s="235">
        <v>3000</v>
      </c>
      <c r="F158" s="222" t="s">
        <v>310</v>
      </c>
      <c r="G158" s="232" t="s">
        <v>547</v>
      </c>
      <c r="H158" s="224"/>
      <c r="I158" s="225"/>
    </row>
    <row r="159" spans="1:9" ht="84" hidden="1">
      <c r="A159" s="228">
        <v>39</v>
      </c>
      <c r="B159" s="218" t="s">
        <v>548</v>
      </c>
      <c r="C159" s="239" t="s">
        <v>276</v>
      </c>
      <c r="D159" s="234"/>
      <c r="E159" s="235">
        <v>6000</v>
      </c>
      <c r="F159" s="222" t="s">
        <v>310</v>
      </c>
      <c r="G159" s="232" t="s">
        <v>549</v>
      </c>
      <c r="H159" s="224"/>
      <c r="I159" s="225"/>
    </row>
    <row r="160" spans="1:9" ht="126" hidden="1">
      <c r="A160" s="228">
        <v>39</v>
      </c>
      <c r="B160" s="218" t="s">
        <v>550</v>
      </c>
      <c r="C160" s="239" t="s">
        <v>277</v>
      </c>
      <c r="D160" s="234"/>
      <c r="E160" s="235">
        <v>6000</v>
      </c>
      <c r="F160" s="222" t="s">
        <v>310</v>
      </c>
      <c r="G160" s="232" t="s">
        <v>551</v>
      </c>
      <c r="H160" s="224"/>
      <c r="I160" s="225"/>
    </row>
    <row r="161" spans="1:9" ht="126" hidden="1">
      <c r="A161" s="228">
        <v>39</v>
      </c>
      <c r="B161" s="218" t="s">
        <v>552</v>
      </c>
      <c r="C161" s="239" t="s">
        <v>553</v>
      </c>
      <c r="D161" s="234"/>
      <c r="E161" s="235">
        <v>2000</v>
      </c>
      <c r="F161" s="222" t="s">
        <v>313</v>
      </c>
      <c r="G161" s="232" t="s">
        <v>554</v>
      </c>
      <c r="H161" s="224"/>
      <c r="I161" s="225"/>
    </row>
    <row r="162" spans="1:9" ht="87.5" hidden="1">
      <c r="A162" s="228">
        <v>40</v>
      </c>
      <c r="B162" s="218" t="s">
        <v>555</v>
      </c>
      <c r="C162" s="240" t="s">
        <v>282</v>
      </c>
      <c r="D162" s="234"/>
      <c r="E162" s="235">
        <v>12000</v>
      </c>
      <c r="F162" s="222" t="s">
        <v>313</v>
      </c>
      <c r="G162" s="241" t="s">
        <v>556</v>
      </c>
      <c r="H162" s="242" t="s">
        <v>557</v>
      </c>
      <c r="I162" s="225"/>
    </row>
    <row r="163" spans="1:9" ht="112" hidden="1">
      <c r="A163" s="228">
        <v>40</v>
      </c>
      <c r="B163" s="218" t="s">
        <v>558</v>
      </c>
      <c r="C163" s="240" t="s">
        <v>280</v>
      </c>
      <c r="D163" s="234"/>
      <c r="E163" s="235">
        <v>2000</v>
      </c>
      <c r="F163" s="222" t="s">
        <v>313</v>
      </c>
      <c r="G163" s="232" t="s">
        <v>559</v>
      </c>
      <c r="H163" s="224"/>
      <c r="I163" s="225"/>
    </row>
    <row r="164" spans="1:9" ht="196" hidden="1">
      <c r="A164" s="228">
        <v>40</v>
      </c>
      <c r="B164" s="218" t="s">
        <v>560</v>
      </c>
      <c r="C164" s="239" t="s">
        <v>561</v>
      </c>
      <c r="D164" s="234"/>
      <c r="E164" s="235">
        <v>3000</v>
      </c>
      <c r="F164" s="222" t="s">
        <v>310</v>
      </c>
      <c r="G164" s="241" t="s">
        <v>562</v>
      </c>
      <c r="H164" s="224"/>
      <c r="I164" s="225"/>
    </row>
    <row r="165" spans="1:9" ht="56" hidden="1">
      <c r="A165" s="228">
        <v>40</v>
      </c>
      <c r="B165" s="218" t="s">
        <v>563</v>
      </c>
      <c r="C165" s="239" t="s">
        <v>564</v>
      </c>
      <c r="D165" s="234"/>
      <c r="E165" s="235">
        <v>3000</v>
      </c>
      <c r="F165" s="222" t="s">
        <v>310</v>
      </c>
      <c r="G165" s="232" t="s">
        <v>565</v>
      </c>
      <c r="H165" s="206" t="s">
        <v>566</v>
      </c>
      <c r="I165" s="225"/>
    </row>
    <row r="166" spans="1:9" ht="182" hidden="1">
      <c r="A166" s="228"/>
      <c r="B166" s="218" t="s">
        <v>567</v>
      </c>
      <c r="C166" s="239" t="s">
        <v>568</v>
      </c>
      <c r="D166" s="234"/>
      <c r="E166" s="235">
        <v>4000</v>
      </c>
      <c r="F166" s="222"/>
      <c r="G166" s="241" t="s">
        <v>569</v>
      </c>
      <c r="H166" s="206"/>
      <c r="I166" s="225"/>
    </row>
    <row r="167" spans="1:9" ht="28" hidden="1">
      <c r="A167" s="228"/>
      <c r="B167" s="218" t="s">
        <v>570</v>
      </c>
      <c r="C167" s="239" t="s">
        <v>571</v>
      </c>
      <c r="D167" s="234"/>
      <c r="E167" s="235">
        <v>2000</v>
      </c>
      <c r="F167" s="222"/>
      <c r="G167" s="232" t="s">
        <v>572</v>
      </c>
      <c r="H167" s="206"/>
      <c r="I167" s="225"/>
    </row>
    <row r="168" spans="1:9" ht="84" hidden="1">
      <c r="A168" s="228"/>
      <c r="B168" s="218" t="s">
        <v>573</v>
      </c>
      <c r="C168" s="239" t="s">
        <v>285</v>
      </c>
      <c r="D168" s="234"/>
      <c r="E168" s="235">
        <v>4000</v>
      </c>
      <c r="F168" s="222"/>
      <c r="G168" s="241" t="s">
        <v>574</v>
      </c>
      <c r="H168" s="206"/>
      <c r="I168" s="225"/>
    </row>
    <row r="169" spans="1:9" ht="56" hidden="1">
      <c r="A169" s="228"/>
      <c r="B169" s="218" t="s">
        <v>575</v>
      </c>
      <c r="C169" s="239" t="s">
        <v>286</v>
      </c>
      <c r="D169" s="234"/>
      <c r="E169" s="235">
        <v>3000</v>
      </c>
      <c r="F169" s="222"/>
      <c r="G169" s="232" t="s">
        <v>576</v>
      </c>
      <c r="H169" s="206"/>
      <c r="I169" s="225"/>
    </row>
    <row r="170" spans="1:9" ht="196" hidden="1">
      <c r="A170" s="228"/>
      <c r="B170" s="218" t="s">
        <v>577</v>
      </c>
      <c r="C170" s="239" t="s">
        <v>287</v>
      </c>
      <c r="D170" s="234"/>
      <c r="E170" s="235">
        <v>10000</v>
      </c>
      <c r="F170" s="222"/>
      <c r="G170" s="232" t="s">
        <v>578</v>
      </c>
      <c r="H170" s="206"/>
      <c r="I170" s="225"/>
    </row>
    <row r="171" spans="1:9" ht="56" hidden="1">
      <c r="A171" s="228"/>
      <c r="B171" s="229" t="s">
        <v>579</v>
      </c>
      <c r="C171" s="240" t="s">
        <v>580</v>
      </c>
      <c r="D171" s="234"/>
      <c r="E171" s="235">
        <v>600</v>
      </c>
      <c r="F171" s="222" t="s">
        <v>310</v>
      </c>
      <c r="G171" s="243" t="s">
        <v>581</v>
      </c>
      <c r="H171" s="206"/>
      <c r="I171" s="225"/>
    </row>
    <row r="172" spans="1:9" ht="224" hidden="1">
      <c r="A172" s="228"/>
      <c r="B172" s="229" t="s">
        <v>582</v>
      </c>
      <c r="C172" s="240" t="s">
        <v>583</v>
      </c>
      <c r="D172" s="234"/>
      <c r="E172" s="235">
        <v>6000</v>
      </c>
      <c r="F172" s="222" t="s">
        <v>310</v>
      </c>
      <c r="G172" s="241" t="s">
        <v>584</v>
      </c>
      <c r="H172" s="206"/>
      <c r="I172" s="225"/>
    </row>
    <row r="173" spans="1:9" ht="98" hidden="1">
      <c r="A173" s="228"/>
      <c r="B173" s="229" t="s">
        <v>585</v>
      </c>
      <c r="C173" s="240" t="s">
        <v>586</v>
      </c>
      <c r="D173" s="234"/>
      <c r="E173" s="235">
        <v>10000</v>
      </c>
      <c r="F173" s="222" t="s">
        <v>310</v>
      </c>
      <c r="G173" s="241" t="s">
        <v>587</v>
      </c>
      <c r="H173" s="244"/>
      <c r="I173" s="225"/>
    </row>
    <row r="174" spans="1:9" ht="126.75" customHeight="1">
      <c r="A174" s="228"/>
      <c r="B174" s="229" t="s">
        <v>588</v>
      </c>
      <c r="C174" s="240" t="s">
        <v>589</v>
      </c>
      <c r="D174" s="234"/>
      <c r="E174" s="235">
        <v>3000</v>
      </c>
      <c r="F174" s="222" t="s">
        <v>310</v>
      </c>
      <c r="G174" s="241" t="s">
        <v>590</v>
      </c>
      <c r="H174" s="245" t="s">
        <v>591</v>
      </c>
      <c r="I174" s="225"/>
    </row>
    <row r="175" spans="1:9" ht="28">
      <c r="A175" s="228"/>
      <c r="B175" s="229" t="s">
        <v>592</v>
      </c>
      <c r="C175" s="240" t="s">
        <v>294</v>
      </c>
      <c r="D175" s="234"/>
      <c r="E175" s="235">
        <v>500</v>
      </c>
      <c r="F175" s="222"/>
      <c r="G175" s="243" t="s">
        <v>593</v>
      </c>
      <c r="H175" s="245"/>
      <c r="I175" s="225"/>
    </row>
    <row r="176" spans="1:9" ht="168">
      <c r="A176" s="228"/>
      <c r="B176" s="229" t="s">
        <v>594</v>
      </c>
      <c r="C176" s="240" t="s">
        <v>295</v>
      </c>
      <c r="D176" s="234"/>
      <c r="E176" s="235">
        <v>2000</v>
      </c>
      <c r="F176" s="222"/>
      <c r="G176" s="243" t="s">
        <v>595</v>
      </c>
      <c r="H176" s="245"/>
      <c r="I176" s="225"/>
    </row>
    <row r="177" spans="1:9" ht="42">
      <c r="A177" s="228"/>
      <c r="B177" s="229" t="s">
        <v>596</v>
      </c>
      <c r="C177" s="240" t="s">
        <v>296</v>
      </c>
      <c r="D177" s="234"/>
      <c r="E177" s="235">
        <v>1500</v>
      </c>
      <c r="F177" s="222" t="s">
        <v>310</v>
      </c>
      <c r="G177" s="243" t="s">
        <v>597</v>
      </c>
      <c r="H177" s="245"/>
      <c r="I177" s="225"/>
    </row>
    <row r="178" spans="1:9" ht="182">
      <c r="A178" s="228"/>
      <c r="B178" s="229" t="s">
        <v>598</v>
      </c>
      <c r="C178" s="240" t="s">
        <v>297</v>
      </c>
      <c r="D178" s="234"/>
      <c r="E178" s="235">
        <v>3000</v>
      </c>
      <c r="F178" s="222" t="s">
        <v>310</v>
      </c>
      <c r="G178" s="241" t="s">
        <v>599</v>
      </c>
      <c r="H178" s="246" t="s">
        <v>600</v>
      </c>
      <c r="I178" s="225"/>
    </row>
    <row r="179" spans="1:9" ht="14">
      <c r="A179" s="228"/>
      <c r="B179" s="229" t="s">
        <v>601</v>
      </c>
      <c r="C179" s="240" t="s">
        <v>298</v>
      </c>
      <c r="D179" s="234"/>
      <c r="E179" s="235">
        <v>3000</v>
      </c>
      <c r="F179" s="222" t="s">
        <v>310</v>
      </c>
      <c r="G179" s="243" t="s">
        <v>298</v>
      </c>
      <c r="H179" s="245"/>
      <c r="I179" s="225"/>
    </row>
    <row r="180" spans="1:9" ht="34.5" customHeight="1">
      <c r="A180" s="247" t="s">
        <v>602</v>
      </c>
      <c r="B180" s="247" t="s">
        <v>603</v>
      </c>
      <c r="C180" s="248" t="s">
        <v>299</v>
      </c>
      <c r="D180" s="234"/>
      <c r="E180" s="249">
        <v>2000</v>
      </c>
      <c r="F180" s="250" t="s">
        <v>313</v>
      </c>
      <c r="G180" s="251" t="s">
        <v>604</v>
      </c>
      <c r="H180" s="245"/>
      <c r="I180" s="252"/>
    </row>
    <row r="181" spans="1:9" ht="28">
      <c r="A181" s="253" t="s">
        <v>602</v>
      </c>
      <c r="B181" s="254" t="s">
        <v>605</v>
      </c>
      <c r="C181" s="248" t="s">
        <v>606</v>
      </c>
      <c r="D181" s="234"/>
      <c r="E181" s="249">
        <v>3000</v>
      </c>
      <c r="F181" s="250"/>
      <c r="G181" s="255" t="s">
        <v>607</v>
      </c>
      <c r="H181" s="245"/>
      <c r="I181" s="252"/>
    </row>
    <row r="182" spans="1:9" ht="97.5" customHeight="1">
      <c r="A182" s="256">
        <v>45</v>
      </c>
      <c r="B182" s="257" t="s">
        <v>608</v>
      </c>
      <c r="C182" s="258" t="s">
        <v>97</v>
      </c>
      <c r="D182" s="234"/>
      <c r="E182" s="249">
        <v>5000</v>
      </c>
      <c r="F182" s="250" t="s">
        <v>313</v>
      </c>
      <c r="G182" s="258" t="s">
        <v>609</v>
      </c>
      <c r="H182" s="245"/>
      <c r="I182" s="252"/>
    </row>
    <row r="183" spans="1:9" ht="42">
      <c r="A183" s="259">
        <v>45</v>
      </c>
      <c r="B183" s="260" t="s">
        <v>610</v>
      </c>
      <c r="C183" s="248" t="s">
        <v>296</v>
      </c>
      <c r="D183" s="234"/>
      <c r="E183" s="249">
        <v>4000</v>
      </c>
      <c r="F183" s="250" t="s">
        <v>310</v>
      </c>
      <c r="G183" s="255" t="s">
        <v>611</v>
      </c>
      <c r="H183" s="245"/>
      <c r="I183" s="252"/>
    </row>
    <row r="184" spans="1:9" ht="112">
      <c r="A184" s="256">
        <v>46</v>
      </c>
      <c r="B184" s="257" t="s">
        <v>612</v>
      </c>
      <c r="C184" s="261" t="s">
        <v>613</v>
      </c>
      <c r="D184" s="262"/>
      <c r="E184" s="263"/>
      <c r="F184" s="264"/>
      <c r="G184" s="265" t="s">
        <v>614</v>
      </c>
      <c r="H184" s="266" t="s">
        <v>615</v>
      </c>
      <c r="I184" s="252"/>
    </row>
    <row r="185" spans="1:9" ht="56">
      <c r="A185" s="256">
        <v>46</v>
      </c>
      <c r="B185" s="267" t="s">
        <v>616</v>
      </c>
      <c r="C185" s="268" t="s">
        <v>617</v>
      </c>
      <c r="D185" s="269"/>
      <c r="E185" s="270"/>
      <c r="F185" s="271"/>
      <c r="G185" s="272" t="s">
        <v>618</v>
      </c>
      <c r="H185" s="273"/>
      <c r="I185" s="252"/>
    </row>
    <row r="186" spans="1:9" ht="28">
      <c r="A186" s="256">
        <v>46</v>
      </c>
      <c r="B186" s="257" t="s">
        <v>619</v>
      </c>
      <c r="C186" s="261" t="s">
        <v>620</v>
      </c>
      <c r="D186" s="262"/>
      <c r="E186" s="263"/>
      <c r="F186" s="264"/>
      <c r="G186" s="272" t="s">
        <v>621</v>
      </c>
      <c r="H186" s="273"/>
      <c r="I186" s="252"/>
    </row>
    <row r="187" spans="1:9" ht="42">
      <c r="A187" s="256">
        <v>46</v>
      </c>
      <c r="B187" s="267" t="s">
        <v>622</v>
      </c>
      <c r="C187" s="268" t="s">
        <v>623</v>
      </c>
      <c r="D187" s="269"/>
      <c r="E187" s="270"/>
      <c r="F187" s="271"/>
      <c r="G187" s="272" t="s">
        <v>624</v>
      </c>
      <c r="H187" s="273"/>
      <c r="I187" s="252"/>
    </row>
    <row r="188" spans="1:9" ht="84">
      <c r="A188" s="256">
        <v>46</v>
      </c>
      <c r="B188" s="257" t="s">
        <v>625</v>
      </c>
      <c r="C188" s="261" t="s">
        <v>626</v>
      </c>
      <c r="D188" s="262"/>
      <c r="E188" s="263"/>
      <c r="F188" s="264"/>
      <c r="G188" s="272" t="s">
        <v>627</v>
      </c>
      <c r="H188" s="273" t="s">
        <v>628</v>
      </c>
      <c r="I188" s="252"/>
    </row>
    <row r="192" spans="1:9" ht="14">
      <c r="A192" s="274"/>
      <c r="B192" s="275"/>
      <c r="C192" s="276"/>
      <c r="D192" s="277"/>
      <c r="E192" s="278"/>
      <c r="F192" s="279"/>
      <c r="G192" s="280"/>
      <c r="H192" s="281"/>
      <c r="I192" s="252"/>
    </row>
  </sheetData>
  <autoFilter ref="A1:H157"/>
  <customSheetViews>
    <customSheetView guid="{0740B4A3-83BF-4C9D-8035-0316227E476A}" filter="1" showAutoFilter="1">
      <pageMargins left="0.7" right="0.7" top="0.75" bottom="0.75" header="0.3" footer="0.3"/>
      <autoFilter ref="F1:F79">
        <filterColumn colId="0">
          <filters>
            <filter val="Задача закрыта"/>
            <filter val="На доработку"/>
            <filter val="Сделано - На контроль"/>
          </filters>
        </filterColumn>
      </autoFilter>
    </customSheetView>
    <customSheetView guid="{0740B4A3-83BF-4C9D-8035-0316227E476A}" filter="1" showAutoFilter="1">
      <pageMargins left="0.7" right="0.7" top="0.75" bottom="0.75" header="0.3" footer="0.3"/>
      <autoFilter ref="C1:H79"/>
    </customSheetView>
  </customSheetViews>
  <conditionalFormatting sqref="F2:F192">
    <cfRule type="containsText" dxfId="32" priority="1" operator="containsText" text="Сделано - На контроль">
      <formula>NOT(ISERROR(SEARCH(("Сделано - На контроль"),(F2))))</formula>
    </cfRule>
  </conditionalFormatting>
  <conditionalFormatting sqref="F1:F192">
    <cfRule type="containsText" dxfId="31" priority="2" operator="containsText" text="На доработку">
      <formula>NOT(ISERROR(SEARCH(("На доработку"),(F1))))</formula>
    </cfRule>
  </conditionalFormatting>
  <conditionalFormatting sqref="F1:F192">
    <cfRule type="containsText" dxfId="30" priority="3" operator="containsText" text="Включен в Этап">
      <formula>NOT(ISERROR(SEARCH(("Включен в Этап"),(F1))))</formula>
    </cfRule>
  </conditionalFormatting>
  <conditionalFormatting sqref="F1:F192">
    <cfRule type="containsText" dxfId="29" priority="4" operator="containsText" text="Задача закрыта">
      <formula>NOT(ISERROR(SEARCH(("Задача закрыта"),(F1))))</formula>
    </cfRule>
  </conditionalFormatting>
  <dataValidations count="2">
    <dataValidation type="list" allowBlank="1" sqref="F144:F188 F192">
      <formula1>"Включен в Этап,Сделано - На контроль,Задача закрыта,На доработку"</formula1>
    </dataValidation>
    <dataValidation type="list" allowBlank="1" sqref="F2:F143">
      <formula1>"Включен в Этап,Сделано - На контроль,Задача закрыта,На доработку"</formula1>
    </dataValidation>
  </dataValidations>
  <hyperlinks>
    <hyperlink ref="G11" r:id="rId1"/>
    <hyperlink ref="C16" r:id="rId2"/>
    <hyperlink ref="C22" r:id="rId3"/>
    <hyperlink ref="H45" r:id="rId4"/>
    <hyperlink ref="G47" r:id="rId5"/>
    <hyperlink ref="G53" r:id="rId6"/>
    <hyperlink ref="G54" r:id="rId7"/>
    <hyperlink ref="H58" r:id="rId8"/>
    <hyperlink ref="G59" r:id="rId9" location="gid=0"/>
    <hyperlink ref="G78" r:id="rId10"/>
    <hyperlink ref="H78" r:id="rId11"/>
    <hyperlink ref="H80" r:id="rId12"/>
    <hyperlink ref="G81" r:id="rId13"/>
    <hyperlink ref="G83" r:id="rId14"/>
    <hyperlink ref="G85" r:id="rId15"/>
    <hyperlink ref="G96" r:id="rId16"/>
    <hyperlink ref="G99" r:id="rId17"/>
    <hyperlink ref="G101" r:id="rId18"/>
    <hyperlink ref="G104" r:id="rId19"/>
    <hyperlink ref="H104" location="'Задачи (оригинал) архив'!A133" display="Необходима дороботка"/>
    <hyperlink ref="G105" r:id="rId20"/>
    <hyperlink ref="G106" r:id="rId21"/>
    <hyperlink ref="G107" r:id="rId22"/>
    <hyperlink ref="G115" r:id="rId23"/>
    <hyperlink ref="G116" r:id="rId24"/>
    <hyperlink ref="G118" r:id="rId25"/>
    <hyperlink ref="H118" r:id="rId26"/>
    <hyperlink ref="G120" r:id="rId27"/>
    <hyperlink ref="G121" r:id="rId28"/>
    <hyperlink ref="G122" r:id="rId29"/>
    <hyperlink ref="G123" r:id="rId30"/>
    <hyperlink ref="G124" r:id="rId31"/>
    <hyperlink ref="G127" r:id="rId32"/>
    <hyperlink ref="G130" r:id="rId33"/>
    <hyperlink ref="G131" r:id="rId34"/>
    <hyperlink ref="G134" r:id="rId35"/>
    <hyperlink ref="G145" r:id="rId36"/>
    <hyperlink ref="G162" r:id="rId37"/>
    <hyperlink ref="H162" r:id="rId38"/>
    <hyperlink ref="G164" r:id="rId39"/>
    <hyperlink ref="G166" r:id="rId40" location="paymentout/"/>
    <hyperlink ref="G168" r:id="rId41"/>
    <hyperlink ref="G172" r:id="rId42"/>
    <hyperlink ref="G173" r:id="rId43"/>
    <hyperlink ref="G174" r:id="rId44"/>
    <hyperlink ref="G178" r:id="rId45" location="good/edit?id=e739eeef-5099-11ed-0a80-00dc00003383"/>
    <hyperlink ref="G180" r:id="rId46"/>
    <hyperlink ref="G184" r:id="rId47"/>
    <hyperlink ref="H184" r:id="rId48"/>
  </hyperlinks>
  <pageMargins left="0.7" right="0.7" top="0.75" bottom="0.75" header="0.3" footer="0.3"/>
  <legacyDrawing r:id="rId4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63"/>
  <sheetViews>
    <sheetView workbookViewId="0">
      <pane ySplit="1" topLeftCell="A2" activePane="bottomLeft" state="frozen"/>
      <selection pane="bottomLeft" activeCell="B3" sqref="B3"/>
    </sheetView>
  </sheetViews>
  <sheetFormatPr defaultColWidth="12.6328125" defaultRowHeight="15.75" customHeight="1"/>
  <cols>
    <col min="1" max="2" width="9.36328125" customWidth="1"/>
    <col min="3" max="3" width="38" customWidth="1"/>
    <col min="4" max="4" width="11.6328125" customWidth="1"/>
    <col min="5" max="5" width="11.26953125" customWidth="1"/>
    <col min="6" max="6" width="12.26953125" customWidth="1"/>
    <col min="7" max="7" width="87.6328125" customWidth="1"/>
    <col min="8" max="10" width="39.6328125" customWidth="1"/>
  </cols>
  <sheetData>
    <row r="1" spans="1:10" ht="25">
      <c r="A1" s="146" t="s">
        <v>303</v>
      </c>
      <c r="B1" s="147" t="s">
        <v>304</v>
      </c>
      <c r="C1" s="142" t="s">
        <v>1</v>
      </c>
      <c r="D1" s="156" t="s">
        <v>3</v>
      </c>
      <c r="E1" s="148" t="s">
        <v>305</v>
      </c>
      <c r="F1" s="158" t="s">
        <v>306</v>
      </c>
      <c r="G1" s="146" t="s">
        <v>307</v>
      </c>
      <c r="H1" s="146" t="s">
        <v>308</v>
      </c>
      <c r="I1" s="282"/>
      <c r="J1" s="282"/>
    </row>
    <row r="2" spans="1:10" ht="148.5" customHeight="1">
      <c r="A2" s="283"/>
      <c r="B2" s="284" t="s">
        <v>629</v>
      </c>
      <c r="C2" s="285" t="s">
        <v>293</v>
      </c>
      <c r="D2" s="286"/>
      <c r="E2" s="287">
        <v>6000</v>
      </c>
      <c r="F2" s="288"/>
      <c r="G2" s="289" t="s">
        <v>630</v>
      </c>
      <c r="H2" s="290" t="s">
        <v>631</v>
      </c>
      <c r="I2" s="225"/>
      <c r="J2" s="168"/>
    </row>
    <row r="3" spans="1:10" ht="121.5" customHeight="1">
      <c r="A3" s="291"/>
      <c r="B3" s="292" t="s">
        <v>632</v>
      </c>
      <c r="C3" s="293" t="s">
        <v>291</v>
      </c>
      <c r="D3" s="294"/>
      <c r="E3" s="295">
        <v>5000</v>
      </c>
      <c r="F3" s="296"/>
      <c r="G3" s="297" t="s">
        <v>633</v>
      </c>
      <c r="H3" s="298" t="s">
        <v>634</v>
      </c>
      <c r="I3" s="299"/>
      <c r="J3" s="168"/>
    </row>
    <row r="4" spans="1:10" ht="112.5" customHeight="1">
      <c r="A4" s="256"/>
      <c r="B4" s="253" t="s">
        <v>635</v>
      </c>
      <c r="C4" s="300" t="s">
        <v>636</v>
      </c>
      <c r="D4" s="286"/>
      <c r="E4" s="301"/>
      <c r="F4" s="302"/>
      <c r="G4" s="265" t="s">
        <v>637</v>
      </c>
      <c r="H4" s="273" t="s">
        <v>638</v>
      </c>
      <c r="I4" s="252"/>
      <c r="J4" s="168"/>
    </row>
    <row r="5" spans="1:10" ht="12.5">
      <c r="A5" s="303"/>
      <c r="B5" s="304"/>
      <c r="C5" s="305"/>
      <c r="D5" s="306"/>
      <c r="E5" s="307"/>
      <c r="F5" s="167"/>
      <c r="G5" s="308"/>
      <c r="H5" s="167"/>
      <c r="I5" s="168"/>
      <c r="J5" s="168"/>
    </row>
    <row r="6" spans="1:10" ht="12.5">
      <c r="A6" s="303"/>
      <c r="B6" s="304"/>
      <c r="C6" s="305"/>
      <c r="D6" s="306"/>
      <c r="E6" s="307"/>
      <c r="F6" s="167"/>
      <c r="G6" s="308"/>
      <c r="H6" s="167"/>
      <c r="I6" s="168"/>
      <c r="J6" s="168"/>
    </row>
    <row r="7" spans="1:10" ht="12.5">
      <c r="A7" s="303"/>
      <c r="B7" s="304"/>
      <c r="C7" s="305"/>
      <c r="D7" s="306"/>
      <c r="E7" s="307"/>
      <c r="F7" s="167"/>
      <c r="G7" s="308"/>
      <c r="H7" s="167"/>
      <c r="I7" s="168"/>
      <c r="J7" s="168"/>
    </row>
    <row r="8" spans="1:10" ht="12.5">
      <c r="A8" s="303"/>
      <c r="B8" s="304"/>
      <c r="C8" s="305"/>
      <c r="D8" s="306"/>
      <c r="E8" s="307"/>
      <c r="F8" s="167"/>
      <c r="G8" s="308"/>
      <c r="H8" s="167"/>
      <c r="I8" s="168"/>
      <c r="J8" s="168"/>
    </row>
    <row r="9" spans="1:10" ht="12.5">
      <c r="A9" s="303"/>
      <c r="B9" s="304"/>
      <c r="C9" s="305"/>
      <c r="D9" s="306"/>
      <c r="E9" s="307"/>
      <c r="F9" s="167"/>
      <c r="G9" s="308"/>
      <c r="H9" s="167"/>
      <c r="I9" s="168"/>
      <c r="J9" s="168"/>
    </row>
    <row r="10" spans="1:10" ht="12.5">
      <c r="A10" s="303"/>
      <c r="B10" s="304"/>
      <c r="C10" s="305"/>
      <c r="D10" s="306"/>
      <c r="E10" s="307"/>
      <c r="F10" s="167"/>
      <c r="G10" s="308"/>
      <c r="H10" s="167"/>
      <c r="I10" s="168"/>
      <c r="J10" s="168"/>
    </row>
    <row r="11" spans="1:10" ht="12.5">
      <c r="A11" s="303"/>
      <c r="B11" s="304"/>
      <c r="C11" s="305"/>
      <c r="D11" s="306"/>
      <c r="E11" s="307"/>
      <c r="F11" s="167"/>
      <c r="G11" s="308"/>
      <c r="H11" s="167"/>
      <c r="I11" s="168"/>
      <c r="J11" s="168"/>
    </row>
    <row r="12" spans="1:10" ht="12.5">
      <c r="A12" s="303"/>
      <c r="B12" s="304"/>
      <c r="C12" s="305"/>
      <c r="D12" s="306"/>
      <c r="E12" s="307"/>
      <c r="F12" s="167"/>
      <c r="G12" s="308"/>
      <c r="H12" s="167"/>
      <c r="I12" s="168"/>
      <c r="J12" s="168"/>
    </row>
    <row r="13" spans="1:10" ht="12.5">
      <c r="A13" s="303"/>
      <c r="B13" s="304"/>
      <c r="C13" s="305"/>
      <c r="D13" s="306"/>
      <c r="E13" s="307"/>
      <c r="F13" s="167"/>
      <c r="G13" s="308"/>
      <c r="H13" s="167"/>
      <c r="I13" s="168"/>
      <c r="J13" s="168"/>
    </row>
    <row r="14" spans="1:10" ht="12.5">
      <c r="A14" s="303"/>
      <c r="B14" s="304"/>
      <c r="C14" s="305"/>
      <c r="D14" s="306"/>
      <c r="E14" s="307"/>
      <c r="F14" s="167"/>
      <c r="G14" s="308"/>
      <c r="H14" s="167"/>
      <c r="I14" s="168"/>
      <c r="J14" s="168"/>
    </row>
    <row r="15" spans="1:10" ht="12.5">
      <c r="A15" s="303"/>
      <c r="B15" s="304"/>
      <c r="C15" s="305"/>
      <c r="D15" s="306"/>
      <c r="E15" s="307"/>
      <c r="F15" s="167"/>
      <c r="G15" s="308"/>
      <c r="H15" s="167"/>
      <c r="I15" s="168"/>
      <c r="J15" s="168"/>
    </row>
    <row r="16" spans="1:10" ht="12.5">
      <c r="A16" s="303"/>
      <c r="B16" s="304"/>
      <c r="C16" s="305"/>
      <c r="D16" s="306"/>
      <c r="E16" s="307"/>
      <c r="F16" s="167"/>
      <c r="G16" s="308"/>
      <c r="H16" s="167"/>
      <c r="I16" s="168"/>
      <c r="J16" s="168"/>
    </row>
    <row r="17" spans="1:10" ht="12.5">
      <c r="A17" s="303"/>
      <c r="B17" s="304"/>
      <c r="C17" s="305"/>
      <c r="D17" s="306"/>
      <c r="E17" s="307"/>
      <c r="F17" s="167"/>
      <c r="G17" s="308"/>
      <c r="H17" s="167"/>
      <c r="I17" s="168"/>
      <c r="J17" s="168"/>
    </row>
    <row r="18" spans="1:10" ht="12.5">
      <c r="A18" s="303"/>
      <c r="B18" s="304"/>
      <c r="C18" s="305"/>
      <c r="D18" s="306"/>
      <c r="E18" s="307"/>
      <c r="F18" s="167"/>
      <c r="G18" s="308"/>
      <c r="H18" s="167"/>
      <c r="I18" s="168"/>
      <c r="J18" s="168"/>
    </row>
    <row r="19" spans="1:10" ht="12.5">
      <c r="A19" s="303"/>
      <c r="B19" s="304"/>
      <c r="C19" s="305"/>
      <c r="D19" s="306"/>
      <c r="E19" s="307"/>
      <c r="F19" s="167"/>
      <c r="G19" s="308"/>
      <c r="H19" s="167"/>
      <c r="I19" s="168"/>
      <c r="J19" s="168"/>
    </row>
    <row r="20" spans="1:10" ht="12.5">
      <c r="A20" s="303"/>
      <c r="B20" s="304"/>
      <c r="C20" s="305"/>
      <c r="D20" s="306"/>
      <c r="E20" s="307"/>
      <c r="F20" s="167"/>
      <c r="G20" s="308"/>
      <c r="H20" s="167"/>
      <c r="I20" s="168"/>
      <c r="J20" s="168"/>
    </row>
    <row r="21" spans="1:10" ht="12.5">
      <c r="A21" s="303"/>
      <c r="B21" s="304"/>
      <c r="C21" s="305"/>
      <c r="D21" s="306"/>
      <c r="E21" s="307"/>
      <c r="F21" s="167"/>
      <c r="G21" s="308"/>
      <c r="H21" s="167"/>
      <c r="I21" s="168"/>
      <c r="J21" s="168"/>
    </row>
    <row r="22" spans="1:10" ht="12.5">
      <c r="A22" s="303"/>
      <c r="B22" s="304"/>
      <c r="C22" s="305"/>
      <c r="D22" s="306"/>
      <c r="E22" s="307"/>
      <c r="F22" s="167"/>
      <c r="G22" s="308"/>
      <c r="H22" s="167"/>
      <c r="I22" s="168"/>
      <c r="J22" s="168"/>
    </row>
    <row r="23" spans="1:10" ht="12.5">
      <c r="A23" s="303"/>
      <c r="B23" s="304"/>
      <c r="C23" s="305"/>
      <c r="D23" s="306"/>
      <c r="E23" s="307"/>
      <c r="F23" s="167"/>
      <c r="G23" s="308"/>
      <c r="H23" s="167"/>
      <c r="I23" s="168"/>
      <c r="J23" s="168"/>
    </row>
    <row r="24" spans="1:10" ht="12.5">
      <c r="A24" s="303"/>
      <c r="B24" s="304"/>
      <c r="C24" s="305"/>
      <c r="D24" s="306"/>
      <c r="E24" s="307"/>
      <c r="F24" s="167"/>
      <c r="G24" s="308"/>
      <c r="H24" s="167"/>
      <c r="I24" s="168"/>
      <c r="J24" s="168"/>
    </row>
    <row r="25" spans="1:10" ht="12.5">
      <c r="A25" s="303"/>
      <c r="B25" s="304"/>
      <c r="C25" s="305"/>
      <c r="D25" s="306"/>
      <c r="E25" s="307"/>
      <c r="F25" s="167"/>
      <c r="G25" s="308"/>
      <c r="H25" s="167"/>
      <c r="I25" s="168"/>
      <c r="J25" s="168"/>
    </row>
    <row r="26" spans="1:10" ht="12.5">
      <c r="A26" s="303"/>
      <c r="B26" s="304"/>
      <c r="C26" s="305"/>
      <c r="D26" s="306"/>
      <c r="E26" s="307"/>
      <c r="F26" s="167"/>
      <c r="G26" s="308"/>
      <c r="H26" s="167"/>
      <c r="I26" s="168"/>
      <c r="J26" s="168"/>
    </row>
    <row r="27" spans="1:10" ht="12.5">
      <c r="A27" s="303"/>
      <c r="B27" s="304"/>
      <c r="C27" s="305"/>
      <c r="D27" s="306"/>
      <c r="E27" s="307"/>
      <c r="F27" s="167"/>
      <c r="G27" s="308"/>
      <c r="H27" s="167"/>
      <c r="I27" s="168"/>
      <c r="J27" s="168"/>
    </row>
    <row r="28" spans="1:10" ht="12.5">
      <c r="A28" s="303"/>
      <c r="B28" s="304"/>
      <c r="C28" s="305"/>
      <c r="D28" s="306"/>
      <c r="E28" s="307"/>
      <c r="F28" s="167"/>
      <c r="G28" s="308"/>
      <c r="H28" s="167"/>
      <c r="I28" s="168"/>
      <c r="J28" s="168"/>
    </row>
    <row r="29" spans="1:10" ht="12.5">
      <c r="A29" s="303"/>
      <c r="B29" s="304"/>
      <c r="C29" s="305"/>
      <c r="D29" s="306"/>
      <c r="E29" s="307"/>
      <c r="F29" s="167"/>
      <c r="G29" s="308"/>
      <c r="H29" s="167"/>
      <c r="I29" s="168"/>
      <c r="J29" s="168"/>
    </row>
    <row r="30" spans="1:10" ht="12.5">
      <c r="A30" s="303"/>
      <c r="B30" s="304"/>
      <c r="C30" s="305"/>
      <c r="D30" s="306"/>
      <c r="E30" s="307"/>
      <c r="F30" s="167"/>
      <c r="G30" s="308"/>
      <c r="H30" s="167"/>
      <c r="I30" s="168"/>
      <c r="J30" s="168"/>
    </row>
    <row r="31" spans="1:10" ht="12.5">
      <c r="A31" s="303"/>
      <c r="B31" s="304"/>
      <c r="C31" s="305"/>
      <c r="D31" s="306"/>
      <c r="E31" s="307"/>
      <c r="F31" s="167"/>
      <c r="G31" s="308"/>
      <c r="H31" s="167"/>
      <c r="I31" s="168"/>
      <c r="J31" s="168"/>
    </row>
    <row r="32" spans="1:10" ht="12.5">
      <c r="A32" s="303"/>
      <c r="B32" s="304"/>
      <c r="C32" s="305"/>
      <c r="D32" s="306"/>
      <c r="E32" s="307"/>
      <c r="F32" s="167"/>
      <c r="G32" s="308"/>
      <c r="H32" s="167"/>
      <c r="I32" s="168"/>
      <c r="J32" s="168"/>
    </row>
    <row r="33" spans="1:10" ht="125.5">
      <c r="A33" s="309"/>
      <c r="B33" s="310" t="s">
        <v>558</v>
      </c>
      <c r="C33" s="162" t="s">
        <v>639</v>
      </c>
      <c r="D33" s="163"/>
      <c r="E33" s="164"/>
      <c r="F33" s="165"/>
      <c r="G33" s="308" t="s">
        <v>640</v>
      </c>
      <c r="H33" s="167"/>
      <c r="I33" s="168"/>
      <c r="J33" s="168"/>
    </row>
    <row r="34" spans="1:10" ht="225">
      <c r="A34" s="311"/>
      <c r="B34" s="312" t="s">
        <v>560</v>
      </c>
      <c r="C34" s="313" t="s">
        <v>561</v>
      </c>
      <c r="D34" s="314"/>
      <c r="E34" s="138"/>
      <c r="F34" s="157"/>
      <c r="G34" s="315" t="s">
        <v>641</v>
      </c>
      <c r="H34" s="167"/>
      <c r="I34" s="168"/>
      <c r="J34" s="168"/>
    </row>
    <row r="35" spans="1:10" ht="50">
      <c r="A35" s="309"/>
      <c r="B35" s="310" t="s">
        <v>642</v>
      </c>
      <c r="C35" s="162" t="s">
        <v>643</v>
      </c>
      <c r="D35" s="163"/>
      <c r="E35" s="164"/>
      <c r="F35" s="165"/>
      <c r="G35" s="308" t="s">
        <v>644</v>
      </c>
      <c r="H35" s="167"/>
      <c r="I35" s="168"/>
      <c r="J35" s="168"/>
    </row>
    <row r="36" spans="1:10" ht="62.5">
      <c r="A36" s="311"/>
      <c r="B36" s="312" t="s">
        <v>563</v>
      </c>
      <c r="C36" s="313" t="s">
        <v>564</v>
      </c>
      <c r="D36" s="314"/>
      <c r="E36" s="138"/>
      <c r="F36" s="157"/>
      <c r="G36" s="308" t="s">
        <v>645</v>
      </c>
      <c r="H36" s="167"/>
      <c r="I36" s="168"/>
      <c r="J36" s="168"/>
    </row>
    <row r="37" spans="1:10" ht="196">
      <c r="A37" s="316"/>
      <c r="B37" s="317"/>
      <c r="C37" s="318"/>
      <c r="D37" s="319"/>
      <c r="E37" s="320"/>
      <c r="F37" s="176"/>
      <c r="G37" s="321" t="s">
        <v>646</v>
      </c>
      <c r="H37" s="322"/>
      <c r="I37" s="323"/>
      <c r="J37" s="323"/>
    </row>
    <row r="38" spans="1:10" ht="14">
      <c r="A38" s="324"/>
      <c r="B38" s="325"/>
      <c r="C38" s="326"/>
      <c r="D38" s="327"/>
      <c r="E38" s="328"/>
      <c r="F38" s="329"/>
      <c r="G38" s="321" t="s">
        <v>647</v>
      </c>
      <c r="H38" s="322"/>
      <c r="I38" s="323"/>
      <c r="J38" s="323"/>
    </row>
    <row r="39" spans="1:10" ht="12.5">
      <c r="A39" s="316"/>
      <c r="B39" s="317"/>
      <c r="C39" s="318"/>
      <c r="D39" s="319"/>
      <c r="E39" s="320"/>
      <c r="F39" s="176"/>
      <c r="G39" s="330"/>
      <c r="H39" s="322"/>
      <c r="I39" s="323"/>
      <c r="J39" s="323"/>
    </row>
    <row r="40" spans="1:10" ht="25">
      <c r="A40" s="324"/>
      <c r="B40" s="325" t="s">
        <v>648</v>
      </c>
      <c r="C40" s="326" t="s">
        <v>247</v>
      </c>
      <c r="D40" s="327"/>
      <c r="E40" s="328"/>
      <c r="F40" s="329"/>
      <c r="G40" s="331" t="s">
        <v>649</v>
      </c>
      <c r="H40" s="322"/>
      <c r="I40" s="323"/>
      <c r="J40" s="323"/>
    </row>
    <row r="41" spans="1:10" ht="12.5">
      <c r="A41" s="316"/>
      <c r="B41" s="317"/>
      <c r="C41" s="318"/>
      <c r="D41" s="319"/>
      <c r="E41" s="320"/>
      <c r="F41" s="176"/>
      <c r="G41" s="330"/>
      <c r="H41" s="322"/>
      <c r="I41" s="323"/>
      <c r="J41" s="323"/>
    </row>
    <row r="42" spans="1:10" ht="12.5">
      <c r="A42" s="324"/>
      <c r="B42" s="325"/>
      <c r="C42" s="326"/>
      <c r="D42" s="327"/>
      <c r="E42" s="328"/>
      <c r="F42" s="329"/>
      <c r="G42" s="330"/>
      <c r="H42" s="322"/>
      <c r="I42" s="323"/>
      <c r="J42" s="323"/>
    </row>
    <row r="43" spans="1:10" ht="12.5">
      <c r="A43" s="316"/>
      <c r="B43" s="317" t="s">
        <v>650</v>
      </c>
      <c r="C43" s="318" t="s">
        <v>651</v>
      </c>
      <c r="D43" s="319">
        <v>44746</v>
      </c>
      <c r="E43" s="320"/>
      <c r="F43" s="176"/>
      <c r="G43" s="331" t="s">
        <v>652</v>
      </c>
      <c r="H43" s="322" t="s">
        <v>653</v>
      </c>
      <c r="I43" s="323"/>
      <c r="J43" s="323"/>
    </row>
    <row r="44" spans="1:10" ht="25">
      <c r="A44" s="311"/>
      <c r="B44" s="332" t="s">
        <v>654</v>
      </c>
      <c r="C44" s="313" t="s">
        <v>655</v>
      </c>
      <c r="D44" s="314">
        <v>44749</v>
      </c>
      <c r="E44" s="138"/>
      <c r="F44" s="157"/>
      <c r="G44" s="308"/>
      <c r="H44" s="333"/>
      <c r="I44" s="334"/>
      <c r="J44" s="334"/>
    </row>
    <row r="45" spans="1:10" ht="12.5">
      <c r="A45" s="309"/>
      <c r="B45" s="310"/>
      <c r="C45" s="162"/>
      <c r="D45" s="163"/>
      <c r="E45" s="164"/>
      <c r="F45" s="165"/>
      <c r="G45" s="308"/>
      <c r="H45" s="333"/>
      <c r="I45" s="334"/>
      <c r="J45" s="334"/>
    </row>
    <row r="46" spans="1:10" ht="112.5">
      <c r="A46" s="311"/>
      <c r="B46" s="312" t="s">
        <v>656</v>
      </c>
      <c r="C46" s="313" t="s">
        <v>657</v>
      </c>
      <c r="D46" s="314">
        <v>44721</v>
      </c>
      <c r="E46" s="138"/>
      <c r="F46" s="157"/>
      <c r="G46" s="315" t="s">
        <v>658</v>
      </c>
      <c r="H46" s="167" t="s">
        <v>659</v>
      </c>
      <c r="I46" s="168"/>
      <c r="J46" s="168"/>
    </row>
    <row r="47" spans="1:10" ht="12.5">
      <c r="A47" s="309"/>
      <c r="B47" s="310" t="s">
        <v>660</v>
      </c>
      <c r="C47" s="162" t="s">
        <v>661</v>
      </c>
      <c r="D47" s="163">
        <v>44721</v>
      </c>
      <c r="E47" s="164"/>
      <c r="F47" s="165"/>
      <c r="G47" s="315" t="s">
        <v>662</v>
      </c>
      <c r="H47" s="167" t="s">
        <v>663</v>
      </c>
      <c r="I47" s="168"/>
      <c r="J47" s="168"/>
    </row>
    <row r="48" spans="1:10" ht="75">
      <c r="A48" s="311"/>
      <c r="B48" s="312" t="s">
        <v>664</v>
      </c>
      <c r="C48" s="313" t="s">
        <v>665</v>
      </c>
      <c r="D48" s="314">
        <v>44721</v>
      </c>
      <c r="E48" s="138"/>
      <c r="F48" s="157"/>
      <c r="G48" s="315" t="s">
        <v>666</v>
      </c>
      <c r="H48" s="167" t="s">
        <v>667</v>
      </c>
      <c r="I48" s="168"/>
      <c r="J48" s="168"/>
    </row>
    <row r="49" spans="1:10" ht="38">
      <c r="A49" s="309"/>
      <c r="B49" s="310" t="s">
        <v>668</v>
      </c>
      <c r="C49" s="162" t="s">
        <v>669</v>
      </c>
      <c r="D49" s="163">
        <v>44721</v>
      </c>
      <c r="E49" s="164"/>
      <c r="F49" s="165"/>
      <c r="G49" s="308" t="s">
        <v>670</v>
      </c>
      <c r="H49" s="167"/>
      <c r="I49" s="168"/>
      <c r="J49" s="168"/>
    </row>
    <row r="50" spans="1:10" ht="12.5">
      <c r="A50" s="311"/>
      <c r="B50" s="312"/>
      <c r="C50" s="313"/>
      <c r="D50" s="314"/>
      <c r="E50" s="138"/>
      <c r="F50" s="157"/>
      <c r="G50" s="308"/>
      <c r="H50" s="167"/>
      <c r="I50" s="168"/>
      <c r="J50" s="168"/>
    </row>
    <row r="51" spans="1:10" ht="12.5">
      <c r="A51" s="309"/>
      <c r="B51" s="310"/>
      <c r="C51" s="162"/>
      <c r="D51" s="163"/>
      <c r="E51" s="164"/>
      <c r="F51" s="165"/>
      <c r="G51" s="308"/>
      <c r="H51" s="167"/>
      <c r="I51" s="168"/>
      <c r="J51" s="168"/>
    </row>
    <row r="52" spans="1:10" ht="63">
      <c r="A52" s="311"/>
      <c r="B52" s="335"/>
      <c r="C52" s="336" t="s">
        <v>671</v>
      </c>
      <c r="D52" s="337" t="s">
        <v>672</v>
      </c>
      <c r="E52" s="338"/>
      <c r="F52" s="339"/>
      <c r="G52" s="340"/>
      <c r="H52" s="341" t="s">
        <v>673</v>
      </c>
      <c r="I52" s="299" t="s">
        <v>674</v>
      </c>
      <c r="J52" s="299"/>
    </row>
    <row r="53" spans="1:10" ht="42">
      <c r="A53" s="309"/>
      <c r="B53" s="342"/>
      <c r="C53" s="343" t="s">
        <v>675</v>
      </c>
      <c r="D53" s="344" t="s">
        <v>676</v>
      </c>
      <c r="E53" s="345"/>
      <c r="F53" s="346"/>
      <c r="G53" s="347"/>
      <c r="H53" s="348" t="s">
        <v>677</v>
      </c>
      <c r="I53" s="349" t="s">
        <v>674</v>
      </c>
      <c r="J53" s="349"/>
    </row>
    <row r="54" spans="1:10" ht="140">
      <c r="A54" s="311"/>
      <c r="B54" s="350"/>
      <c r="C54" s="343" t="s">
        <v>546</v>
      </c>
      <c r="D54" s="344" t="s">
        <v>272</v>
      </c>
      <c r="E54" s="345"/>
      <c r="F54" s="346"/>
      <c r="G54" s="347"/>
      <c r="H54" s="351" t="s">
        <v>678</v>
      </c>
      <c r="I54" s="349"/>
      <c r="J54" s="349"/>
    </row>
    <row r="55" spans="1:10" ht="70">
      <c r="A55" s="309"/>
      <c r="B55" s="342"/>
      <c r="C55" s="343" t="s">
        <v>679</v>
      </c>
      <c r="D55" s="352" t="s">
        <v>680</v>
      </c>
      <c r="E55" s="345"/>
      <c r="F55" s="346"/>
      <c r="G55" s="347"/>
      <c r="H55" s="353" t="s">
        <v>681</v>
      </c>
      <c r="I55" s="349"/>
      <c r="J55" s="349"/>
    </row>
    <row r="56" spans="1:10" ht="12.5">
      <c r="A56" s="311"/>
      <c r="B56" s="312"/>
      <c r="C56" s="313"/>
      <c r="D56" s="314"/>
      <c r="E56" s="138"/>
      <c r="F56" s="157"/>
      <c r="G56" s="308"/>
      <c r="H56" s="167"/>
      <c r="I56" s="168"/>
      <c r="J56" s="168"/>
    </row>
    <row r="57" spans="1:10" ht="12.5">
      <c r="A57" s="309"/>
      <c r="B57" s="310"/>
      <c r="C57" s="162"/>
      <c r="D57" s="163"/>
      <c r="E57" s="164"/>
      <c r="F57" s="165"/>
      <c r="G57" s="308"/>
      <c r="H57" s="167"/>
      <c r="I57" s="168"/>
      <c r="J57" s="168"/>
    </row>
    <row r="58" spans="1:10" ht="12.5">
      <c r="A58" s="311"/>
      <c r="B58" s="312"/>
      <c r="C58" s="313"/>
      <c r="D58" s="314"/>
      <c r="E58" s="138"/>
      <c r="F58" s="157"/>
      <c r="G58" s="308"/>
      <c r="H58" s="167"/>
      <c r="I58" s="168"/>
      <c r="J58" s="168"/>
    </row>
    <row r="59" spans="1:10" ht="12.5">
      <c r="A59" s="309"/>
      <c r="B59" s="310"/>
      <c r="C59" s="162"/>
      <c r="D59" s="163"/>
      <c r="E59" s="164"/>
      <c r="F59" s="165"/>
      <c r="G59" s="308"/>
      <c r="H59" s="167"/>
      <c r="I59" s="168"/>
      <c r="J59" s="168"/>
    </row>
    <row r="60" spans="1:10" ht="12.5">
      <c r="A60" s="311"/>
      <c r="B60" s="312"/>
      <c r="C60" s="313"/>
      <c r="D60" s="314"/>
      <c r="E60" s="138"/>
      <c r="F60" s="157"/>
      <c r="G60" s="308"/>
      <c r="H60" s="167"/>
      <c r="I60" s="168"/>
      <c r="J60" s="168"/>
    </row>
    <row r="61" spans="1:10" ht="154">
      <c r="A61" s="354"/>
      <c r="B61" s="355" t="s">
        <v>642</v>
      </c>
      <c r="C61" s="356" t="s">
        <v>643</v>
      </c>
      <c r="D61" s="262"/>
      <c r="E61" s="357"/>
      <c r="F61" s="222"/>
      <c r="G61" s="358" t="s">
        <v>644</v>
      </c>
      <c r="H61" s="359" t="s">
        <v>682</v>
      </c>
      <c r="I61" s="225"/>
      <c r="J61" s="168"/>
    </row>
    <row r="62" spans="1:10" ht="12.5">
      <c r="A62" s="311"/>
      <c r="B62" s="332"/>
      <c r="C62" s="313"/>
      <c r="D62" s="314"/>
      <c r="E62" s="138"/>
      <c r="F62" s="157"/>
      <c r="G62" s="308"/>
      <c r="H62" s="167"/>
      <c r="I62" s="168"/>
      <c r="J62" s="168"/>
    </row>
    <row r="63" spans="1:10" ht="12.5">
      <c r="A63" s="309"/>
      <c r="B63" s="161"/>
      <c r="C63" s="162"/>
      <c r="D63" s="163"/>
      <c r="E63" s="164"/>
      <c r="F63" s="165"/>
      <c r="G63" s="308"/>
      <c r="H63" s="167"/>
      <c r="I63" s="168"/>
      <c r="J63" s="168"/>
    </row>
  </sheetData>
  <autoFilter ref="A1:H63"/>
  <customSheetViews>
    <customSheetView guid="{0740B4A3-83BF-4C9D-8035-0316227E476A}" filter="1" showAutoFilter="1">
      <pageMargins left="0.7" right="0.7" top="0.75" bottom="0.75" header="0.3" footer="0.3"/>
      <autoFilter ref="C1:H36"/>
    </customSheetView>
    <customSheetView guid="{0740B4A3-83BF-4C9D-8035-0316227E476A}" filter="1" showAutoFilter="1">
      <pageMargins left="0.7" right="0.7" top="0.75" bottom="0.75" header="0.3" footer="0.3"/>
      <autoFilter ref="F1:F40"/>
    </customSheetView>
  </customSheetViews>
  <conditionalFormatting sqref="F2:F4">
    <cfRule type="containsText" dxfId="28" priority="1" operator="containsText" text="На доработку">
      <formula>NOT(ISERROR(SEARCH(("На доработку"),(F2))))</formula>
    </cfRule>
  </conditionalFormatting>
  <conditionalFormatting sqref="F2:F4">
    <cfRule type="containsText" dxfId="27" priority="2" operator="containsText" text="Включен в Этап">
      <formula>NOT(ISERROR(SEARCH(("Включен в Этап"),(F2))))</formula>
    </cfRule>
  </conditionalFormatting>
  <conditionalFormatting sqref="F2:F4">
    <cfRule type="containsText" dxfId="26" priority="3" operator="containsText" text="Задача закрыта">
      <formula>NOT(ISERROR(SEARCH(("Задача закрыта"),(F2))))</formula>
    </cfRule>
  </conditionalFormatting>
  <conditionalFormatting sqref="F2:F4">
    <cfRule type="containsText" dxfId="25" priority="4" operator="containsText" text="Сделано - На контроль">
      <formula>NOT(ISERROR(SEARCH(("Сделано - На контроль"),(F2))))</formula>
    </cfRule>
  </conditionalFormatting>
  <conditionalFormatting sqref="F61">
    <cfRule type="containsText" dxfId="24" priority="5" operator="containsText" text="Сделано - На контроль">
      <formula>NOT(ISERROR(SEARCH(("Сделано - На контроль"),(F61))))</formula>
    </cfRule>
  </conditionalFormatting>
  <conditionalFormatting sqref="F61">
    <cfRule type="containsText" dxfId="23" priority="6" operator="containsText" text="На доработку">
      <formula>NOT(ISERROR(SEARCH(("На доработку"),(F61))))</formula>
    </cfRule>
  </conditionalFormatting>
  <conditionalFormatting sqref="F61">
    <cfRule type="containsText" dxfId="22" priority="7" operator="containsText" text="Включен в Этап">
      <formula>NOT(ISERROR(SEARCH(("Включен в Этап"),(F61))))</formula>
    </cfRule>
  </conditionalFormatting>
  <conditionalFormatting sqref="F61">
    <cfRule type="containsText" dxfId="21" priority="8" operator="containsText" text="Задача закрыта">
      <formula>NOT(ISERROR(SEARCH(("Задача закрыта"),(F61))))</formula>
    </cfRule>
  </conditionalFormatting>
  <conditionalFormatting sqref="F5:F40">
    <cfRule type="containsText" dxfId="20" priority="9" operator="containsText" text="На доработку">
      <formula>NOT(ISERROR(SEARCH(("На доработку"),(F5))))</formula>
    </cfRule>
  </conditionalFormatting>
  <conditionalFormatting sqref="F5:F40">
    <cfRule type="containsText" dxfId="19" priority="10" operator="containsText" text="Включен в Этап">
      <formula>NOT(ISERROR(SEARCH(("Включен в Этап"),(F5))))</formula>
    </cfRule>
  </conditionalFormatting>
  <conditionalFormatting sqref="F5:F40">
    <cfRule type="containsText" dxfId="18" priority="11" operator="containsText" text="Задача закрыта">
      <formula>NOT(ISERROR(SEARCH(("Задача закрыта"),(F5))))</formula>
    </cfRule>
  </conditionalFormatting>
  <conditionalFormatting sqref="F5:F40">
    <cfRule type="containsText" dxfId="17" priority="12" operator="containsText" text="Сделано - На контроль">
      <formula>NOT(ISERROR(SEARCH(("Сделано - На контроль"),(F5))))</formula>
    </cfRule>
  </conditionalFormatting>
  <conditionalFormatting sqref="F5:F43">
    <cfRule type="containsText" dxfId="16" priority="13" operator="containsText" text="Задача закрыта">
      <formula>NOT(ISERROR(SEARCH(("Задача закрыта"),(F5))))</formula>
    </cfRule>
  </conditionalFormatting>
  <conditionalFormatting sqref="F5:F43">
    <cfRule type="containsText" dxfId="15" priority="14" operator="containsText" text="Включен в Этап">
      <formula>NOT(ISERROR(SEARCH(("Включен в Этап"),(F5))))</formula>
    </cfRule>
  </conditionalFormatting>
  <conditionalFormatting sqref="F5:F43">
    <cfRule type="containsText" dxfId="14" priority="15" operator="containsText" text="На доработку">
      <formula>NOT(ISERROR(SEARCH(("На доработку"),(F5))))</formula>
    </cfRule>
  </conditionalFormatting>
  <conditionalFormatting sqref="F5:F43">
    <cfRule type="containsText" dxfId="13" priority="16" operator="containsText" text="Сделано - На контроль">
      <formula>NOT(ISERROR(SEARCH(("Сделано - На контроль"),(F5))))</formula>
    </cfRule>
  </conditionalFormatting>
  <conditionalFormatting sqref="F5:F36 F44:F60 F62:F63">
    <cfRule type="containsText" dxfId="12" priority="17" operator="containsText" text="Сделано - На контроль">
      <formula>NOT(ISERROR(SEARCH(("Сделано - На контроль"),(F5))))</formula>
    </cfRule>
  </conditionalFormatting>
  <conditionalFormatting sqref="F1 F5:F36 F44:F60 F62:F63">
    <cfRule type="containsText" dxfId="11" priority="18" operator="containsText" text="На доработку">
      <formula>NOT(ISERROR(SEARCH(("На доработку"),(F1))))</formula>
    </cfRule>
  </conditionalFormatting>
  <conditionalFormatting sqref="F1 F5:F36 F44:F60 F62:F63">
    <cfRule type="containsText" dxfId="10" priority="19" operator="containsText" text="Включен в Этап">
      <formula>NOT(ISERROR(SEARCH(("Включен в Этап"),(F1))))</formula>
    </cfRule>
  </conditionalFormatting>
  <conditionalFormatting sqref="F1 F5:F36 F44:F60 F62:F63">
    <cfRule type="containsText" dxfId="9" priority="20" operator="containsText" text="Задача закрыта">
      <formula>NOT(ISERROR(SEARCH(("Задача закрыта"),(F1))))</formula>
    </cfRule>
  </conditionalFormatting>
  <dataValidations count="2">
    <dataValidation type="list" allowBlank="1" sqref="F2:F4 G52:G55 F61">
      <formula1>"Включен в Этап,Сделано - На контроль,Задача закрыта,На доработку"</formula1>
    </dataValidation>
    <dataValidation type="list" allowBlank="1" sqref="F41:F60 F62:F63">
      <formula1>"Включен в Этап,Сделано - На контроль,Задача закрыта,На доработку"</formula1>
    </dataValidation>
  </dataValidations>
  <hyperlinks>
    <hyperlink ref="H2" r:id="rId1"/>
    <hyperlink ref="G3" r:id="rId2"/>
    <hyperlink ref="H3" r:id="rId3"/>
    <hyperlink ref="G4" r:id="rId4"/>
    <hyperlink ref="G34" r:id="rId5"/>
    <hyperlink ref="G40" r:id="rId6"/>
    <hyperlink ref="G43" r:id="rId7"/>
    <hyperlink ref="G46" r:id="rId8"/>
    <hyperlink ref="G47" r:id="rId9"/>
    <hyperlink ref="G48" r:id="rId10"/>
  </hyperlinks>
  <pageMargins left="0.7" right="0.7" top="0.75" bottom="0.75" header="0.3" footer="0.3"/>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54"/>
  <sheetViews>
    <sheetView showGridLines="0" workbookViewId="0"/>
  </sheetViews>
  <sheetFormatPr defaultColWidth="12.6328125" defaultRowHeight="15.75" customHeight="1"/>
  <sheetData>
    <row r="1" spans="1:2" ht="15.75" customHeight="1">
      <c r="A1" s="638" t="s">
        <v>304</v>
      </c>
      <c r="B1" s="639" t="s">
        <v>1327</v>
      </c>
    </row>
    <row r="2" spans="1:2" ht="15.75" customHeight="1">
      <c r="A2" s="640" t="s">
        <v>8</v>
      </c>
      <c r="B2" s="641">
        <v>1</v>
      </c>
    </row>
    <row r="3" spans="1:2" ht="15.75" customHeight="1">
      <c r="A3" s="642" t="s">
        <v>10</v>
      </c>
      <c r="B3" s="643">
        <v>1</v>
      </c>
    </row>
    <row r="4" spans="1:2" ht="15.75" customHeight="1">
      <c r="A4" s="642" t="s">
        <v>12</v>
      </c>
      <c r="B4" s="643">
        <v>1</v>
      </c>
    </row>
    <row r="5" spans="1:2" ht="15.75" customHeight="1">
      <c r="A5" s="642" t="s">
        <v>14</v>
      </c>
      <c r="B5" s="643">
        <v>1</v>
      </c>
    </row>
    <row r="6" spans="1:2" ht="15.75" customHeight="1">
      <c r="A6" s="642" t="s">
        <v>16</v>
      </c>
      <c r="B6" s="643">
        <v>1</v>
      </c>
    </row>
    <row r="7" spans="1:2" ht="15.75" customHeight="1">
      <c r="A7" s="642" t="s">
        <v>18</v>
      </c>
      <c r="B7" s="643">
        <v>1</v>
      </c>
    </row>
    <row r="8" spans="1:2" ht="15.75" customHeight="1">
      <c r="A8" s="642" t="s">
        <v>20</v>
      </c>
      <c r="B8" s="643">
        <v>1</v>
      </c>
    </row>
    <row r="9" spans="1:2" ht="15.75" customHeight="1">
      <c r="A9" s="642" t="s">
        <v>22</v>
      </c>
      <c r="B9" s="643">
        <v>1</v>
      </c>
    </row>
    <row r="10" spans="1:2" ht="15.75" customHeight="1">
      <c r="A10" s="642" t="s">
        <v>24</v>
      </c>
      <c r="B10" s="643">
        <v>1</v>
      </c>
    </row>
    <row r="11" spans="1:2" ht="15.75" customHeight="1">
      <c r="A11" s="642" t="s">
        <v>26</v>
      </c>
      <c r="B11" s="643">
        <v>1</v>
      </c>
    </row>
    <row r="12" spans="1:2" ht="15.75" customHeight="1">
      <c r="A12" s="642" t="s">
        <v>28</v>
      </c>
      <c r="B12" s="643">
        <v>1</v>
      </c>
    </row>
    <row r="13" spans="1:2" ht="15.75" customHeight="1">
      <c r="A13" s="642" t="s">
        <v>30</v>
      </c>
      <c r="B13" s="643">
        <v>1</v>
      </c>
    </row>
    <row r="14" spans="1:2" ht="15.75" customHeight="1">
      <c r="A14" s="642" t="s">
        <v>32</v>
      </c>
      <c r="B14" s="643">
        <v>1</v>
      </c>
    </row>
    <row r="15" spans="1:2" ht="15.75" customHeight="1">
      <c r="A15" s="642" t="s">
        <v>34</v>
      </c>
      <c r="B15" s="643">
        <v>1</v>
      </c>
    </row>
    <row r="16" spans="1:2" ht="15.75" customHeight="1">
      <c r="A16" s="642" t="s">
        <v>36</v>
      </c>
      <c r="B16" s="643">
        <v>1</v>
      </c>
    </row>
    <row r="17" spans="1:2" ht="15.75" customHeight="1">
      <c r="A17" s="642" t="s">
        <v>38</v>
      </c>
      <c r="B17" s="643">
        <v>1</v>
      </c>
    </row>
    <row r="18" spans="1:2" ht="15.75" customHeight="1">
      <c r="A18" s="642" t="s">
        <v>40</v>
      </c>
      <c r="B18" s="643">
        <v>1</v>
      </c>
    </row>
    <row r="19" spans="1:2" ht="15.75" customHeight="1">
      <c r="A19" s="642" t="s">
        <v>42</v>
      </c>
      <c r="B19" s="643">
        <v>1</v>
      </c>
    </row>
    <row r="20" spans="1:2" ht="12.5">
      <c r="A20" s="642" t="s">
        <v>44</v>
      </c>
      <c r="B20" s="643">
        <v>1</v>
      </c>
    </row>
    <row r="21" spans="1:2" ht="12.5">
      <c r="A21" s="642" t="s">
        <v>48</v>
      </c>
      <c r="B21" s="643">
        <v>1</v>
      </c>
    </row>
    <row r="22" spans="1:2" ht="12.5">
      <c r="A22" s="642" t="s">
        <v>50</v>
      </c>
      <c r="B22" s="643">
        <v>1</v>
      </c>
    </row>
    <row r="23" spans="1:2" ht="12.5">
      <c r="A23" s="642" t="s">
        <v>52</v>
      </c>
      <c r="B23" s="643">
        <v>1</v>
      </c>
    </row>
    <row r="24" spans="1:2" ht="12.5">
      <c r="A24" s="642" t="s">
        <v>54</v>
      </c>
      <c r="B24" s="643">
        <v>1</v>
      </c>
    </row>
    <row r="25" spans="1:2" ht="12.5">
      <c r="A25" s="642" t="s">
        <v>56</v>
      </c>
      <c r="B25" s="643">
        <v>1</v>
      </c>
    </row>
    <row r="26" spans="1:2" ht="12.5">
      <c r="A26" s="642" t="s">
        <v>46</v>
      </c>
      <c r="B26" s="643">
        <v>1</v>
      </c>
    </row>
    <row r="27" spans="1:2" ht="12.5">
      <c r="A27" s="642" t="s">
        <v>60</v>
      </c>
      <c r="B27" s="643">
        <v>1</v>
      </c>
    </row>
    <row r="28" spans="1:2" ht="12.5">
      <c r="A28" s="642" t="s">
        <v>58</v>
      </c>
      <c r="B28" s="643">
        <v>1</v>
      </c>
    </row>
    <row r="29" spans="1:2" ht="12.5">
      <c r="A29" s="642" t="s">
        <v>62</v>
      </c>
      <c r="B29" s="643">
        <v>1</v>
      </c>
    </row>
    <row r="30" spans="1:2" ht="12.5">
      <c r="A30" s="642" t="s">
        <v>70</v>
      </c>
      <c r="B30" s="643">
        <v>1</v>
      </c>
    </row>
    <row r="31" spans="1:2" ht="12.5">
      <c r="A31" s="642" t="s">
        <v>64</v>
      </c>
      <c r="B31" s="643">
        <v>1</v>
      </c>
    </row>
    <row r="32" spans="1:2" ht="12.5">
      <c r="A32" s="642" t="s">
        <v>66</v>
      </c>
      <c r="B32" s="643">
        <v>1</v>
      </c>
    </row>
    <row r="33" spans="1:2" ht="12.5">
      <c r="A33" s="642" t="s">
        <v>68</v>
      </c>
      <c r="B33" s="643">
        <v>1</v>
      </c>
    </row>
    <row r="34" spans="1:2" ht="12.5">
      <c r="A34" s="642" t="s">
        <v>74</v>
      </c>
      <c r="B34" s="643">
        <v>1</v>
      </c>
    </row>
    <row r="35" spans="1:2" ht="12.5">
      <c r="A35" s="642" t="s">
        <v>80</v>
      </c>
      <c r="B35" s="643">
        <v>1</v>
      </c>
    </row>
    <row r="36" spans="1:2" ht="12.5">
      <c r="A36" s="642" t="s">
        <v>72</v>
      </c>
      <c r="B36" s="643">
        <v>1</v>
      </c>
    </row>
    <row r="37" spans="1:2" ht="12.5">
      <c r="A37" s="642" t="s">
        <v>76</v>
      </c>
      <c r="B37" s="643">
        <v>1</v>
      </c>
    </row>
    <row r="38" spans="1:2" ht="12.5">
      <c r="A38" s="642" t="s">
        <v>78</v>
      </c>
      <c r="B38" s="643">
        <v>1</v>
      </c>
    </row>
    <row r="39" spans="1:2" ht="12.5">
      <c r="A39" s="642" t="s">
        <v>82</v>
      </c>
      <c r="B39" s="643">
        <v>1</v>
      </c>
    </row>
    <row r="40" spans="1:2" ht="12.5">
      <c r="A40" s="642" t="s">
        <v>84</v>
      </c>
      <c r="B40" s="643">
        <v>1</v>
      </c>
    </row>
    <row r="41" spans="1:2" ht="12.5">
      <c r="A41" s="642" t="s">
        <v>88</v>
      </c>
      <c r="B41" s="643">
        <v>1</v>
      </c>
    </row>
    <row r="42" spans="1:2" ht="12.5">
      <c r="A42" s="642" t="s">
        <v>86</v>
      </c>
      <c r="B42" s="643">
        <v>1</v>
      </c>
    </row>
    <row r="43" spans="1:2" ht="12.5">
      <c r="A43" s="642" t="s">
        <v>90</v>
      </c>
      <c r="B43" s="643">
        <v>1</v>
      </c>
    </row>
    <row r="44" spans="1:2" ht="12.5">
      <c r="A44" s="642" t="s">
        <v>92</v>
      </c>
      <c r="B44" s="643">
        <v>1</v>
      </c>
    </row>
    <row r="45" spans="1:2" ht="12.5">
      <c r="A45" s="642" t="s">
        <v>96</v>
      </c>
      <c r="B45" s="643">
        <v>1</v>
      </c>
    </row>
    <row r="46" spans="1:2" ht="12.5">
      <c r="A46" s="642" t="s">
        <v>98</v>
      </c>
      <c r="B46" s="643">
        <v>1</v>
      </c>
    </row>
    <row r="47" spans="1:2" ht="12.5">
      <c r="A47" s="642" t="s">
        <v>94</v>
      </c>
      <c r="B47" s="643">
        <v>1</v>
      </c>
    </row>
    <row r="48" spans="1:2" ht="12.5">
      <c r="A48" s="642" t="s">
        <v>100</v>
      </c>
      <c r="B48" s="643">
        <v>1</v>
      </c>
    </row>
    <row r="49" spans="1:2" ht="12.5">
      <c r="A49" s="642" t="s">
        <v>102</v>
      </c>
      <c r="B49" s="643">
        <v>1</v>
      </c>
    </row>
    <row r="50" spans="1:2" ht="12.5">
      <c r="A50" s="642" t="s">
        <v>106</v>
      </c>
      <c r="B50" s="643">
        <v>1</v>
      </c>
    </row>
    <row r="51" spans="1:2" ht="12.5">
      <c r="A51" s="642" t="s">
        <v>108</v>
      </c>
      <c r="B51" s="643">
        <v>1</v>
      </c>
    </row>
    <row r="52" spans="1:2" ht="12.5">
      <c r="A52" s="642" t="s">
        <v>104</v>
      </c>
      <c r="B52" s="643">
        <v>1</v>
      </c>
    </row>
    <row r="53" spans="1:2" ht="12.5">
      <c r="A53" s="642" t="s">
        <v>110</v>
      </c>
      <c r="B53" s="643">
        <v>1</v>
      </c>
    </row>
    <row r="54" spans="1:2" ht="12.5">
      <c r="A54" s="642" t="s">
        <v>113</v>
      </c>
      <c r="B54" s="643">
        <v>1</v>
      </c>
    </row>
    <row r="55" spans="1:2" ht="12.5">
      <c r="A55" s="642" t="s">
        <v>116</v>
      </c>
      <c r="B55" s="643">
        <v>1</v>
      </c>
    </row>
    <row r="56" spans="1:2" ht="12.5">
      <c r="A56" s="642" t="s">
        <v>118</v>
      </c>
      <c r="B56" s="643">
        <v>1</v>
      </c>
    </row>
    <row r="57" spans="1:2" ht="12.5">
      <c r="A57" s="642" t="s">
        <v>120</v>
      </c>
      <c r="B57" s="643">
        <v>1</v>
      </c>
    </row>
    <row r="58" spans="1:2" ht="12.5">
      <c r="A58" s="642" t="s">
        <v>126</v>
      </c>
      <c r="B58" s="643">
        <v>1</v>
      </c>
    </row>
    <row r="59" spans="1:2" ht="12.5">
      <c r="A59" s="642" t="s">
        <v>124</v>
      </c>
      <c r="B59" s="643">
        <v>1</v>
      </c>
    </row>
    <row r="60" spans="1:2" ht="12.5">
      <c r="A60" s="642" t="s">
        <v>128</v>
      </c>
      <c r="B60" s="643">
        <v>1</v>
      </c>
    </row>
    <row r="61" spans="1:2" ht="12.5">
      <c r="A61" s="642" t="s">
        <v>130</v>
      </c>
      <c r="B61" s="643">
        <v>1</v>
      </c>
    </row>
    <row r="62" spans="1:2" ht="12.5">
      <c r="A62" s="642" t="s">
        <v>122</v>
      </c>
      <c r="B62" s="643">
        <v>1</v>
      </c>
    </row>
    <row r="63" spans="1:2" ht="12.5">
      <c r="A63" s="642" t="s">
        <v>132</v>
      </c>
      <c r="B63" s="643">
        <v>1</v>
      </c>
    </row>
    <row r="64" spans="1:2" ht="12.5">
      <c r="A64" s="642" t="s">
        <v>134</v>
      </c>
      <c r="B64" s="643">
        <v>1</v>
      </c>
    </row>
    <row r="65" spans="1:2" ht="12.5">
      <c r="A65" s="642" t="s">
        <v>136</v>
      </c>
      <c r="B65" s="643">
        <v>1</v>
      </c>
    </row>
    <row r="66" spans="1:2" ht="12.5">
      <c r="A66" s="642" t="s">
        <v>138</v>
      </c>
      <c r="B66" s="643">
        <v>1</v>
      </c>
    </row>
    <row r="67" spans="1:2" ht="12.5">
      <c r="A67" s="642" t="s">
        <v>140</v>
      </c>
      <c r="B67" s="643">
        <v>1</v>
      </c>
    </row>
    <row r="68" spans="1:2" ht="12.5">
      <c r="A68" s="642" t="s">
        <v>142</v>
      </c>
      <c r="B68" s="643">
        <v>1</v>
      </c>
    </row>
    <row r="69" spans="1:2" ht="12.5">
      <c r="A69" s="642" t="s">
        <v>144</v>
      </c>
      <c r="B69" s="643">
        <v>1</v>
      </c>
    </row>
    <row r="70" spans="1:2" ht="12.5">
      <c r="A70" s="642" t="s">
        <v>146</v>
      </c>
      <c r="B70" s="643">
        <v>1</v>
      </c>
    </row>
    <row r="71" spans="1:2" ht="12.5">
      <c r="A71" s="642" t="s">
        <v>150</v>
      </c>
      <c r="B71" s="643">
        <v>1</v>
      </c>
    </row>
    <row r="72" spans="1:2" ht="12.5">
      <c r="A72" s="642" t="s">
        <v>152</v>
      </c>
      <c r="B72" s="643">
        <v>1</v>
      </c>
    </row>
    <row r="73" spans="1:2" ht="12.5">
      <c r="A73" s="642" t="s">
        <v>154</v>
      </c>
      <c r="B73" s="643">
        <v>1</v>
      </c>
    </row>
    <row r="74" spans="1:2" ht="12.5">
      <c r="A74" s="642" t="s">
        <v>156</v>
      </c>
      <c r="B74" s="643">
        <v>1</v>
      </c>
    </row>
    <row r="75" spans="1:2" ht="12.5">
      <c r="A75" s="642" t="s">
        <v>158</v>
      </c>
      <c r="B75" s="643">
        <v>1</v>
      </c>
    </row>
    <row r="76" spans="1:2" ht="12.5">
      <c r="A76" s="642" t="s">
        <v>160</v>
      </c>
      <c r="B76" s="643">
        <v>1</v>
      </c>
    </row>
    <row r="77" spans="1:2" ht="12.5">
      <c r="A77" s="642" t="s">
        <v>162</v>
      </c>
      <c r="B77" s="643">
        <v>1</v>
      </c>
    </row>
    <row r="78" spans="1:2" ht="12.5">
      <c r="A78" s="642" t="s">
        <v>148</v>
      </c>
      <c r="B78" s="643">
        <v>1</v>
      </c>
    </row>
    <row r="79" spans="1:2" ht="12.5">
      <c r="A79" s="642" t="s">
        <v>164</v>
      </c>
      <c r="B79" s="643">
        <v>1</v>
      </c>
    </row>
    <row r="80" spans="1:2" ht="12.5">
      <c r="A80" s="642" t="s">
        <v>166</v>
      </c>
      <c r="B80" s="643">
        <v>1</v>
      </c>
    </row>
    <row r="81" spans="1:2" ht="12.5">
      <c r="A81" s="642" t="s">
        <v>168</v>
      </c>
      <c r="B81" s="643">
        <v>1</v>
      </c>
    </row>
    <row r="82" spans="1:2" ht="12.5">
      <c r="A82" s="642" t="s">
        <v>174</v>
      </c>
      <c r="B82" s="643">
        <v>1</v>
      </c>
    </row>
    <row r="83" spans="1:2" ht="12.5">
      <c r="A83" s="642" t="s">
        <v>172</v>
      </c>
      <c r="B83" s="643">
        <v>1</v>
      </c>
    </row>
    <row r="84" spans="1:2" ht="12.5">
      <c r="A84" s="642" t="s">
        <v>176</v>
      </c>
      <c r="B84" s="643">
        <v>1</v>
      </c>
    </row>
    <row r="85" spans="1:2" ht="12.5">
      <c r="A85" s="642" t="s">
        <v>178</v>
      </c>
      <c r="B85" s="643">
        <v>1</v>
      </c>
    </row>
    <row r="86" spans="1:2" ht="12.5">
      <c r="A86" s="642" t="s">
        <v>180</v>
      </c>
      <c r="B86" s="643">
        <v>1</v>
      </c>
    </row>
    <row r="87" spans="1:2" ht="12.5">
      <c r="A87" s="642" t="s">
        <v>170</v>
      </c>
      <c r="B87" s="643">
        <v>1</v>
      </c>
    </row>
    <row r="88" spans="1:2" ht="12.5">
      <c r="A88" s="642" t="s">
        <v>182</v>
      </c>
      <c r="B88" s="643">
        <v>1</v>
      </c>
    </row>
    <row r="89" spans="1:2" ht="12.5">
      <c r="A89" s="642" t="s">
        <v>185</v>
      </c>
      <c r="B89" s="643">
        <v>1</v>
      </c>
    </row>
    <row r="90" spans="1:2" ht="12.5">
      <c r="A90" s="642" t="s">
        <v>187</v>
      </c>
      <c r="B90" s="643">
        <v>1</v>
      </c>
    </row>
    <row r="91" spans="1:2" ht="12.5">
      <c r="A91" s="642" t="s">
        <v>189</v>
      </c>
      <c r="B91" s="643">
        <v>1</v>
      </c>
    </row>
    <row r="92" spans="1:2" ht="12.5">
      <c r="A92" s="642" t="s">
        <v>195</v>
      </c>
      <c r="B92" s="643">
        <v>1</v>
      </c>
    </row>
    <row r="93" spans="1:2" ht="12.5">
      <c r="A93" s="642" t="s">
        <v>191</v>
      </c>
      <c r="B93" s="643">
        <v>1</v>
      </c>
    </row>
    <row r="94" spans="1:2" ht="12.5">
      <c r="A94" s="642" t="s">
        <v>193</v>
      </c>
      <c r="B94" s="643">
        <v>1</v>
      </c>
    </row>
    <row r="95" spans="1:2" ht="12.5">
      <c r="A95" s="642" t="s">
        <v>197</v>
      </c>
      <c r="B95" s="643">
        <v>1</v>
      </c>
    </row>
    <row r="96" spans="1:2" ht="12.5">
      <c r="A96" s="642" t="s">
        <v>199</v>
      </c>
      <c r="B96" s="643">
        <v>1</v>
      </c>
    </row>
    <row r="97" spans="1:2" ht="12.5">
      <c r="A97" s="642" t="s">
        <v>201</v>
      </c>
      <c r="B97" s="643">
        <v>1</v>
      </c>
    </row>
    <row r="98" spans="1:2" ht="12.5">
      <c r="A98" s="642" t="s">
        <v>203</v>
      </c>
      <c r="B98" s="643">
        <v>1</v>
      </c>
    </row>
    <row r="99" spans="1:2" ht="12.5">
      <c r="A99" s="642" t="s">
        <v>205</v>
      </c>
      <c r="B99" s="643">
        <v>1</v>
      </c>
    </row>
    <row r="100" spans="1:2" ht="12.5">
      <c r="A100" s="642" t="s">
        <v>207</v>
      </c>
      <c r="B100" s="643">
        <v>1</v>
      </c>
    </row>
    <row r="101" spans="1:2" ht="12.5">
      <c r="A101" s="642" t="s">
        <v>209</v>
      </c>
      <c r="B101" s="643">
        <v>1</v>
      </c>
    </row>
    <row r="102" spans="1:2" ht="12.5">
      <c r="A102" s="642" t="s">
        <v>211</v>
      </c>
      <c r="B102" s="643">
        <v>1</v>
      </c>
    </row>
    <row r="103" spans="1:2" ht="12.5">
      <c r="A103" s="642" t="s">
        <v>213</v>
      </c>
      <c r="B103" s="643">
        <v>1</v>
      </c>
    </row>
    <row r="104" spans="1:2" ht="12.5">
      <c r="A104" s="642" t="s">
        <v>215</v>
      </c>
      <c r="B104" s="643">
        <v>1</v>
      </c>
    </row>
    <row r="105" spans="1:2" ht="12.5">
      <c r="A105" s="642" t="s">
        <v>217</v>
      </c>
      <c r="B105" s="643">
        <v>1</v>
      </c>
    </row>
    <row r="106" spans="1:2" ht="12.5">
      <c r="A106" s="642" t="s">
        <v>219</v>
      </c>
      <c r="B106" s="643">
        <v>1</v>
      </c>
    </row>
    <row r="107" spans="1:2" ht="12.5">
      <c r="A107" s="642" t="s">
        <v>221</v>
      </c>
      <c r="B107" s="643">
        <v>1</v>
      </c>
    </row>
    <row r="108" spans="1:2" ht="12.5">
      <c r="A108" s="642" t="s">
        <v>223</v>
      </c>
      <c r="B108" s="643">
        <v>1</v>
      </c>
    </row>
    <row r="109" spans="1:2" ht="12.5">
      <c r="A109" s="642" t="s">
        <v>225</v>
      </c>
      <c r="B109" s="643">
        <v>1</v>
      </c>
    </row>
    <row r="110" spans="1:2" ht="12.5">
      <c r="A110" s="642" t="s">
        <v>432</v>
      </c>
      <c r="B110" s="643">
        <v>1</v>
      </c>
    </row>
    <row r="111" spans="1:2" ht="12.5">
      <c r="A111" s="642" t="s">
        <v>515</v>
      </c>
      <c r="B111" s="643">
        <v>1</v>
      </c>
    </row>
    <row r="112" spans="1:2" ht="12.5">
      <c r="A112" s="642" t="s">
        <v>467</v>
      </c>
      <c r="B112" s="643">
        <v>1</v>
      </c>
    </row>
    <row r="113" spans="1:2" ht="12.5">
      <c r="A113" s="642" t="s">
        <v>410</v>
      </c>
      <c r="B113" s="643">
        <v>1</v>
      </c>
    </row>
    <row r="114" spans="1:2" ht="12.5">
      <c r="A114" s="642" t="s">
        <v>519</v>
      </c>
      <c r="B114" s="643">
        <v>1</v>
      </c>
    </row>
    <row r="115" spans="1:2" ht="12.5">
      <c r="A115" s="642" t="s">
        <v>460</v>
      </c>
      <c r="B115" s="643">
        <v>1</v>
      </c>
    </row>
    <row r="116" spans="1:2" ht="12.5">
      <c r="A116" s="642" t="s">
        <v>414</v>
      </c>
      <c r="B116" s="643">
        <v>1</v>
      </c>
    </row>
    <row r="117" spans="1:2" ht="12.5">
      <c r="A117" s="642" t="s">
        <v>531</v>
      </c>
      <c r="B117" s="643">
        <v>1</v>
      </c>
    </row>
    <row r="118" spans="1:2" ht="12.5">
      <c r="A118" s="642" t="s">
        <v>429</v>
      </c>
      <c r="B118" s="643">
        <v>1</v>
      </c>
    </row>
    <row r="119" spans="1:2" ht="12.5">
      <c r="A119" s="642" t="s">
        <v>406</v>
      </c>
      <c r="B119" s="643">
        <v>1</v>
      </c>
    </row>
    <row r="120" spans="1:2" ht="12.5">
      <c r="A120" s="642" t="s">
        <v>418</v>
      </c>
      <c r="B120" s="643">
        <v>1</v>
      </c>
    </row>
    <row r="121" spans="1:2" ht="12.5">
      <c r="A121" s="642" t="s">
        <v>422</v>
      </c>
      <c r="B121" s="643">
        <v>1</v>
      </c>
    </row>
    <row r="122" spans="1:2" ht="12.5">
      <c r="A122" s="642" t="s">
        <v>494</v>
      </c>
      <c r="B122" s="643">
        <v>1</v>
      </c>
    </row>
    <row r="123" spans="1:2" ht="12.5">
      <c r="A123" s="642" t="s">
        <v>517</v>
      </c>
      <c r="B123" s="643">
        <v>1</v>
      </c>
    </row>
    <row r="124" spans="1:2" ht="12.5">
      <c r="A124" s="642" t="s">
        <v>453</v>
      </c>
      <c r="B124" s="643">
        <v>1</v>
      </c>
    </row>
    <row r="125" spans="1:2" ht="12.5">
      <c r="A125" s="642" t="s">
        <v>474</v>
      </c>
      <c r="B125" s="643">
        <v>1</v>
      </c>
    </row>
    <row r="126" spans="1:2" ht="12.5">
      <c r="A126" s="642" t="s">
        <v>521</v>
      </c>
      <c r="B126" s="643">
        <v>1</v>
      </c>
    </row>
    <row r="127" spans="1:2" ht="12.5">
      <c r="A127" s="642" t="s">
        <v>435</v>
      </c>
      <c r="B127" s="643">
        <v>1</v>
      </c>
    </row>
    <row r="128" spans="1:2" ht="12.5">
      <c r="A128" s="642" t="s">
        <v>534</v>
      </c>
      <c r="B128" s="643">
        <v>1</v>
      </c>
    </row>
    <row r="129" spans="1:2" ht="12.5">
      <c r="A129" s="642" t="s">
        <v>426</v>
      </c>
      <c r="B129" s="643">
        <v>1</v>
      </c>
    </row>
    <row r="130" spans="1:2" ht="12.5">
      <c r="A130" s="642" t="s">
        <v>449</v>
      </c>
      <c r="B130" s="643">
        <v>1</v>
      </c>
    </row>
    <row r="131" spans="1:2" ht="12.5">
      <c r="A131" s="642" t="s">
        <v>476</v>
      </c>
      <c r="B131" s="643">
        <v>1</v>
      </c>
    </row>
    <row r="132" spans="1:2" ht="12.5">
      <c r="A132" s="642" t="s">
        <v>528</v>
      </c>
      <c r="B132" s="643">
        <v>1</v>
      </c>
    </row>
    <row r="133" spans="1:2" ht="12.5">
      <c r="A133" s="642" t="s">
        <v>485</v>
      </c>
      <c r="B133" s="643">
        <v>1</v>
      </c>
    </row>
    <row r="134" spans="1:2" ht="12.5">
      <c r="A134" s="642" t="s">
        <v>464</v>
      </c>
      <c r="B134" s="643">
        <v>1</v>
      </c>
    </row>
    <row r="135" spans="1:2" ht="12.5">
      <c r="A135" s="642" t="s">
        <v>456</v>
      </c>
      <c r="B135" s="643">
        <v>1</v>
      </c>
    </row>
    <row r="136" spans="1:2" ht="12.5">
      <c r="A136" s="642" t="s">
        <v>469</v>
      </c>
      <c r="B136" s="643">
        <v>1</v>
      </c>
    </row>
    <row r="137" spans="1:2" ht="12.5">
      <c r="A137" s="642" t="s">
        <v>482</v>
      </c>
      <c r="B137" s="643">
        <v>1</v>
      </c>
    </row>
    <row r="138" spans="1:2" ht="12.5">
      <c r="A138" s="642" t="s">
        <v>439</v>
      </c>
      <c r="B138" s="643">
        <v>1</v>
      </c>
    </row>
    <row r="139" spans="1:2" ht="12.5">
      <c r="A139" s="642" t="s">
        <v>442</v>
      </c>
      <c r="B139" s="643">
        <v>1</v>
      </c>
    </row>
    <row r="140" spans="1:2" ht="12.5">
      <c r="A140" s="642" t="s">
        <v>446</v>
      </c>
      <c r="B140" s="643">
        <v>1</v>
      </c>
    </row>
    <row r="141" spans="1:2" ht="12.5">
      <c r="A141" s="642" t="s">
        <v>471</v>
      </c>
      <c r="B141" s="643">
        <v>1</v>
      </c>
    </row>
    <row r="142" spans="1:2" ht="12.5">
      <c r="A142" s="642" t="s">
        <v>479</v>
      </c>
      <c r="B142" s="643">
        <v>1</v>
      </c>
    </row>
    <row r="143" spans="1:2" ht="12.5">
      <c r="A143" s="642" t="s">
        <v>490</v>
      </c>
      <c r="B143" s="643">
        <v>1</v>
      </c>
    </row>
    <row r="144" spans="1:2" ht="12.5">
      <c r="A144" s="642" t="s">
        <v>487</v>
      </c>
      <c r="B144" s="643">
        <v>1</v>
      </c>
    </row>
    <row r="145" spans="1:2" ht="12.5">
      <c r="A145" s="642" t="s">
        <v>505</v>
      </c>
      <c r="B145" s="643">
        <v>1</v>
      </c>
    </row>
    <row r="146" spans="1:2" ht="12.5">
      <c r="A146" s="642" t="s">
        <v>496</v>
      </c>
      <c r="B146" s="643">
        <v>1</v>
      </c>
    </row>
    <row r="147" spans="1:2" ht="12.5">
      <c r="A147" s="642" t="s">
        <v>525</v>
      </c>
      <c r="B147" s="643">
        <v>1</v>
      </c>
    </row>
    <row r="148" spans="1:2" ht="12.5">
      <c r="A148" s="642" t="s">
        <v>501</v>
      </c>
      <c r="B148" s="643">
        <v>1</v>
      </c>
    </row>
    <row r="149" spans="1:2" ht="12.5">
      <c r="A149" s="642" t="s">
        <v>508</v>
      </c>
      <c r="B149" s="643">
        <v>1</v>
      </c>
    </row>
    <row r="150" spans="1:2" ht="12.5">
      <c r="A150" s="642" t="s">
        <v>498</v>
      </c>
      <c r="B150" s="643">
        <v>1</v>
      </c>
    </row>
    <row r="151" spans="1:2" ht="12.5">
      <c r="A151" s="642" t="s">
        <v>511</v>
      </c>
      <c r="B151" s="643">
        <v>1</v>
      </c>
    </row>
    <row r="152" spans="1:2" ht="12.5">
      <c r="A152" s="642" t="s">
        <v>513</v>
      </c>
      <c r="B152" s="643">
        <v>1</v>
      </c>
    </row>
    <row r="153" spans="1:2" ht="12.5">
      <c r="A153" s="642" t="s">
        <v>523</v>
      </c>
      <c r="B153" s="643">
        <v>1</v>
      </c>
    </row>
    <row r="154" spans="1:2" ht="12.5">
      <c r="A154" s="644" t="s">
        <v>1328</v>
      </c>
      <c r="B154" s="645">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0"/>
  <sheetViews>
    <sheetView workbookViewId="0"/>
  </sheetViews>
  <sheetFormatPr defaultColWidth="12.6328125" defaultRowHeight="15.75" customHeight="1"/>
  <cols>
    <col min="1" max="1" width="4.90625" customWidth="1"/>
    <col min="2" max="2" width="56.36328125" customWidth="1"/>
    <col min="3" max="3" width="42.26953125" customWidth="1"/>
    <col min="4" max="5" width="17.36328125" customWidth="1"/>
    <col min="6" max="6" width="47.36328125" customWidth="1"/>
    <col min="7" max="8" width="11.90625" customWidth="1"/>
  </cols>
  <sheetData>
    <row r="1" spans="1:29">
      <c r="A1" s="360" t="s">
        <v>683</v>
      </c>
      <c r="B1" s="360" t="s">
        <v>684</v>
      </c>
      <c r="C1" s="360" t="s">
        <v>685</v>
      </c>
      <c r="D1" s="360" t="s">
        <v>686</v>
      </c>
      <c r="E1" s="360" t="s">
        <v>687</v>
      </c>
      <c r="F1" s="360" t="s">
        <v>688</v>
      </c>
      <c r="G1" s="361" t="s">
        <v>689</v>
      </c>
      <c r="H1" s="361" t="s">
        <v>690</v>
      </c>
      <c r="I1" s="362"/>
      <c r="J1" s="362"/>
      <c r="K1" s="362"/>
      <c r="L1" s="362"/>
      <c r="M1" s="362"/>
      <c r="N1" s="362"/>
      <c r="O1" s="362"/>
      <c r="P1" s="362"/>
      <c r="Q1" s="362"/>
      <c r="R1" s="362"/>
      <c r="S1" s="362"/>
      <c r="T1" s="362"/>
      <c r="U1" s="362"/>
      <c r="V1" s="362"/>
      <c r="W1" s="362"/>
      <c r="X1" s="362"/>
      <c r="Y1" s="362"/>
      <c r="Z1" s="362"/>
      <c r="AA1" s="362"/>
      <c r="AB1" s="362"/>
      <c r="AC1" s="362"/>
    </row>
    <row r="2" spans="1:29" ht="15.75" customHeight="1">
      <c r="A2" s="363">
        <v>1</v>
      </c>
      <c r="B2" s="363" t="s">
        <v>691</v>
      </c>
      <c r="C2" s="363" t="s">
        <v>692</v>
      </c>
      <c r="D2" s="363" t="s">
        <v>693</v>
      </c>
      <c r="E2" s="363">
        <f>3000+3000+5000</f>
        <v>11000</v>
      </c>
      <c r="F2" s="363" t="s">
        <v>694</v>
      </c>
      <c r="G2" s="364">
        <f>80000/167*10+80000/167*2</f>
        <v>5748.5029940119757</v>
      </c>
      <c r="H2" s="364">
        <f t="shared" ref="H2:H8" si="0">E2/G2</f>
        <v>1.9135416666666667</v>
      </c>
    </row>
    <row r="3" spans="1:29" ht="15.75" customHeight="1">
      <c r="A3" s="363">
        <v>2</v>
      </c>
      <c r="B3" s="363" t="s">
        <v>695</v>
      </c>
      <c r="C3" s="363" t="s">
        <v>696</v>
      </c>
      <c r="D3" s="363" t="s">
        <v>697</v>
      </c>
      <c r="E3" s="363">
        <v>15000</v>
      </c>
      <c r="F3" s="363" t="s">
        <v>698</v>
      </c>
      <c r="G3" s="364">
        <f>80000/167*8</f>
        <v>3832.3353293413174</v>
      </c>
      <c r="H3" s="364">
        <f t="shared" si="0"/>
        <v>3.9140625</v>
      </c>
    </row>
    <row r="4" spans="1:29" ht="15.75" customHeight="1">
      <c r="A4" s="363">
        <v>3</v>
      </c>
      <c r="B4" s="363" t="s">
        <v>699</v>
      </c>
      <c r="C4" s="363" t="s">
        <v>700</v>
      </c>
      <c r="D4" s="363" t="s">
        <v>701</v>
      </c>
      <c r="E4" s="365">
        <f>3000*3+5000+1500</f>
        <v>15500</v>
      </c>
      <c r="F4" s="363" t="s">
        <v>702</v>
      </c>
      <c r="G4" s="364">
        <f>80000/167*11</f>
        <v>5269.4610778443111</v>
      </c>
      <c r="H4" s="364">
        <f t="shared" si="0"/>
        <v>2.9414772727272727</v>
      </c>
    </row>
    <row r="5" spans="1:29" ht="15.75" customHeight="1">
      <c r="A5" s="363">
        <v>4</v>
      </c>
      <c r="B5" s="363" t="s">
        <v>703</v>
      </c>
      <c r="C5" s="363" t="s">
        <v>704</v>
      </c>
      <c r="D5" s="366">
        <v>1862739</v>
      </c>
      <c r="E5" s="363">
        <v>7000</v>
      </c>
      <c r="F5" s="363" t="s">
        <v>705</v>
      </c>
      <c r="G5" s="364">
        <f>80000/167*32</f>
        <v>15329.34131736527</v>
      </c>
      <c r="H5" s="364">
        <f t="shared" si="0"/>
        <v>0.45664062499999997</v>
      </c>
    </row>
    <row r="6" spans="1:29" ht="15.75" customHeight="1">
      <c r="A6" s="363">
        <v>5</v>
      </c>
      <c r="B6" s="363" t="s">
        <v>706</v>
      </c>
      <c r="C6" s="363" t="s">
        <v>707</v>
      </c>
      <c r="D6" s="363" t="s">
        <v>708</v>
      </c>
      <c r="E6" s="363">
        <v>10000</v>
      </c>
      <c r="F6" s="363" t="s">
        <v>709</v>
      </c>
      <c r="G6" s="364">
        <f>100000/22/8*1</f>
        <v>568.18181818181813</v>
      </c>
      <c r="H6" s="364">
        <f t="shared" si="0"/>
        <v>17.600000000000001</v>
      </c>
    </row>
    <row r="7" spans="1:29" ht="15.75" customHeight="1">
      <c r="A7" s="363">
        <v>6</v>
      </c>
      <c r="B7" s="363" t="s">
        <v>710</v>
      </c>
      <c r="C7" s="363" t="s">
        <v>711</v>
      </c>
      <c r="D7" s="363" t="s">
        <v>712</v>
      </c>
      <c r="E7" s="363">
        <v>15000</v>
      </c>
      <c r="F7" s="363" t="s">
        <v>713</v>
      </c>
      <c r="G7" s="364">
        <f>80000/167*8+45000/167*18</f>
        <v>8682.6347305389208</v>
      </c>
      <c r="H7" s="364">
        <f t="shared" si="0"/>
        <v>1.727586206896552</v>
      </c>
    </row>
    <row r="8" spans="1:29" ht="15.75" customHeight="1">
      <c r="A8" s="363">
        <v>7</v>
      </c>
      <c r="B8" s="363" t="s">
        <v>714</v>
      </c>
      <c r="C8" s="367" t="s">
        <v>715</v>
      </c>
      <c r="D8" s="368" t="s">
        <v>716</v>
      </c>
      <c r="E8" s="363">
        <v>15000</v>
      </c>
      <c r="F8" s="369" t="s">
        <v>717</v>
      </c>
      <c r="G8" s="364">
        <f>100000/22/8*15</f>
        <v>8522.7272727272721</v>
      </c>
      <c r="H8" s="364">
        <f t="shared" si="0"/>
        <v>1.7600000000000002</v>
      </c>
    </row>
    <row r="9" spans="1:29" ht="15.75" customHeight="1">
      <c r="A9" s="363">
        <v>8</v>
      </c>
      <c r="B9" s="363" t="s">
        <v>718</v>
      </c>
      <c r="C9" s="367" t="s">
        <v>719</v>
      </c>
      <c r="D9" s="368" t="s">
        <v>720</v>
      </c>
      <c r="E9" s="363">
        <v>65000</v>
      </c>
      <c r="F9" s="369" t="s">
        <v>674</v>
      </c>
      <c r="G9" s="364"/>
      <c r="H9" s="364"/>
    </row>
    <row r="10" spans="1:29" ht="15.75" customHeight="1">
      <c r="A10" s="363">
        <v>9</v>
      </c>
      <c r="B10" s="363" t="s">
        <v>721</v>
      </c>
      <c r="C10" s="367" t="s">
        <v>719</v>
      </c>
      <c r="D10" s="368" t="s">
        <v>722</v>
      </c>
      <c r="E10" s="363">
        <v>25000</v>
      </c>
      <c r="F10" s="369" t="s">
        <v>674</v>
      </c>
      <c r="G10" s="364"/>
      <c r="H10" s="364"/>
    </row>
    <row r="11" spans="1:29" ht="15.75" customHeight="1">
      <c r="A11" s="363">
        <v>10</v>
      </c>
      <c r="B11" s="363" t="s">
        <v>723</v>
      </c>
      <c r="C11" s="367" t="s">
        <v>724</v>
      </c>
      <c r="D11" s="368" t="s">
        <v>725</v>
      </c>
      <c r="E11" s="363">
        <v>20000</v>
      </c>
      <c r="F11" s="637" t="s">
        <v>726</v>
      </c>
      <c r="G11" s="637">
        <f>100000/22/8*7</f>
        <v>3977.272727272727</v>
      </c>
      <c r="H11" s="637">
        <f>(E12+E11)/G11</f>
        <v>8.8000000000000007</v>
      </c>
    </row>
    <row r="12" spans="1:29" ht="15.75" customHeight="1">
      <c r="A12" s="363">
        <v>11</v>
      </c>
      <c r="B12" s="363" t="s">
        <v>727</v>
      </c>
      <c r="C12" s="367" t="s">
        <v>728</v>
      </c>
      <c r="D12" s="368" t="s">
        <v>697</v>
      </c>
      <c r="E12" s="363">
        <v>15000</v>
      </c>
      <c r="F12" s="617"/>
      <c r="G12" s="617"/>
      <c r="H12" s="617"/>
    </row>
    <row r="13" spans="1:29" ht="15.75" customHeight="1">
      <c r="A13" s="363">
        <v>12</v>
      </c>
      <c r="B13" s="363" t="s">
        <v>729</v>
      </c>
      <c r="C13" s="367" t="s">
        <v>730</v>
      </c>
      <c r="D13" s="368" t="s">
        <v>731</v>
      </c>
      <c r="E13" s="363">
        <v>47000</v>
      </c>
      <c r="F13" s="369" t="s">
        <v>732</v>
      </c>
      <c r="G13" s="364">
        <f>100000/22/8*8</f>
        <v>4545.454545454545</v>
      </c>
      <c r="H13" s="370">
        <f t="shared" ref="H13:H15" si="1">E13/G13</f>
        <v>10.340000000000002</v>
      </c>
    </row>
    <row r="14" spans="1:29" ht="15.75" customHeight="1">
      <c r="A14" s="363">
        <v>13</v>
      </c>
      <c r="B14" s="363" t="s">
        <v>733</v>
      </c>
      <c r="C14" s="367" t="s">
        <v>734</v>
      </c>
      <c r="D14" s="368" t="s">
        <v>735</v>
      </c>
      <c r="E14" s="363">
        <v>22000</v>
      </c>
      <c r="F14" s="369" t="s">
        <v>736</v>
      </c>
      <c r="G14" s="364">
        <f>40000/22/8*60+100000/22/8*10</f>
        <v>19318.181818181816</v>
      </c>
      <c r="H14" s="370">
        <f t="shared" si="1"/>
        <v>1.1388235294117648</v>
      </c>
    </row>
    <row r="15" spans="1:29" ht="15.75" customHeight="1">
      <c r="A15" s="363">
        <v>14</v>
      </c>
      <c r="B15" s="363" t="s">
        <v>737</v>
      </c>
      <c r="C15" s="363" t="s">
        <v>738</v>
      </c>
      <c r="D15" s="363" t="s">
        <v>739</v>
      </c>
      <c r="E15" s="363">
        <v>25000</v>
      </c>
      <c r="F15" s="369" t="s">
        <v>740</v>
      </c>
      <c r="G15" s="364">
        <f>100000/22/8*4</f>
        <v>2272.7272727272725</v>
      </c>
      <c r="H15" s="370">
        <f t="shared" si="1"/>
        <v>11.000000000000002</v>
      </c>
    </row>
    <row r="16" spans="1:29" ht="15.75" customHeight="1">
      <c r="A16" s="363">
        <v>15</v>
      </c>
      <c r="B16" s="363" t="s">
        <v>672</v>
      </c>
      <c r="C16" s="363" t="s">
        <v>741</v>
      </c>
      <c r="D16" s="363" t="s">
        <v>742</v>
      </c>
      <c r="E16" s="363">
        <v>12000</v>
      </c>
      <c r="F16" s="365"/>
      <c r="G16" s="364"/>
      <c r="H16" s="364"/>
    </row>
    <row r="17" spans="1:8" ht="15.75" customHeight="1">
      <c r="A17" s="363">
        <v>16</v>
      </c>
      <c r="B17" s="363" t="s">
        <v>743</v>
      </c>
      <c r="C17" s="363" t="s">
        <v>744</v>
      </c>
      <c r="D17" s="363" t="s">
        <v>745</v>
      </c>
      <c r="E17" s="363">
        <v>24000</v>
      </c>
      <c r="F17" s="365"/>
      <c r="G17" s="364"/>
      <c r="H17" s="364"/>
    </row>
    <row r="18" spans="1:8" ht="15.75" customHeight="1">
      <c r="A18" s="363">
        <v>17</v>
      </c>
      <c r="B18" s="363" t="s">
        <v>746</v>
      </c>
      <c r="C18" s="363" t="s">
        <v>747</v>
      </c>
      <c r="D18" s="363" t="s">
        <v>748</v>
      </c>
      <c r="E18" s="363">
        <v>21000</v>
      </c>
      <c r="F18" s="363" t="s">
        <v>749</v>
      </c>
      <c r="G18" s="364">
        <f>40000/22/8*20+100000/22/8*5</f>
        <v>7386.363636363636</v>
      </c>
      <c r="H18" s="364">
        <f>E18/G18</f>
        <v>2.8430769230769233</v>
      </c>
    </row>
    <row r="19" spans="1:8" ht="15.75" customHeight="1">
      <c r="A19" s="363">
        <v>18</v>
      </c>
      <c r="B19" s="363" t="s">
        <v>750</v>
      </c>
      <c r="C19" s="363" t="s">
        <v>751</v>
      </c>
      <c r="D19" s="363" t="s">
        <v>752</v>
      </c>
      <c r="E19" s="363">
        <v>22000</v>
      </c>
      <c r="F19" s="365"/>
      <c r="G19" s="364"/>
      <c r="H19" s="364"/>
    </row>
    <row r="20" spans="1:8" ht="25">
      <c r="A20" s="363">
        <v>19</v>
      </c>
      <c r="B20" s="363" t="s">
        <v>753</v>
      </c>
      <c r="C20" s="363" t="s">
        <v>754</v>
      </c>
      <c r="D20" s="363" t="s">
        <v>697</v>
      </c>
      <c r="E20" s="363">
        <v>15000</v>
      </c>
      <c r="F20" s="365"/>
      <c r="G20" s="364"/>
      <c r="H20" s="364"/>
    </row>
    <row r="21" spans="1:8" ht="50">
      <c r="A21" s="363">
        <v>20</v>
      </c>
      <c r="B21" s="363" t="s">
        <v>755</v>
      </c>
      <c r="C21" s="363" t="s">
        <v>756</v>
      </c>
      <c r="D21" s="363" t="s">
        <v>757</v>
      </c>
      <c r="E21" s="363">
        <v>6500</v>
      </c>
      <c r="F21" s="365"/>
      <c r="G21" s="364"/>
      <c r="H21" s="364"/>
    </row>
    <row r="22" spans="1:8" ht="75">
      <c r="A22" s="363">
        <v>21</v>
      </c>
      <c r="B22" s="363" t="s">
        <v>758</v>
      </c>
      <c r="C22" s="363" t="s">
        <v>759</v>
      </c>
      <c r="D22" s="363" t="s">
        <v>760</v>
      </c>
      <c r="E22" s="363">
        <v>10000</v>
      </c>
      <c r="F22" s="365"/>
      <c r="G22" s="364"/>
      <c r="H22" s="364"/>
    </row>
    <row r="23" spans="1:8" ht="62.5">
      <c r="A23" s="363">
        <v>22</v>
      </c>
      <c r="B23" s="363" t="s">
        <v>761</v>
      </c>
      <c r="C23" s="363" t="s">
        <v>762</v>
      </c>
      <c r="D23" s="363" t="s">
        <v>697</v>
      </c>
      <c r="E23" s="363">
        <v>15000</v>
      </c>
      <c r="F23" s="363" t="s">
        <v>763</v>
      </c>
      <c r="G23" s="364">
        <f>100000/22/8+1000</f>
        <v>1568.181818181818</v>
      </c>
      <c r="H23" s="364">
        <f>E23/G23</f>
        <v>9.5652173913043494</v>
      </c>
    </row>
    <row r="24" spans="1:8" ht="37.5">
      <c r="A24" s="363">
        <v>23</v>
      </c>
      <c r="B24" s="363" t="s">
        <v>764</v>
      </c>
      <c r="C24" s="363" t="s">
        <v>765</v>
      </c>
      <c r="D24" s="363" t="s">
        <v>708</v>
      </c>
      <c r="E24" s="363">
        <v>10000</v>
      </c>
      <c r="F24" s="363" t="s">
        <v>674</v>
      </c>
      <c r="G24" s="364"/>
      <c r="H24" s="364"/>
    </row>
    <row r="25" spans="1:8" ht="75">
      <c r="A25" s="363">
        <v>24</v>
      </c>
      <c r="B25" s="363" t="s">
        <v>766</v>
      </c>
      <c r="C25" s="363" t="s">
        <v>767</v>
      </c>
      <c r="D25" s="363" t="s">
        <v>708</v>
      </c>
      <c r="E25" s="363">
        <v>10000</v>
      </c>
      <c r="F25" s="363" t="s">
        <v>674</v>
      </c>
      <c r="G25" s="364"/>
      <c r="H25" s="364"/>
    </row>
    <row r="26" spans="1:8" ht="37.5">
      <c r="A26" s="363">
        <v>25</v>
      </c>
      <c r="B26" s="363" t="s">
        <v>768</v>
      </c>
      <c r="C26" s="363" t="s">
        <v>769</v>
      </c>
      <c r="D26" s="366">
        <v>1862739</v>
      </c>
      <c r="E26" s="363">
        <v>7000</v>
      </c>
      <c r="F26" s="363" t="s">
        <v>770</v>
      </c>
      <c r="G26" s="364">
        <f>100000/22/8*1.5</f>
        <v>852.27272727272725</v>
      </c>
      <c r="H26" s="364">
        <f>E26/G26</f>
        <v>8.2133333333333329</v>
      </c>
    </row>
    <row r="27" spans="1:8" ht="37.5">
      <c r="A27" s="363">
        <v>26</v>
      </c>
      <c r="B27" s="363" t="s">
        <v>771</v>
      </c>
      <c r="C27" s="363" t="s">
        <v>772</v>
      </c>
      <c r="D27" s="366">
        <v>1862739</v>
      </c>
      <c r="E27" s="363">
        <v>7000</v>
      </c>
      <c r="F27" s="363" t="s">
        <v>674</v>
      </c>
      <c r="G27" s="364"/>
      <c r="H27" s="364"/>
    </row>
    <row r="28" spans="1:8" ht="50">
      <c r="A28" s="363">
        <v>27</v>
      </c>
      <c r="B28" s="363" t="s">
        <v>773</v>
      </c>
      <c r="C28" s="363" t="s">
        <v>774</v>
      </c>
      <c r="D28" s="363" t="s">
        <v>775</v>
      </c>
      <c r="E28" s="363">
        <v>15000</v>
      </c>
      <c r="F28" s="363" t="s">
        <v>674</v>
      </c>
      <c r="G28" s="364"/>
      <c r="H28" s="364"/>
    </row>
    <row r="29" spans="1:8" ht="12.5">
      <c r="A29" s="365"/>
      <c r="B29" s="365"/>
      <c r="C29" s="365"/>
      <c r="D29" s="365"/>
      <c r="E29" s="365"/>
      <c r="F29" s="365"/>
      <c r="G29" s="364"/>
      <c r="H29" s="364"/>
    </row>
    <row r="30" spans="1:8" ht="12.5">
      <c r="A30" s="365"/>
      <c r="B30" s="365"/>
      <c r="C30" s="365"/>
      <c r="D30" s="365"/>
      <c r="E30" s="365"/>
      <c r="F30" s="365"/>
      <c r="G30" s="364"/>
      <c r="H30" s="364"/>
    </row>
  </sheetData>
  <mergeCells count="3">
    <mergeCell ref="F11:F12"/>
    <mergeCell ref="G11:G12"/>
    <mergeCell ref="H11:H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H397"/>
  <sheetViews>
    <sheetView workbookViewId="0">
      <pane ySplit="1" topLeftCell="A2" activePane="bottomLeft" state="frozen"/>
      <selection pane="bottomLeft" activeCell="B3" sqref="B3"/>
    </sheetView>
  </sheetViews>
  <sheetFormatPr defaultColWidth="12.6328125" defaultRowHeight="15.75" customHeight="1"/>
  <cols>
    <col min="1" max="1" width="10.26953125" customWidth="1"/>
    <col min="2" max="2" width="10.36328125" customWidth="1"/>
    <col min="3" max="4" width="70" customWidth="1"/>
    <col min="5" max="5" width="13.6328125" customWidth="1"/>
    <col min="6" max="8" width="18.36328125" customWidth="1"/>
  </cols>
  <sheetData>
    <row r="1" spans="1:8" ht="26">
      <c r="A1" s="371" t="s">
        <v>0</v>
      </c>
      <c r="B1" s="372" t="s">
        <v>776</v>
      </c>
      <c r="C1" s="372" t="s">
        <v>1</v>
      </c>
      <c r="D1" s="372" t="s">
        <v>307</v>
      </c>
      <c r="E1" s="373" t="s">
        <v>777</v>
      </c>
      <c r="F1" s="374" t="s">
        <v>778</v>
      </c>
      <c r="G1" s="374" t="s">
        <v>778</v>
      </c>
      <c r="H1" s="374" t="s">
        <v>779</v>
      </c>
    </row>
    <row r="2" spans="1:8" ht="50" hidden="1">
      <c r="A2" s="375" t="str">
        <f t="shared" ref="A2:A167" si="0">LEFT(C2,4)</f>
        <v>0107</v>
      </c>
      <c r="B2" s="313" t="s">
        <v>780</v>
      </c>
      <c r="C2" s="313" t="s">
        <v>781</v>
      </c>
      <c r="D2" s="313" t="s">
        <v>782</v>
      </c>
      <c r="E2" s="157">
        <v>1</v>
      </c>
      <c r="F2" s="376" t="str">
        <f t="array" ref="F2">INDEX('Задачи (новые)'!B:B,MATCH(A2,'Задачи (новые)'!B:B,0))</f>
        <v>0107</v>
      </c>
      <c r="G2" s="377">
        <f t="array" ref="G2">INDEX('Задачи (новые)'!A:A,MATCH(A2,'Задачи (новые)'!B:B,0))</f>
        <v>22</v>
      </c>
      <c r="H2" s="377" t="str">
        <f t="array" ref="H2">INDEX('Задачи (новые)'!F:F,MATCH(A2,'Задачи (новые)'!B:B,0))</f>
        <v>Задача закрыта</v>
      </c>
    </row>
    <row r="3" spans="1:8" ht="25" hidden="1">
      <c r="A3" s="375" t="str">
        <f t="shared" si="0"/>
        <v>0108</v>
      </c>
      <c r="B3" s="378" t="s">
        <v>783</v>
      </c>
      <c r="C3" s="379" t="s">
        <v>784</v>
      </c>
      <c r="D3" s="379" t="s">
        <v>785</v>
      </c>
      <c r="E3" s="380">
        <v>1</v>
      </c>
      <c r="F3" s="376" t="str">
        <f t="array" ref="F3">INDEX('Задачи (новые)'!B:B,MATCH(A3,'Задачи (новые)'!B:B,0))</f>
        <v>0108</v>
      </c>
      <c r="G3" s="377">
        <f t="array" ref="G3">INDEX('Задачи (новые)'!A:A,MATCH(A3,'Задачи (новые)'!B:B,0))</f>
        <v>22</v>
      </c>
      <c r="H3" s="377" t="str">
        <f t="array" ref="H3">INDEX('Задачи (новые)'!F:F,MATCH(A3,'Задачи (новые)'!B:B,0))</f>
        <v>Задача закрыта</v>
      </c>
    </row>
    <row r="4" spans="1:8" ht="50">
      <c r="A4" s="381" t="str">
        <f t="shared" si="0"/>
        <v>0109</v>
      </c>
      <c r="B4" s="382"/>
      <c r="C4" s="313" t="s">
        <v>786</v>
      </c>
      <c r="D4" s="313" t="s">
        <v>787</v>
      </c>
      <c r="E4" s="157"/>
      <c r="F4" s="313" t="e">
        <f t="array" ref="F4">INDEX('Задачи (новые)'!B:B,MATCH(A4,'Задачи (новые)'!B:B,0))</f>
        <v>#N/A</v>
      </c>
      <c r="G4" s="313" t="e">
        <f t="array" ref="G4">INDEX('Задачи (новые)'!A:A,MATCH(A4,'Задачи (новые)'!B:B,0))</f>
        <v>#N/A</v>
      </c>
      <c r="H4" s="313" t="e">
        <f t="array" ref="H4">INDEX('Задачи (новые)'!F:F,MATCH(A4,'Задачи (новые)'!B:B,0))</f>
        <v>#N/A</v>
      </c>
    </row>
    <row r="5" spans="1:8" ht="87.5" hidden="1">
      <c r="A5" s="375" t="str">
        <f t="shared" si="0"/>
        <v>0110</v>
      </c>
      <c r="B5" s="378" t="s">
        <v>783</v>
      </c>
      <c r="C5" s="379" t="s">
        <v>433</v>
      </c>
      <c r="D5" s="379" t="s">
        <v>434</v>
      </c>
      <c r="E5" s="380">
        <v>2</v>
      </c>
      <c r="F5" s="376" t="str">
        <f t="array" ref="F5">INDEX('Задачи (новые)'!B:B,MATCH(A5,'Задачи (новые)'!B:B,0))</f>
        <v>0110</v>
      </c>
      <c r="G5" s="383">
        <f t="array" ref="G5">INDEX('Задачи (новые)'!A:A,MATCH(A5,'Задачи (новые)'!B:B,0))</f>
        <v>24</v>
      </c>
      <c r="H5" s="377" t="str">
        <f t="array" ref="H5">INDEX('Задачи (новые)'!F:F,MATCH(A5,'Задачи (новые)'!B:B,0))</f>
        <v>Задача закрыта</v>
      </c>
    </row>
    <row r="6" spans="1:8" ht="125">
      <c r="A6" s="375" t="str">
        <f t="shared" si="0"/>
        <v>0111</v>
      </c>
      <c r="B6" s="313" t="s">
        <v>783</v>
      </c>
      <c r="C6" s="313" t="s">
        <v>788</v>
      </c>
      <c r="D6" s="313" t="s">
        <v>789</v>
      </c>
      <c r="E6" s="157">
        <v>3</v>
      </c>
      <c r="F6" s="377" t="e">
        <f t="array" ref="F6">INDEX('Задачи (новые)'!B:B,MATCH(A6,'Задачи (новые)'!B:B,0))</f>
        <v>#N/A</v>
      </c>
      <c r="G6" s="377" t="e">
        <f t="array" ref="G6">INDEX('Задачи (новые)'!A:A,MATCH(A6,'Задачи (новые)'!B:B,0))</f>
        <v>#N/A</v>
      </c>
      <c r="H6" s="377" t="e">
        <f t="array" ref="H6">INDEX('Задачи (новые)'!F:F,MATCH(A6,'Задачи (новые)'!B:B,0))</f>
        <v>#N/A</v>
      </c>
    </row>
    <row r="7" spans="1:8" ht="25">
      <c r="A7" s="375" t="str">
        <f t="shared" si="0"/>
        <v>0112</v>
      </c>
      <c r="B7" s="378" t="s">
        <v>783</v>
      </c>
      <c r="C7" s="379" t="s">
        <v>790</v>
      </c>
      <c r="D7" s="379" t="s">
        <v>791</v>
      </c>
      <c r="E7" s="380">
        <v>4</v>
      </c>
      <c r="F7" s="377" t="e">
        <f t="array" ref="F7">INDEX('Задачи (новые)'!B:B,MATCH(A7,'Задачи (новые)'!B:B,0))</f>
        <v>#N/A</v>
      </c>
      <c r="G7" s="377" t="e">
        <f t="array" ref="G7">INDEX('Задачи (новые)'!A:A,MATCH(A7,'Задачи (новые)'!B:B,0))</f>
        <v>#N/A</v>
      </c>
      <c r="H7" s="377" t="e">
        <f t="array" ref="H7">INDEX('Задачи (новые)'!F:F,MATCH(A7,'Задачи (новые)'!B:B,0))</f>
        <v>#N/A</v>
      </c>
    </row>
    <row r="8" spans="1:8" ht="25">
      <c r="A8" s="375" t="str">
        <f t="shared" si="0"/>
        <v>0113</v>
      </c>
      <c r="B8" s="384" t="s">
        <v>783</v>
      </c>
      <c r="C8" s="313" t="s">
        <v>661</v>
      </c>
      <c r="D8" s="313" t="s">
        <v>792</v>
      </c>
      <c r="E8" s="157">
        <v>2</v>
      </c>
      <c r="F8" s="377" t="e">
        <f t="array" ref="F8">INDEX('Задачи (новые)'!B:B,MATCH(A8,'Задачи (новые)'!B:B,0))</f>
        <v>#N/A</v>
      </c>
      <c r="G8" s="377" t="e">
        <f t="array" ref="G8">INDEX('Задачи (новые)'!A:A,MATCH(A8,'Задачи (новые)'!B:B,0))</f>
        <v>#N/A</v>
      </c>
      <c r="H8" s="377" t="e">
        <f t="array" ref="H8">INDEX('Задачи (новые)'!F:F,MATCH(A8,'Задачи (новые)'!B:B,0))</f>
        <v>#N/A</v>
      </c>
    </row>
    <row r="9" spans="1:8" ht="25" hidden="1">
      <c r="A9" s="375" t="str">
        <f t="shared" si="0"/>
        <v>0114</v>
      </c>
      <c r="B9" s="379" t="s">
        <v>780</v>
      </c>
      <c r="C9" s="379" t="s">
        <v>793</v>
      </c>
      <c r="D9" s="378" t="s">
        <v>794</v>
      </c>
      <c r="E9" s="380">
        <v>3</v>
      </c>
      <c r="F9" s="376" t="str">
        <f t="array" ref="F9">INDEX('Задачи (новые)'!B:B,MATCH(A9,'Задачи (новые)'!B:B,0))</f>
        <v>0114</v>
      </c>
      <c r="G9" s="383">
        <f t="array" ref="G9">INDEX('Задачи (новые)'!A:A,MATCH(A9,'Задачи (новые)'!B:B,0))</f>
        <v>36</v>
      </c>
      <c r="H9" s="377" t="str">
        <f t="array" ref="H9">INDEX('Задачи (новые)'!F:F,MATCH(A9,'Задачи (новые)'!B:B,0))</f>
        <v>Задача закрыта</v>
      </c>
    </row>
    <row r="10" spans="1:8" ht="25" hidden="1">
      <c r="A10" s="375" t="str">
        <f t="shared" si="0"/>
        <v>0115</v>
      </c>
      <c r="B10" s="384" t="s">
        <v>783</v>
      </c>
      <c r="C10" s="313" t="s">
        <v>795</v>
      </c>
      <c r="D10" s="384" t="s">
        <v>796</v>
      </c>
      <c r="E10" s="157">
        <v>2</v>
      </c>
      <c r="F10" s="376" t="str">
        <f t="array" ref="F10">INDEX('Задачи (новые)'!B:B,MATCH(A10,'Задачи (новые)'!B:B,0))</f>
        <v>0115</v>
      </c>
      <c r="G10" s="383">
        <f t="array" ref="G10">INDEX('Задачи (новые)'!A:A,MATCH(A10,'Задачи (новые)'!B:B,0))</f>
        <v>29</v>
      </c>
      <c r="H10" s="377" t="str">
        <f t="array" ref="H10">INDEX('Задачи (новые)'!F:F,MATCH(A10,'Задачи (новые)'!B:B,0))</f>
        <v>Задача закрыта</v>
      </c>
    </row>
    <row r="11" spans="1:8" ht="50" hidden="1">
      <c r="A11" s="375" t="str">
        <f t="shared" si="0"/>
        <v>0116</v>
      </c>
      <c r="B11" s="378" t="s">
        <v>783</v>
      </c>
      <c r="C11" s="379" t="s">
        <v>797</v>
      </c>
      <c r="D11" s="378" t="s">
        <v>798</v>
      </c>
      <c r="E11" s="380">
        <v>1</v>
      </c>
      <c r="F11" s="376" t="str">
        <f t="array" ref="F11">INDEX('Задачи (новые)'!B:B,MATCH(A11,'Задачи (новые)'!B:B,0))</f>
        <v>0116</v>
      </c>
      <c r="G11" s="383">
        <f t="array" ref="G11">INDEX('Задачи (новые)'!A:A,MATCH(A11,'Задачи (новые)'!B:B,0))</f>
        <v>23</v>
      </c>
      <c r="H11" s="377" t="str">
        <f t="array" ref="H11">INDEX('Задачи (новые)'!F:F,MATCH(A11,'Задачи (новые)'!B:B,0))</f>
        <v>Задача закрыта</v>
      </c>
    </row>
    <row r="12" spans="1:8" ht="37.5" hidden="1">
      <c r="A12" s="375" t="str">
        <f t="shared" si="0"/>
        <v>0117</v>
      </c>
      <c r="B12" s="384" t="s">
        <v>783</v>
      </c>
      <c r="C12" s="313" t="s">
        <v>799</v>
      </c>
      <c r="D12" s="384" t="s">
        <v>800</v>
      </c>
      <c r="E12" s="157">
        <v>1</v>
      </c>
      <c r="F12" s="376" t="str">
        <f t="array" ref="F12">INDEX('Задачи (новые)'!B:B,MATCH(A12,'Задачи (новые)'!B:B,0))</f>
        <v>0117</v>
      </c>
      <c r="G12" s="383">
        <f t="array" ref="G12">INDEX('Задачи (новые)'!A:A,MATCH(A12,'Задачи (новые)'!B:B,0))</f>
        <v>36</v>
      </c>
      <c r="H12" s="377" t="str">
        <f t="array" ref="H12">INDEX('Задачи (новые)'!F:F,MATCH(A12,'Задачи (новые)'!B:B,0))</f>
        <v>Задача закрыта</v>
      </c>
    </row>
    <row r="13" spans="1:8" ht="162.5" hidden="1">
      <c r="A13" s="375" t="str">
        <f t="shared" si="0"/>
        <v>0118</v>
      </c>
      <c r="B13" s="378" t="s">
        <v>783</v>
      </c>
      <c r="C13" s="379" t="s">
        <v>801</v>
      </c>
      <c r="D13" s="379" t="s">
        <v>802</v>
      </c>
      <c r="E13" s="380">
        <v>1</v>
      </c>
      <c r="F13" s="376" t="str">
        <f t="array" ref="F13">INDEX('Задачи (новые)'!B:B,MATCH(A13,'Задачи (новые)'!B:B,0))</f>
        <v>0118</v>
      </c>
      <c r="G13" s="383">
        <f t="array" ref="G13">INDEX('Задачи (новые)'!A:A,MATCH(A13,'Задачи (новые)'!B:B,0))</f>
        <v>38</v>
      </c>
      <c r="H13" s="377" t="str">
        <f t="array" ref="H13">INDEX('Задачи (новые)'!F:F,MATCH(A13,'Задачи (новые)'!B:B,0))</f>
        <v>Задача закрыта</v>
      </c>
    </row>
    <row r="14" spans="1:8" ht="409.5">
      <c r="A14" s="375" t="str">
        <f t="shared" si="0"/>
        <v>0119</v>
      </c>
      <c r="B14" s="384" t="s">
        <v>783</v>
      </c>
      <c r="C14" s="313" t="s">
        <v>803</v>
      </c>
      <c r="D14" s="384" t="s">
        <v>804</v>
      </c>
      <c r="E14" s="157">
        <v>1</v>
      </c>
      <c r="F14" s="377" t="e">
        <f t="array" ref="F14">INDEX('Задачи (новые)'!B:B,MATCH(A14,'Задачи (новые)'!B:B,0))</f>
        <v>#N/A</v>
      </c>
      <c r="G14" s="377" t="e">
        <f t="array" ref="G14">INDEX('Задачи (новые)'!A:A,MATCH(A14,'Задачи (новые)'!B:B,0))</f>
        <v>#N/A</v>
      </c>
      <c r="H14" s="377" t="e">
        <f t="array" ref="H14">INDEX('Задачи (новые)'!F:F,MATCH(A14,'Задачи (новые)'!B:B,0))</f>
        <v>#N/A</v>
      </c>
    </row>
    <row r="15" spans="1:8" ht="37.5">
      <c r="A15" s="375" t="str">
        <f t="shared" si="0"/>
        <v>0120</v>
      </c>
      <c r="B15" s="378" t="s">
        <v>783</v>
      </c>
      <c r="C15" s="379" t="s">
        <v>805</v>
      </c>
      <c r="D15" s="378" t="s">
        <v>806</v>
      </c>
      <c r="E15" s="380">
        <v>1</v>
      </c>
      <c r="F15" s="377" t="e">
        <f t="array" ref="F15">INDEX('Задачи (новые)'!B:B,MATCH(A15,'Задачи (новые)'!B:B,0))</f>
        <v>#N/A</v>
      </c>
      <c r="G15" s="377" t="e">
        <f t="array" ref="G15">INDEX('Задачи (новые)'!A:A,MATCH(A15,'Задачи (новые)'!B:B,0))</f>
        <v>#N/A</v>
      </c>
      <c r="H15" s="377" t="e">
        <f t="array" ref="H15">INDEX('Задачи (новые)'!F:F,MATCH(A15,'Задачи (новые)'!B:B,0))</f>
        <v>#N/A</v>
      </c>
    </row>
    <row r="16" spans="1:8" ht="50" hidden="1">
      <c r="A16" s="375" t="str">
        <f t="shared" si="0"/>
        <v>0121</v>
      </c>
      <c r="B16" s="384" t="s">
        <v>783</v>
      </c>
      <c r="C16" s="313" t="s">
        <v>807</v>
      </c>
      <c r="D16" s="313" t="s">
        <v>808</v>
      </c>
      <c r="E16" s="157">
        <v>1</v>
      </c>
      <c r="F16" s="376" t="str">
        <f t="array" ref="F16">INDEX('Задачи (новые)'!B:B,MATCH(A16,'Задачи (новые)'!B:B,0))</f>
        <v>0121</v>
      </c>
      <c r="G16" s="383">
        <f t="array" ref="G16">INDEX('Задачи (новые)'!A:A,MATCH(A16,'Задачи (новые)'!B:B,0))</f>
        <v>28</v>
      </c>
      <c r="H16" s="377" t="str">
        <f t="array" ref="H16">INDEX('Задачи (новые)'!F:F,MATCH(A16,'Задачи (новые)'!B:B,0))</f>
        <v>Задача закрыта</v>
      </c>
    </row>
    <row r="17" spans="1:8" ht="37.5" hidden="1">
      <c r="A17" s="375" t="str">
        <f t="shared" si="0"/>
        <v>0122</v>
      </c>
      <c r="B17" s="378" t="s">
        <v>783</v>
      </c>
      <c r="C17" s="379" t="s">
        <v>415</v>
      </c>
      <c r="D17" s="378" t="s">
        <v>416</v>
      </c>
      <c r="E17" s="380">
        <v>1</v>
      </c>
      <c r="F17" s="376" t="str">
        <f t="array" ref="F17">INDEX('Задачи (новые)'!B:B,MATCH(A17,'Задачи (новые)'!B:B,0))</f>
        <v>0122</v>
      </c>
      <c r="G17" s="383">
        <f t="array" ref="G17">INDEX('Задачи (новые)'!A:A,MATCH(A17,'Задачи (новые)'!B:B,0))</f>
        <v>23</v>
      </c>
      <c r="H17" s="377" t="str">
        <f t="array" ref="H17">INDEX('Задачи (новые)'!F:F,MATCH(A17,'Задачи (новые)'!B:B,0))</f>
        <v>Задача закрыта</v>
      </c>
    </row>
    <row r="18" spans="1:8" ht="100" hidden="1">
      <c r="A18" s="375" t="str">
        <f t="shared" si="0"/>
        <v>0123</v>
      </c>
      <c r="B18" s="384" t="s">
        <v>783</v>
      </c>
      <c r="C18" s="313" t="s">
        <v>809</v>
      </c>
      <c r="D18" s="385" t="s">
        <v>810</v>
      </c>
      <c r="E18" s="157">
        <v>3</v>
      </c>
      <c r="F18" s="376" t="str">
        <f t="array" ref="F18">INDEX('Задачи (новые)'!B:B,MATCH(A18,'Задачи (новые)'!B:B,0))</f>
        <v>0123</v>
      </c>
      <c r="G18" s="383">
        <f t="array" ref="G18">INDEX('Задачи (новые)'!A:A,MATCH(A18,'Задачи (новые)'!B:B,0))</f>
        <v>37</v>
      </c>
      <c r="H18" s="377" t="str">
        <f t="array" ref="H18">INDEX('Задачи (новые)'!F:F,MATCH(A18,'Задачи (новые)'!B:B,0))</f>
        <v>Задача закрыта</v>
      </c>
    </row>
    <row r="19" spans="1:8" ht="25">
      <c r="A19" s="375" t="str">
        <f t="shared" si="0"/>
        <v>0124</v>
      </c>
      <c r="B19" s="378" t="s">
        <v>783</v>
      </c>
      <c r="C19" s="379" t="s">
        <v>811</v>
      </c>
      <c r="D19" s="378" t="s">
        <v>812</v>
      </c>
      <c r="E19" s="380">
        <v>4</v>
      </c>
      <c r="F19" s="377" t="e">
        <f t="array" ref="F19">INDEX('Задачи (новые)'!B:B,MATCH(A19,'Задачи (новые)'!B:B,0))</f>
        <v>#N/A</v>
      </c>
      <c r="G19" s="377" t="e">
        <f t="array" ref="G19">INDEX('Задачи (новые)'!A:A,MATCH(A19,'Задачи (новые)'!B:B,0))</f>
        <v>#N/A</v>
      </c>
      <c r="H19" s="377" t="e">
        <f t="array" ref="H19">INDEX('Задачи (новые)'!F:F,MATCH(A19,'Задачи (новые)'!B:B,0))</f>
        <v>#N/A</v>
      </c>
    </row>
    <row r="20" spans="1:8" ht="137.5">
      <c r="A20" s="375" t="str">
        <f t="shared" si="0"/>
        <v>0125</v>
      </c>
      <c r="B20" s="384" t="s">
        <v>783</v>
      </c>
      <c r="C20" s="313" t="s">
        <v>813</v>
      </c>
      <c r="D20" s="313" t="s">
        <v>814</v>
      </c>
      <c r="E20" s="157">
        <v>1</v>
      </c>
      <c r="F20" s="377" t="e">
        <f t="array" ref="F20">INDEX('Задачи (новые)'!B:B,MATCH(A20,'Задачи (новые)'!B:B,0))</f>
        <v>#N/A</v>
      </c>
      <c r="G20" s="377" t="e">
        <f t="array" ref="G20">INDEX('Задачи (новые)'!A:A,MATCH(A20,'Задачи (новые)'!B:B,0))</f>
        <v>#N/A</v>
      </c>
      <c r="H20" s="377" t="e">
        <f t="array" ref="H20">INDEX('Задачи (новые)'!F:F,MATCH(A20,'Задачи (новые)'!B:B,0))</f>
        <v>#N/A</v>
      </c>
    </row>
    <row r="21" spans="1:8" ht="25">
      <c r="A21" s="375" t="str">
        <f t="shared" si="0"/>
        <v>0126</v>
      </c>
      <c r="B21" s="378" t="s">
        <v>783</v>
      </c>
      <c r="C21" s="379" t="s">
        <v>430</v>
      </c>
      <c r="D21" s="378" t="s">
        <v>815</v>
      </c>
      <c r="E21" s="380">
        <v>3</v>
      </c>
      <c r="F21" s="377" t="e">
        <f t="array" ref="F21">INDEX('Задачи (новые)'!B:B,MATCH(A21,'Задачи (новые)'!B:B,0))</f>
        <v>#N/A</v>
      </c>
      <c r="G21" s="377" t="e">
        <f t="array" ref="G21">INDEX('Задачи (новые)'!A:A,MATCH(A21,'Задачи (новые)'!B:B,0))</f>
        <v>#N/A</v>
      </c>
      <c r="H21" s="377" t="e">
        <f t="array" ref="H21">INDEX('Задачи (новые)'!F:F,MATCH(A21,'Задачи (новые)'!B:B,0))</f>
        <v>#N/A</v>
      </c>
    </row>
    <row r="22" spans="1:8" ht="12.5">
      <c r="A22" s="381" t="str">
        <f t="shared" si="0"/>
        <v>0127</v>
      </c>
      <c r="B22" s="384"/>
      <c r="C22" s="313" t="s">
        <v>816</v>
      </c>
      <c r="D22" s="384"/>
      <c r="E22" s="157"/>
      <c r="F22" s="313" t="e">
        <f t="array" ref="F22">INDEX('Задачи (новые)'!B:B,MATCH(A22,'Задачи (новые)'!B:B,0))</f>
        <v>#N/A</v>
      </c>
      <c r="G22" s="313" t="e">
        <f t="array" ref="G22">INDEX('Задачи (новые)'!A:A,MATCH(A22,'Задачи (новые)'!B:B,0))</f>
        <v>#N/A</v>
      </c>
      <c r="H22" s="313" t="e">
        <f t="array" ref="H22">INDEX('Задачи (новые)'!F:F,MATCH(A22,'Задачи (новые)'!B:B,0))</f>
        <v>#N/A</v>
      </c>
    </row>
    <row r="23" spans="1:8" ht="12.5">
      <c r="A23" s="386" t="str">
        <f t="shared" si="0"/>
        <v>0128</v>
      </c>
      <c r="B23" s="378"/>
      <c r="C23" s="379" t="s">
        <v>817</v>
      </c>
      <c r="D23" s="378"/>
      <c r="E23" s="380"/>
      <c r="F23" s="379" t="e">
        <f t="array" ref="F23">INDEX('Задачи (новые)'!B:B,MATCH(A23,'Задачи (новые)'!B:B,0))</f>
        <v>#N/A</v>
      </c>
      <c r="G23" s="379" t="e">
        <f t="array" ref="G23">INDEX('Задачи (новые)'!A:A,MATCH(A23,'Задачи (новые)'!B:B,0))</f>
        <v>#N/A</v>
      </c>
      <c r="H23" s="379" t="e">
        <f t="array" ref="H23">INDEX('Задачи (новые)'!F:F,MATCH(A23,'Задачи (новые)'!B:B,0))</f>
        <v>#N/A</v>
      </c>
    </row>
    <row r="24" spans="1:8" ht="212.5" hidden="1">
      <c r="A24" s="375" t="str">
        <f t="shared" si="0"/>
        <v>0129</v>
      </c>
      <c r="B24" s="384" t="s">
        <v>783</v>
      </c>
      <c r="C24" s="313" t="s">
        <v>407</v>
      </c>
      <c r="D24" s="384" t="s">
        <v>408</v>
      </c>
      <c r="E24" s="157">
        <v>1</v>
      </c>
      <c r="F24" s="376" t="str">
        <f t="array" ref="F24">INDEX('Задачи (новые)'!B:B,MATCH(A24,'Задачи (новые)'!B:B,0))</f>
        <v>0129</v>
      </c>
      <c r="G24" s="383">
        <f t="array" ref="G24">INDEX('Задачи (новые)'!A:A,MATCH(A24,'Задачи (новые)'!B:B,0))</f>
        <v>23</v>
      </c>
      <c r="H24" s="377" t="str">
        <f t="array" ref="H24">INDEX('Задачи (новые)'!F:F,MATCH(A24,'Задачи (новые)'!B:B,0))</f>
        <v>Задача закрыта</v>
      </c>
    </row>
    <row r="25" spans="1:8" ht="50">
      <c r="A25" s="375" t="str">
        <f t="shared" si="0"/>
        <v>0130</v>
      </c>
      <c r="B25" s="378" t="s">
        <v>783</v>
      </c>
      <c r="C25" s="379" t="s">
        <v>818</v>
      </c>
      <c r="D25" s="378" t="s">
        <v>819</v>
      </c>
      <c r="E25" s="380">
        <v>1</v>
      </c>
      <c r="F25" s="377" t="e">
        <f t="array" ref="F25">INDEX('Задачи (новые)'!B:B,MATCH(A25,'Задачи (новые)'!B:B,0))</f>
        <v>#N/A</v>
      </c>
      <c r="G25" s="377" t="e">
        <f t="array" ref="G25">INDEX('Задачи (новые)'!A:A,MATCH(A25,'Задачи (новые)'!B:B,0))</f>
        <v>#N/A</v>
      </c>
      <c r="H25" s="377" t="e">
        <f t="array" ref="H25">INDEX('Задачи (новые)'!F:F,MATCH(A25,'Задачи (новые)'!B:B,0))</f>
        <v>#N/A</v>
      </c>
    </row>
    <row r="26" spans="1:8" ht="12.5" hidden="1">
      <c r="A26" s="375" t="str">
        <f t="shared" si="0"/>
        <v>0131</v>
      </c>
      <c r="B26" s="384" t="s">
        <v>783</v>
      </c>
      <c r="C26" s="313" t="s">
        <v>419</v>
      </c>
      <c r="D26" s="384" t="s">
        <v>420</v>
      </c>
      <c r="E26" s="157">
        <v>1</v>
      </c>
      <c r="F26" s="376" t="str">
        <f t="array" ref="F26">INDEX('Задачи (новые)'!B:B,MATCH(A26,'Задачи (новые)'!B:B,0))</f>
        <v>0131</v>
      </c>
      <c r="G26" s="383">
        <f t="array" ref="G26">INDEX('Задачи (новые)'!A:A,MATCH(A26,'Задачи (новые)'!B:B,0))</f>
        <v>23</v>
      </c>
      <c r="H26" s="377" t="str">
        <f t="array" ref="H26">INDEX('Задачи (новые)'!F:F,MATCH(A26,'Задачи (новые)'!B:B,0))</f>
        <v>Задача закрыта</v>
      </c>
    </row>
    <row r="27" spans="1:8" ht="200" hidden="1">
      <c r="A27" s="375" t="str">
        <f t="shared" si="0"/>
        <v>0132</v>
      </c>
      <c r="B27" s="379" t="s">
        <v>780</v>
      </c>
      <c r="C27" s="379" t="s">
        <v>820</v>
      </c>
      <c r="D27" s="379" t="s">
        <v>821</v>
      </c>
      <c r="E27" s="380">
        <v>1</v>
      </c>
      <c r="F27" s="376" t="str">
        <f t="array" ref="F27">INDEX('Задачи (новые)'!B:B,MATCH(A27,'Задачи (новые)'!B:B,0))</f>
        <v>0132</v>
      </c>
      <c r="G27" s="383">
        <f t="array" ref="G27">INDEX('Задачи (новые)'!A:A,MATCH(A27,'Задачи (новые)'!B:B,0))</f>
        <v>23</v>
      </c>
      <c r="H27" s="377" t="str">
        <f t="array" ref="H27">INDEX('Задачи (новые)'!F:F,MATCH(A27,'Задачи (новые)'!B:B,0))</f>
        <v>Задача закрыта</v>
      </c>
    </row>
    <row r="28" spans="1:8" ht="409.5">
      <c r="A28" s="375" t="str">
        <f t="shared" si="0"/>
        <v>0133</v>
      </c>
      <c r="B28" s="384" t="s">
        <v>783</v>
      </c>
      <c r="C28" s="313" t="s">
        <v>822</v>
      </c>
      <c r="D28" s="313" t="s">
        <v>823</v>
      </c>
      <c r="E28" s="157">
        <v>2</v>
      </c>
      <c r="F28" s="377" t="e">
        <f t="array" ref="F28">INDEX('Задачи (новые)'!B:B,MATCH(A28,'Задачи (новые)'!B:B,0))</f>
        <v>#N/A</v>
      </c>
      <c r="G28" s="377" t="e">
        <f t="array" ref="G28">INDEX('Задачи (новые)'!A:A,MATCH(A28,'Задачи (новые)'!B:B,0))</f>
        <v>#N/A</v>
      </c>
      <c r="H28" s="377" t="e">
        <f t="array" ref="H28">INDEX('Задачи (новые)'!F:F,MATCH(A28,'Задачи (новые)'!B:B,0))</f>
        <v>#N/A</v>
      </c>
    </row>
    <row r="29" spans="1:8" ht="25">
      <c r="A29" s="375" t="str">
        <f t="shared" si="0"/>
        <v>0134</v>
      </c>
      <c r="B29" s="378" t="s">
        <v>783</v>
      </c>
      <c r="C29" s="379" t="s">
        <v>824</v>
      </c>
      <c r="D29" s="378" t="s">
        <v>825</v>
      </c>
      <c r="E29" s="380">
        <v>1</v>
      </c>
      <c r="F29" s="377" t="e">
        <f t="array" ref="F29">INDEX('Задачи (новые)'!B:B,MATCH(A29,'Задачи (новые)'!B:B,0))</f>
        <v>#N/A</v>
      </c>
      <c r="G29" s="377" t="e">
        <f t="array" ref="G29">INDEX('Задачи (новые)'!A:A,MATCH(A29,'Задачи (новые)'!B:B,0))</f>
        <v>#N/A</v>
      </c>
      <c r="H29" s="377" t="e">
        <f t="array" ref="H29">INDEX('Задачи (новые)'!F:F,MATCH(A29,'Задачи (новые)'!B:B,0))</f>
        <v>#N/A</v>
      </c>
    </row>
    <row r="30" spans="1:8" ht="62.5" hidden="1">
      <c r="A30" s="375" t="str">
        <f t="shared" si="0"/>
        <v>0135</v>
      </c>
      <c r="B30" s="384" t="s">
        <v>783</v>
      </c>
      <c r="C30" s="313" t="s">
        <v>826</v>
      </c>
      <c r="D30" s="384" t="s">
        <v>827</v>
      </c>
      <c r="E30" s="157">
        <v>1</v>
      </c>
      <c r="F30" s="376" t="str">
        <f t="array" ref="F30">INDEX('Задачи (новые)'!B:B,MATCH(A30,'Задачи (новые)'!B:B,0))</f>
        <v>0135</v>
      </c>
      <c r="G30" s="383">
        <f t="array" ref="G30">INDEX('Задачи (новые)'!A:A,MATCH(A30,'Задачи (новые)'!B:B,0))</f>
        <v>33</v>
      </c>
      <c r="H30" s="377" t="str">
        <f t="array" ref="H30">INDEX('Задачи (новые)'!F:F,MATCH(A30,'Задачи (новые)'!B:B,0))</f>
        <v>Задача закрыта</v>
      </c>
    </row>
    <row r="31" spans="1:8" ht="12.5" hidden="1">
      <c r="A31" s="375" t="str">
        <f t="shared" si="0"/>
        <v>0136</v>
      </c>
      <c r="B31" s="378" t="s">
        <v>783</v>
      </c>
      <c r="C31" s="379" t="s">
        <v>828</v>
      </c>
      <c r="D31" s="378" t="s">
        <v>829</v>
      </c>
      <c r="E31" s="380">
        <v>1</v>
      </c>
      <c r="F31" s="376" t="str">
        <f t="array" ref="F31">INDEX('Задачи (новые)'!B:B,MATCH(A31,'Задачи (новые)'!B:B,0))</f>
        <v>0136</v>
      </c>
      <c r="G31" s="383">
        <f t="array" ref="G31">INDEX('Задачи (новые)'!A:A,MATCH(A31,'Задачи (новые)'!B:B,0))</f>
        <v>38</v>
      </c>
      <c r="H31" s="377" t="str">
        <f t="array" ref="H31">INDEX('Задачи (новые)'!F:F,MATCH(A31,'Задачи (новые)'!B:B,0))</f>
        <v>Задача закрыта</v>
      </c>
    </row>
    <row r="32" spans="1:8" ht="37.5" hidden="1">
      <c r="A32" s="375" t="str">
        <f t="shared" si="0"/>
        <v>0137</v>
      </c>
      <c r="B32" s="384" t="s">
        <v>783</v>
      </c>
      <c r="C32" s="313" t="s">
        <v>830</v>
      </c>
      <c r="D32" s="313" t="s">
        <v>831</v>
      </c>
      <c r="E32" s="157">
        <v>1</v>
      </c>
      <c r="F32" s="376" t="str">
        <f t="array" ref="F32">INDEX('Задачи (новые)'!B:B,MATCH(A32,'Задачи (новые)'!B:B,0))</f>
        <v>0137</v>
      </c>
      <c r="G32" s="383">
        <f t="array" ref="G32">INDEX('Задачи (новые)'!A:A,MATCH(A32,'Задачи (новые)'!B:B,0))</f>
        <v>36</v>
      </c>
      <c r="H32" s="377" t="str">
        <f t="array" ref="H32">INDEX('Задачи (новые)'!F:F,MATCH(A32,'Задачи (новые)'!B:B,0))</f>
        <v>Задача закрыта</v>
      </c>
    </row>
    <row r="33" spans="1:8" ht="352">
      <c r="A33" s="375" t="str">
        <f t="shared" si="0"/>
        <v>0138</v>
      </c>
      <c r="B33" s="378" t="s">
        <v>780</v>
      </c>
      <c r="C33" s="379" t="s">
        <v>832</v>
      </c>
      <c r="D33" s="379" t="s">
        <v>833</v>
      </c>
      <c r="E33" s="380">
        <v>1</v>
      </c>
      <c r="F33" s="377" t="e">
        <f t="array" ref="F33">INDEX('Задачи (новые)'!B:B,MATCH(A33,'Задачи (новые)'!B:B,0))</f>
        <v>#N/A</v>
      </c>
      <c r="G33" s="377" t="e">
        <f t="array" ref="G33">INDEX('Задачи (новые)'!A:A,MATCH(A33,'Задачи (новые)'!B:B,0))</f>
        <v>#N/A</v>
      </c>
      <c r="H33" s="377" t="e">
        <f t="array" ref="H33">INDEX('Задачи (новые)'!F:F,MATCH(A33,'Задачи (новые)'!B:B,0))</f>
        <v>#N/A</v>
      </c>
    </row>
    <row r="34" spans="1:8" ht="12.5">
      <c r="A34" s="375" t="str">
        <f t="shared" si="0"/>
        <v>0139</v>
      </c>
      <c r="B34" s="384"/>
      <c r="C34" s="313" t="s">
        <v>834</v>
      </c>
      <c r="D34" s="387"/>
      <c r="E34" s="157">
        <v>5</v>
      </c>
      <c r="F34" s="377" t="e">
        <f t="array" ref="F34">INDEX('Задачи (новые)'!B:B,MATCH(A34,'Задачи (новые)'!B:B,0))</f>
        <v>#N/A</v>
      </c>
      <c r="G34" s="377" t="e">
        <f t="array" ref="G34">INDEX('Задачи (новые)'!A:A,MATCH(A34,'Задачи (новые)'!B:B,0))</f>
        <v>#N/A</v>
      </c>
      <c r="H34" s="377" t="e">
        <f t="array" ref="H34">INDEX('Задачи (новые)'!F:F,MATCH(A34,'Задачи (новые)'!B:B,0))</f>
        <v>#N/A</v>
      </c>
    </row>
    <row r="35" spans="1:8" ht="37.5">
      <c r="A35" s="375" t="str">
        <f t="shared" si="0"/>
        <v>0140</v>
      </c>
      <c r="B35" s="378" t="s">
        <v>780</v>
      </c>
      <c r="C35" s="379" t="s">
        <v>835</v>
      </c>
      <c r="D35" s="388"/>
      <c r="E35" s="380">
        <v>5</v>
      </c>
      <c r="F35" s="377" t="e">
        <f t="array" ref="F35">INDEX('Задачи (новые)'!B:B,MATCH(A35,'Задачи (новые)'!B:B,0))</f>
        <v>#N/A</v>
      </c>
      <c r="G35" s="377" t="e">
        <f t="array" ref="G35">INDEX('Задачи (новые)'!A:A,MATCH(A35,'Задачи (новые)'!B:B,0))</f>
        <v>#N/A</v>
      </c>
      <c r="H35" s="377" t="e">
        <f t="array" ref="H35">INDEX('Задачи (новые)'!F:F,MATCH(A35,'Задачи (новые)'!B:B,0))</f>
        <v>#N/A</v>
      </c>
    </row>
    <row r="36" spans="1:8" ht="62.5">
      <c r="A36" s="375" t="str">
        <f t="shared" si="0"/>
        <v>0141</v>
      </c>
      <c r="B36" s="384" t="s">
        <v>780</v>
      </c>
      <c r="C36" s="313" t="s">
        <v>836</v>
      </c>
      <c r="D36" s="389" t="s">
        <v>837</v>
      </c>
      <c r="E36" s="157">
        <v>5</v>
      </c>
      <c r="F36" s="377" t="e">
        <f t="array" ref="F36">INDEX('Задачи (новые)'!B:B,MATCH(A36,'Задачи (новые)'!B:B,0))</f>
        <v>#N/A</v>
      </c>
      <c r="G36" s="377" t="e">
        <f t="array" ref="G36">INDEX('Задачи (новые)'!A:A,MATCH(A36,'Задачи (новые)'!B:B,0))</f>
        <v>#N/A</v>
      </c>
      <c r="H36" s="377" t="e">
        <f t="array" ref="H36">INDEX('Задачи (новые)'!F:F,MATCH(A36,'Задачи (новые)'!B:B,0))</f>
        <v>#N/A</v>
      </c>
    </row>
    <row r="37" spans="1:8" ht="325">
      <c r="A37" s="375" t="str">
        <f t="shared" si="0"/>
        <v>0142</v>
      </c>
      <c r="B37" s="378" t="s">
        <v>780</v>
      </c>
      <c r="C37" s="379" t="s">
        <v>838</v>
      </c>
      <c r="D37" s="379" t="s">
        <v>839</v>
      </c>
      <c r="E37" s="380">
        <v>5</v>
      </c>
      <c r="F37" s="377" t="e">
        <f t="array" ref="F37">INDEX('Задачи (новые)'!B:B,MATCH(A37,'Задачи (новые)'!B:B,0))</f>
        <v>#N/A</v>
      </c>
      <c r="G37" s="377" t="e">
        <f t="array" ref="G37">INDEX('Задачи (новые)'!A:A,MATCH(A37,'Задачи (новые)'!B:B,0))</f>
        <v>#N/A</v>
      </c>
      <c r="H37" s="377" t="e">
        <f t="array" ref="H37">INDEX('Задачи (новые)'!F:F,MATCH(A37,'Задачи (новые)'!B:B,0))</f>
        <v>#N/A</v>
      </c>
    </row>
    <row r="38" spans="1:8" ht="87.5">
      <c r="A38" s="375" t="str">
        <f t="shared" si="0"/>
        <v>0143</v>
      </c>
      <c r="B38" s="384" t="s">
        <v>780</v>
      </c>
      <c r="C38" s="313" t="s">
        <v>840</v>
      </c>
      <c r="D38" s="313" t="s">
        <v>841</v>
      </c>
      <c r="E38" s="157">
        <v>5</v>
      </c>
      <c r="F38" s="377" t="e">
        <f t="array" ref="F38">INDEX('Задачи (новые)'!B:B,MATCH(A38,'Задачи (новые)'!B:B,0))</f>
        <v>#N/A</v>
      </c>
      <c r="G38" s="377" t="e">
        <f t="array" ref="G38">INDEX('Задачи (новые)'!A:A,MATCH(A38,'Задачи (новые)'!B:B,0))</f>
        <v>#N/A</v>
      </c>
      <c r="H38" s="377" t="e">
        <f t="array" ref="H38">INDEX('Задачи (новые)'!F:F,MATCH(A38,'Задачи (новые)'!B:B,0))</f>
        <v>#N/A</v>
      </c>
    </row>
    <row r="39" spans="1:8" ht="25">
      <c r="A39" s="375" t="str">
        <f t="shared" si="0"/>
        <v>0144</v>
      </c>
      <c r="B39" s="379" t="s">
        <v>783</v>
      </c>
      <c r="C39" s="379" t="s">
        <v>842</v>
      </c>
      <c r="D39" s="390" t="s">
        <v>843</v>
      </c>
      <c r="E39" s="391"/>
      <c r="F39" s="377" t="e">
        <f t="array" ref="F39">INDEX('Задачи (новые)'!B:B,MATCH(A39,'Задачи (новые)'!B:B,0))</f>
        <v>#N/A</v>
      </c>
      <c r="G39" s="377" t="e">
        <f t="array" ref="G39">INDEX('Задачи (новые)'!A:A,MATCH(A39,'Задачи (новые)'!B:B,0))</f>
        <v>#N/A</v>
      </c>
      <c r="H39" s="377" t="e">
        <f t="array" ref="H39">INDEX('Задачи (новые)'!F:F,MATCH(A39,'Задачи (новые)'!B:B,0))</f>
        <v>#N/A</v>
      </c>
    </row>
    <row r="40" spans="1:8" ht="12.5">
      <c r="A40" s="375" t="str">
        <f t="shared" si="0"/>
        <v>0145</v>
      </c>
      <c r="B40" s="313" t="s">
        <v>783</v>
      </c>
      <c r="C40" s="313" t="s">
        <v>844</v>
      </c>
      <c r="D40" s="387"/>
      <c r="E40" s="392"/>
      <c r="F40" s="377" t="e">
        <f t="array" ref="F40">INDEX('Задачи (новые)'!B:B,MATCH(A40,'Задачи (новые)'!B:B,0))</f>
        <v>#N/A</v>
      </c>
      <c r="G40" s="377" t="e">
        <f t="array" ref="G40">INDEX('Задачи (новые)'!A:A,MATCH(A40,'Задачи (новые)'!B:B,0))</f>
        <v>#N/A</v>
      </c>
      <c r="H40" s="377" t="e">
        <f t="array" ref="H40">INDEX('Задачи (новые)'!F:F,MATCH(A40,'Задачи (новые)'!B:B,0))</f>
        <v>#N/A</v>
      </c>
    </row>
    <row r="41" spans="1:8" ht="50">
      <c r="A41" s="375" t="str">
        <f t="shared" si="0"/>
        <v>0146</v>
      </c>
      <c r="B41" s="379" t="s">
        <v>783</v>
      </c>
      <c r="C41" s="379" t="s">
        <v>845</v>
      </c>
      <c r="D41" s="388" t="s">
        <v>846</v>
      </c>
      <c r="E41" s="391"/>
      <c r="F41" s="377" t="e">
        <f t="array" ref="F41">INDEX('Задачи (новые)'!B:B,MATCH(A41,'Задачи (новые)'!B:B,0))</f>
        <v>#N/A</v>
      </c>
      <c r="G41" s="377" t="e">
        <f t="array" ref="G41">INDEX('Задачи (новые)'!A:A,MATCH(A41,'Задачи (новые)'!B:B,0))</f>
        <v>#N/A</v>
      </c>
      <c r="H41" s="377" t="e">
        <f t="array" ref="H41">INDEX('Задачи (новые)'!F:F,MATCH(A41,'Задачи (новые)'!B:B,0))</f>
        <v>#N/A</v>
      </c>
    </row>
    <row r="42" spans="1:8" ht="37.5">
      <c r="A42" s="375" t="str">
        <f t="shared" si="0"/>
        <v>0147</v>
      </c>
      <c r="B42" s="313" t="s">
        <v>783</v>
      </c>
      <c r="C42" s="313" t="s">
        <v>454</v>
      </c>
      <c r="D42" s="389" t="s">
        <v>847</v>
      </c>
      <c r="E42" s="392"/>
      <c r="F42" s="377" t="e">
        <f t="array" ref="F42">INDEX('Задачи (новые)'!B:B,MATCH(A42,'Задачи (новые)'!B:B,0))</f>
        <v>#N/A</v>
      </c>
      <c r="G42" s="377" t="e">
        <f t="array" ref="G42">INDEX('Задачи (новые)'!A:A,MATCH(A42,'Задачи (новые)'!B:B,0))</f>
        <v>#N/A</v>
      </c>
      <c r="H42" s="377" t="e">
        <f t="array" ref="H42">INDEX('Задачи (новые)'!F:F,MATCH(A42,'Задачи (новые)'!B:B,0))</f>
        <v>#N/A</v>
      </c>
    </row>
    <row r="43" spans="1:8" ht="12.5">
      <c r="A43" s="375" t="str">
        <f t="shared" si="0"/>
        <v>0148</v>
      </c>
      <c r="B43" s="379" t="s">
        <v>783</v>
      </c>
      <c r="C43" s="379" t="s">
        <v>848</v>
      </c>
      <c r="D43" s="388" t="s">
        <v>849</v>
      </c>
      <c r="E43" s="391"/>
      <c r="F43" s="377" t="e">
        <f t="array" ref="F43">INDEX('Задачи (новые)'!B:B,MATCH(A43,'Задачи (новые)'!B:B,0))</f>
        <v>#N/A</v>
      </c>
      <c r="G43" s="377" t="e">
        <f t="array" ref="G43">INDEX('Задачи (новые)'!A:A,MATCH(A43,'Задачи (новые)'!B:B,0))</f>
        <v>#N/A</v>
      </c>
      <c r="H43" s="377" t="e">
        <f t="array" ref="H43">INDEX('Задачи (новые)'!F:F,MATCH(A43,'Задачи (новые)'!B:B,0))</f>
        <v>#N/A</v>
      </c>
    </row>
    <row r="44" spans="1:8" ht="187.5">
      <c r="A44" s="375" t="str">
        <f t="shared" si="0"/>
        <v>0149</v>
      </c>
      <c r="B44" s="313" t="s">
        <v>783</v>
      </c>
      <c r="C44" s="313" t="s">
        <v>850</v>
      </c>
      <c r="D44" s="387" t="s">
        <v>851</v>
      </c>
      <c r="E44" s="392"/>
      <c r="F44" s="377" t="e">
        <f t="array" ref="F44">INDEX('Задачи (новые)'!B:B,MATCH(A44,'Задачи (новые)'!B:B,0))</f>
        <v>#N/A</v>
      </c>
      <c r="G44" s="377" t="e">
        <f t="array" ref="G44">INDEX('Задачи (новые)'!A:A,MATCH(A44,'Задачи (новые)'!B:B,0))</f>
        <v>#N/A</v>
      </c>
      <c r="H44" s="377" t="e">
        <f t="array" ref="H44">INDEX('Задачи (новые)'!F:F,MATCH(A44,'Задачи (новые)'!B:B,0))</f>
        <v>#N/A</v>
      </c>
    </row>
    <row r="45" spans="1:8" ht="12.5">
      <c r="A45" s="375" t="str">
        <f t="shared" si="0"/>
        <v>0150</v>
      </c>
      <c r="B45" s="379" t="s">
        <v>783</v>
      </c>
      <c r="C45" s="379" t="s">
        <v>852</v>
      </c>
      <c r="D45" s="388"/>
      <c r="E45" s="391"/>
      <c r="F45" s="377" t="e">
        <f t="array" ref="F45">INDEX('Задачи (новые)'!B:B,MATCH(A45,'Задачи (новые)'!B:B,0))</f>
        <v>#N/A</v>
      </c>
      <c r="G45" s="377" t="e">
        <f t="array" ref="G45">INDEX('Задачи (новые)'!A:A,MATCH(A45,'Задачи (новые)'!B:B,0))</f>
        <v>#N/A</v>
      </c>
      <c r="H45" s="377" t="e">
        <f t="array" ref="H45">INDEX('Задачи (новые)'!F:F,MATCH(A45,'Задачи (новые)'!B:B,0))</f>
        <v>#N/A</v>
      </c>
    </row>
    <row r="46" spans="1:8" ht="12.5">
      <c r="A46" s="375" t="str">
        <f t="shared" si="0"/>
        <v>0151</v>
      </c>
      <c r="B46" s="313" t="s">
        <v>783</v>
      </c>
      <c r="C46" s="313" t="s">
        <v>853</v>
      </c>
      <c r="D46" s="387"/>
      <c r="E46" s="392"/>
      <c r="F46" s="377" t="e">
        <f t="array" ref="F46">INDEX('Задачи (новые)'!B:B,MATCH(A46,'Задачи (новые)'!B:B,0))</f>
        <v>#N/A</v>
      </c>
      <c r="G46" s="377" t="e">
        <f t="array" ref="G46">INDEX('Задачи (новые)'!A:A,MATCH(A46,'Задачи (новые)'!B:B,0))</f>
        <v>#N/A</v>
      </c>
      <c r="H46" s="377" t="e">
        <f t="array" ref="H46">INDEX('Задачи (новые)'!F:F,MATCH(A46,'Задачи (новые)'!B:B,0))</f>
        <v>#N/A</v>
      </c>
    </row>
    <row r="47" spans="1:8" ht="337.5">
      <c r="A47" s="375" t="str">
        <f t="shared" si="0"/>
        <v>0152</v>
      </c>
      <c r="B47" s="379" t="s">
        <v>783</v>
      </c>
      <c r="C47" s="379" t="s">
        <v>854</v>
      </c>
      <c r="D47" s="379" t="s">
        <v>855</v>
      </c>
      <c r="E47" s="391"/>
      <c r="F47" s="377" t="e">
        <f t="array" ref="F47">INDEX('Задачи (новые)'!B:B,MATCH(A47,'Задачи (новые)'!B:B,0))</f>
        <v>#N/A</v>
      </c>
      <c r="G47" s="377" t="e">
        <f t="array" ref="G47">INDEX('Задачи (новые)'!A:A,MATCH(A47,'Задачи (новые)'!B:B,0))</f>
        <v>#N/A</v>
      </c>
      <c r="H47" s="377" t="e">
        <f t="array" ref="H47">INDEX('Задачи (новые)'!F:F,MATCH(A47,'Задачи (новые)'!B:B,0))</f>
        <v>#N/A</v>
      </c>
    </row>
    <row r="48" spans="1:8" ht="50">
      <c r="A48" s="375" t="str">
        <f t="shared" si="0"/>
        <v>0153</v>
      </c>
      <c r="B48" s="313" t="s">
        <v>783</v>
      </c>
      <c r="C48" s="313" t="s">
        <v>856</v>
      </c>
      <c r="D48" s="384" t="s">
        <v>857</v>
      </c>
      <c r="E48" s="392"/>
      <c r="F48" s="377" t="e">
        <f t="array" ref="F48">INDEX('Задачи (новые)'!B:B,MATCH(A48,'Задачи (новые)'!B:B,0))</f>
        <v>#N/A</v>
      </c>
      <c r="G48" s="377" t="e">
        <f t="array" ref="G48">INDEX('Задачи (новые)'!A:A,MATCH(A48,'Задачи (новые)'!B:B,0))</f>
        <v>#N/A</v>
      </c>
      <c r="H48" s="377" t="e">
        <f t="array" ref="H48">INDEX('Задачи (новые)'!F:F,MATCH(A48,'Задачи (новые)'!B:B,0))</f>
        <v>#N/A</v>
      </c>
    </row>
    <row r="49" spans="1:8" ht="25">
      <c r="A49" s="375" t="str">
        <f t="shared" si="0"/>
        <v>0154</v>
      </c>
      <c r="B49" s="379" t="s">
        <v>783</v>
      </c>
      <c r="C49" s="379" t="s">
        <v>858</v>
      </c>
      <c r="D49" s="388"/>
      <c r="E49" s="391"/>
      <c r="F49" s="377" t="e">
        <f t="array" ref="F49">INDEX('Задачи (новые)'!B:B,MATCH(A49,'Задачи (новые)'!B:B,0))</f>
        <v>#N/A</v>
      </c>
      <c r="G49" s="377" t="e">
        <f t="array" ref="G49">INDEX('Задачи (новые)'!A:A,MATCH(A49,'Задачи (новые)'!B:B,0))</f>
        <v>#N/A</v>
      </c>
      <c r="H49" s="377" t="e">
        <f t="array" ref="H49">INDEX('Задачи (новые)'!F:F,MATCH(A49,'Задачи (новые)'!B:B,0))</f>
        <v>#N/A</v>
      </c>
    </row>
    <row r="50" spans="1:8" ht="50" hidden="1">
      <c r="A50" s="375" t="str">
        <f t="shared" si="0"/>
        <v>0155</v>
      </c>
      <c r="B50" s="313" t="s">
        <v>783</v>
      </c>
      <c r="C50" s="384" t="s">
        <v>859</v>
      </c>
      <c r="D50" s="313" t="s">
        <v>860</v>
      </c>
      <c r="E50" s="392"/>
      <c r="F50" s="376" t="str">
        <f t="array" ref="F50">INDEX('Задачи (новые)'!B:B,MATCH(A50,'Задачи (новые)'!B:B,0))</f>
        <v>0155</v>
      </c>
      <c r="G50" s="383">
        <f t="array" ref="G50">INDEX('Задачи (новые)'!A:A,MATCH(A50,'Задачи (новые)'!B:B,0))</f>
        <v>36</v>
      </c>
      <c r="H50" s="377" t="str">
        <f t="array" ref="H50">INDEX('Задачи (новые)'!F:F,MATCH(A50,'Задачи (новые)'!B:B,0))</f>
        <v>Задача закрыта</v>
      </c>
    </row>
    <row r="51" spans="1:8" ht="37.5" hidden="1">
      <c r="A51" s="375" t="str">
        <f t="shared" si="0"/>
        <v>0156</v>
      </c>
      <c r="B51" s="379" t="s">
        <v>783</v>
      </c>
      <c r="C51" s="393" t="s">
        <v>436</v>
      </c>
      <c r="D51" s="394" t="s">
        <v>861</v>
      </c>
      <c r="E51" s="391"/>
      <c r="F51" s="376" t="str">
        <f t="array" ref="F51">INDEX('Задачи (новые)'!B:B,MATCH(A51,'Задачи (новые)'!B:B,0))</f>
        <v>0156</v>
      </c>
      <c r="G51" s="383">
        <f t="array" ref="G51">INDEX('Задачи (новые)'!A:A,MATCH(A51,'Задачи (новые)'!B:B,0))</f>
        <v>25</v>
      </c>
      <c r="H51" s="377" t="str">
        <f t="array" ref="H51">INDEX('Задачи (новые)'!F:F,MATCH(A51,'Задачи (новые)'!B:B,0))</f>
        <v>Задача закрыта</v>
      </c>
    </row>
    <row r="52" spans="1:8" ht="37.5">
      <c r="A52" s="375" t="str">
        <f t="shared" si="0"/>
        <v>0157</v>
      </c>
      <c r="B52" s="313" t="s">
        <v>783</v>
      </c>
      <c r="C52" s="313" t="s">
        <v>862</v>
      </c>
      <c r="D52" s="384"/>
      <c r="E52" s="392"/>
      <c r="F52" s="377" t="e">
        <f t="array" ref="F52">INDEX('Задачи (новые)'!B:B,MATCH(A52,'Задачи (новые)'!B:B,0))</f>
        <v>#N/A</v>
      </c>
      <c r="G52" s="377" t="e">
        <f t="array" ref="G52">INDEX('Задачи (новые)'!A:A,MATCH(A52,'Задачи (новые)'!B:B,0))</f>
        <v>#N/A</v>
      </c>
      <c r="H52" s="377" t="e">
        <f t="array" ref="H52">INDEX('Задачи (новые)'!F:F,MATCH(A52,'Задачи (новые)'!B:B,0))</f>
        <v>#N/A</v>
      </c>
    </row>
    <row r="53" spans="1:8" ht="12.5">
      <c r="A53" s="375" t="str">
        <f t="shared" si="0"/>
        <v>0158</v>
      </c>
      <c r="B53" s="379" t="s">
        <v>783</v>
      </c>
      <c r="C53" s="379" t="s">
        <v>863</v>
      </c>
      <c r="D53" s="388"/>
      <c r="E53" s="391"/>
      <c r="F53" s="377" t="e">
        <f t="array" ref="F53">INDEX('Задачи (новые)'!B:B,MATCH(A53,'Задачи (новые)'!B:B,0))</f>
        <v>#N/A</v>
      </c>
      <c r="G53" s="377" t="e">
        <f t="array" ref="G53">INDEX('Задачи (новые)'!A:A,MATCH(A53,'Задачи (новые)'!B:B,0))</f>
        <v>#N/A</v>
      </c>
      <c r="H53" s="377" t="e">
        <f t="array" ref="H53">INDEX('Задачи (новые)'!F:F,MATCH(A53,'Задачи (новые)'!B:B,0))</f>
        <v>#N/A</v>
      </c>
    </row>
    <row r="54" spans="1:8" ht="12.5">
      <c r="A54" s="375" t="str">
        <f t="shared" si="0"/>
        <v>0159</v>
      </c>
      <c r="B54" s="313" t="s">
        <v>783</v>
      </c>
      <c r="C54" s="313" t="s">
        <v>864</v>
      </c>
      <c r="D54" s="387"/>
      <c r="E54" s="392"/>
      <c r="F54" s="377" t="e">
        <f t="array" ref="F54">INDEX('Задачи (новые)'!B:B,MATCH(A54,'Задачи (новые)'!B:B,0))</f>
        <v>#N/A</v>
      </c>
      <c r="G54" s="377" t="e">
        <f t="array" ref="G54">INDEX('Задачи (новые)'!A:A,MATCH(A54,'Задачи (новые)'!B:B,0))</f>
        <v>#N/A</v>
      </c>
      <c r="H54" s="377" t="e">
        <f t="array" ref="H54">INDEX('Задачи (новые)'!F:F,MATCH(A54,'Задачи (новые)'!B:B,0))</f>
        <v>#N/A</v>
      </c>
    </row>
    <row r="55" spans="1:8" ht="12.5">
      <c r="A55" s="375" t="str">
        <f t="shared" si="0"/>
        <v>0160</v>
      </c>
      <c r="B55" s="379" t="s">
        <v>783</v>
      </c>
      <c r="C55" s="379" t="s">
        <v>865</v>
      </c>
      <c r="D55" s="388"/>
      <c r="E55" s="391"/>
      <c r="F55" s="377" t="e">
        <f t="array" ref="F55">INDEX('Задачи (новые)'!B:B,MATCH(A55,'Задачи (новые)'!B:B,0))</f>
        <v>#N/A</v>
      </c>
      <c r="G55" s="377" t="e">
        <f t="array" ref="G55">INDEX('Задачи (новые)'!A:A,MATCH(A55,'Задачи (новые)'!B:B,0))</f>
        <v>#N/A</v>
      </c>
      <c r="H55" s="377" t="e">
        <f t="array" ref="H55">INDEX('Задачи (новые)'!F:F,MATCH(A55,'Задачи (новые)'!B:B,0))</f>
        <v>#N/A</v>
      </c>
    </row>
    <row r="56" spans="1:8" ht="37.5">
      <c r="A56" s="375" t="str">
        <f t="shared" si="0"/>
        <v>0161</v>
      </c>
      <c r="B56" s="313" t="s">
        <v>783</v>
      </c>
      <c r="C56" s="313" t="s">
        <v>866</v>
      </c>
      <c r="D56" s="313" t="s">
        <v>867</v>
      </c>
      <c r="E56" s="157">
        <v>1</v>
      </c>
      <c r="F56" s="377" t="e">
        <f t="array" ref="F56">INDEX('Задачи (новые)'!B:B,MATCH(A56,'Задачи (новые)'!B:B,0))</f>
        <v>#N/A</v>
      </c>
      <c r="G56" s="377" t="e">
        <f t="array" ref="G56">INDEX('Задачи (новые)'!A:A,MATCH(A56,'Задачи (новые)'!B:B,0))</f>
        <v>#N/A</v>
      </c>
      <c r="H56" s="377" t="e">
        <f t="array" ref="H56">INDEX('Задачи (новые)'!F:F,MATCH(A56,'Задачи (новые)'!B:B,0))</f>
        <v>#N/A</v>
      </c>
    </row>
    <row r="57" spans="1:8" ht="12.5">
      <c r="A57" s="375" t="str">
        <f t="shared" si="0"/>
        <v>0162</v>
      </c>
      <c r="B57" s="379" t="s">
        <v>783</v>
      </c>
      <c r="C57" s="379" t="s">
        <v>868</v>
      </c>
      <c r="D57" s="388"/>
      <c r="E57" s="391"/>
      <c r="F57" s="377" t="e">
        <f t="array" ref="F57">INDEX('Задачи (новые)'!B:B,MATCH(A57,'Задачи (новые)'!B:B,0))</f>
        <v>#N/A</v>
      </c>
      <c r="G57" s="377" t="e">
        <f t="array" ref="G57">INDEX('Задачи (новые)'!A:A,MATCH(A57,'Задачи (новые)'!B:B,0))</f>
        <v>#N/A</v>
      </c>
      <c r="H57" s="377" t="e">
        <f t="array" ref="H57">INDEX('Задачи (новые)'!F:F,MATCH(A57,'Задачи (новые)'!B:B,0))</f>
        <v>#N/A</v>
      </c>
    </row>
    <row r="58" spans="1:8" ht="12.5">
      <c r="A58" s="375" t="str">
        <f t="shared" si="0"/>
        <v>0163</v>
      </c>
      <c r="B58" s="313"/>
      <c r="C58" s="313" t="s">
        <v>869</v>
      </c>
      <c r="D58" s="313"/>
      <c r="E58" s="392"/>
      <c r="F58" s="377" t="e">
        <f t="array" ref="F58">INDEX('Задачи (новые)'!B:B,MATCH(A58,'Задачи (новые)'!B:B,0))</f>
        <v>#N/A</v>
      </c>
      <c r="G58" s="377" t="e">
        <f t="array" ref="G58">INDEX('Задачи (новые)'!A:A,MATCH(A58,'Задачи (новые)'!B:B,0))</f>
        <v>#N/A</v>
      </c>
      <c r="H58" s="377" t="e">
        <f t="array" ref="H58">INDEX('Задачи (новые)'!F:F,MATCH(A58,'Задачи (новые)'!B:B,0))</f>
        <v>#N/A</v>
      </c>
    </row>
    <row r="59" spans="1:8" ht="25" hidden="1">
      <c r="A59" s="375" t="str">
        <f t="shared" si="0"/>
        <v>0164</v>
      </c>
      <c r="B59" s="379" t="s">
        <v>783</v>
      </c>
      <c r="C59" s="395" t="s">
        <v>870</v>
      </c>
      <c r="D59" s="395" t="s">
        <v>871</v>
      </c>
      <c r="E59" s="391"/>
      <c r="F59" s="376" t="str">
        <f t="array" ref="F59">INDEX('Задачи (новые)'!B:B,MATCH(A59,'Задачи (новые)'!B:B,0))</f>
        <v>0164</v>
      </c>
      <c r="G59" s="383">
        <f t="array" ref="G59">INDEX('Задачи (новые)'!A:A,MATCH(A59,'Задачи (новые)'!B:B,0))</f>
        <v>37</v>
      </c>
      <c r="H59" s="377" t="str">
        <f t="array" ref="H59">INDEX('Задачи (новые)'!F:F,MATCH(A59,'Задачи (новые)'!B:B,0))</f>
        <v>Задача закрыта</v>
      </c>
    </row>
    <row r="60" spans="1:8" ht="300">
      <c r="A60" s="375" t="str">
        <f t="shared" si="0"/>
        <v>0165</v>
      </c>
      <c r="B60" s="396" t="s">
        <v>872</v>
      </c>
      <c r="C60" s="313" t="s">
        <v>873</v>
      </c>
      <c r="D60" s="387" t="s">
        <v>874</v>
      </c>
      <c r="E60" s="397"/>
      <c r="F60" s="377" t="e">
        <f t="array" ref="F60">INDEX('Задачи (новые)'!B:B,MATCH(A60,'Задачи (новые)'!B:B,0))</f>
        <v>#N/A</v>
      </c>
      <c r="G60" s="377" t="e">
        <f t="array" ref="G60">INDEX('Задачи (новые)'!A:A,MATCH(A60,'Задачи (новые)'!B:B,0))</f>
        <v>#N/A</v>
      </c>
      <c r="H60" s="377" t="e">
        <f t="array" ref="H60">INDEX('Задачи (новые)'!F:F,MATCH(A60,'Задачи (новые)'!B:B,0))</f>
        <v>#N/A</v>
      </c>
    </row>
    <row r="61" spans="1:8" ht="12.5">
      <c r="A61" s="375" t="str">
        <f t="shared" si="0"/>
        <v>0166</v>
      </c>
      <c r="B61" s="398"/>
      <c r="C61" s="399" t="s">
        <v>875</v>
      </c>
      <c r="D61" s="400"/>
      <c r="E61" s="401"/>
      <c r="F61" s="377" t="e">
        <f t="array" ref="F61">INDEX('Задачи (новые)'!B:B,MATCH(A61,'Задачи (новые)'!B:B,0))</f>
        <v>#N/A</v>
      </c>
      <c r="G61" s="377" t="e">
        <f t="array" ref="G61">INDEX('Задачи (новые)'!A:A,MATCH(A61,'Задачи (новые)'!B:B,0))</f>
        <v>#N/A</v>
      </c>
      <c r="H61" s="377" t="e">
        <f t="array" ref="H61">INDEX('Задачи (новые)'!F:F,MATCH(A61,'Задачи (новые)'!B:B,0))</f>
        <v>#N/A</v>
      </c>
    </row>
    <row r="62" spans="1:8" ht="175">
      <c r="A62" s="375" t="str">
        <f t="shared" si="0"/>
        <v>0167</v>
      </c>
      <c r="B62" s="396" t="s">
        <v>872</v>
      </c>
      <c r="C62" s="402" t="s">
        <v>876</v>
      </c>
      <c r="D62" s="403" t="s">
        <v>877</v>
      </c>
      <c r="E62" s="397"/>
      <c r="F62" s="377" t="e">
        <f t="array" ref="F62">INDEX('Задачи (новые)'!B:B,MATCH(A62,'Задачи (новые)'!B:B,0))</f>
        <v>#N/A</v>
      </c>
      <c r="G62" s="377" t="e">
        <f t="array" ref="G62">INDEX('Задачи (новые)'!A:A,MATCH(A62,'Задачи (новые)'!B:B,0))</f>
        <v>#N/A</v>
      </c>
      <c r="H62" s="377" t="e">
        <f t="array" ref="H62">INDEX('Задачи (новые)'!F:F,MATCH(A62,'Задачи (новые)'!B:B,0))</f>
        <v>#N/A</v>
      </c>
    </row>
    <row r="63" spans="1:8" ht="12.5">
      <c r="A63" s="375" t="str">
        <f t="shared" si="0"/>
        <v>0168</v>
      </c>
      <c r="B63" s="398"/>
      <c r="C63" s="404" t="s">
        <v>878</v>
      </c>
      <c r="D63" s="405"/>
      <c r="E63" s="401"/>
      <c r="F63" s="377" t="e">
        <f t="array" ref="F63">INDEX('Задачи (новые)'!B:B,MATCH(A63,'Задачи (новые)'!B:B,0))</f>
        <v>#N/A</v>
      </c>
      <c r="G63" s="377" t="e">
        <f t="array" ref="G63">INDEX('Задачи (новые)'!A:A,MATCH(A63,'Задачи (новые)'!B:B,0))</f>
        <v>#N/A</v>
      </c>
      <c r="H63" s="377" t="e">
        <f t="array" ref="H63">INDEX('Задачи (новые)'!F:F,MATCH(A63,'Задачи (новые)'!B:B,0))</f>
        <v>#N/A</v>
      </c>
    </row>
    <row r="64" spans="1:8" ht="363.5">
      <c r="A64" s="375" t="str">
        <f t="shared" si="0"/>
        <v>0169</v>
      </c>
      <c r="B64" s="396" t="s">
        <v>783</v>
      </c>
      <c r="C64" s="402" t="s">
        <v>879</v>
      </c>
      <c r="D64" s="406" t="s">
        <v>880</v>
      </c>
      <c r="E64" s="397"/>
      <c r="F64" s="377" t="e">
        <f t="array" ref="F64">INDEX('Задачи (новые)'!B:B,MATCH(A64,'Задачи (новые)'!B:B,0))</f>
        <v>#N/A</v>
      </c>
      <c r="G64" s="377" t="e">
        <f t="array" ref="G64">INDEX('Задачи (новые)'!A:A,MATCH(A64,'Задачи (новые)'!B:B,0))</f>
        <v>#N/A</v>
      </c>
      <c r="H64" s="377" t="e">
        <f t="array" ref="H64">INDEX('Задачи (новые)'!F:F,MATCH(A64,'Задачи (новые)'!B:B,0))</f>
        <v>#N/A</v>
      </c>
    </row>
    <row r="65" spans="1:8" ht="50">
      <c r="A65" s="375" t="str">
        <f t="shared" si="0"/>
        <v>0170</v>
      </c>
      <c r="B65" s="398" t="s">
        <v>783</v>
      </c>
      <c r="C65" s="399" t="s">
        <v>881</v>
      </c>
      <c r="D65" s="407" t="s">
        <v>882</v>
      </c>
      <c r="E65" s="401"/>
      <c r="F65" s="377" t="e">
        <f t="array" ref="F65">INDEX('Задачи (новые)'!B:B,MATCH(A65,'Задачи (новые)'!B:B,0))</f>
        <v>#N/A</v>
      </c>
      <c r="G65" s="377" t="e">
        <f t="array" ref="G65">INDEX('Задачи (новые)'!A:A,MATCH(A65,'Задачи (новые)'!B:B,0))</f>
        <v>#N/A</v>
      </c>
      <c r="H65" s="377" t="e">
        <f t="array" ref="H65">INDEX('Задачи (новые)'!F:F,MATCH(A65,'Задачи (новые)'!B:B,0))</f>
        <v>#N/A</v>
      </c>
    </row>
    <row r="66" spans="1:8" ht="175.5">
      <c r="A66" s="375" t="str">
        <f t="shared" si="0"/>
        <v>0171</v>
      </c>
      <c r="B66" s="396" t="s">
        <v>783</v>
      </c>
      <c r="C66" s="408" t="s">
        <v>883</v>
      </c>
      <c r="D66" s="409" t="s">
        <v>884</v>
      </c>
      <c r="E66" s="397"/>
      <c r="F66" s="377" t="e">
        <f t="array" ref="F66">INDEX('Задачи (новые)'!B:B,MATCH(A66,'Задачи (новые)'!B:B,0))</f>
        <v>#N/A</v>
      </c>
      <c r="G66" s="377" t="e">
        <f t="array" ref="G66">INDEX('Задачи (новые)'!A:A,MATCH(A66,'Задачи (новые)'!B:B,0))</f>
        <v>#N/A</v>
      </c>
      <c r="H66" s="377" t="e">
        <f t="array" ref="H66">INDEX('Задачи (новые)'!F:F,MATCH(A66,'Задачи (новые)'!B:B,0))</f>
        <v>#N/A</v>
      </c>
    </row>
    <row r="67" spans="1:8" ht="50">
      <c r="A67" s="375" t="str">
        <f t="shared" si="0"/>
        <v>0172</v>
      </c>
      <c r="B67" s="398" t="s">
        <v>885</v>
      </c>
      <c r="C67" s="379" t="s">
        <v>886</v>
      </c>
      <c r="D67" s="388"/>
      <c r="E67" s="401"/>
      <c r="F67" s="377" t="e">
        <f t="array" ref="F67">INDEX('Задачи (новые)'!B:B,MATCH(A67,'Задачи (новые)'!B:B,0))</f>
        <v>#N/A</v>
      </c>
      <c r="G67" s="377" t="e">
        <f t="array" ref="G67">INDEX('Задачи (новые)'!A:A,MATCH(A67,'Задачи (новые)'!B:B,0))</f>
        <v>#N/A</v>
      </c>
      <c r="H67" s="377" t="e">
        <f t="array" ref="H67">INDEX('Задачи (новые)'!F:F,MATCH(A67,'Задачи (новые)'!B:B,0))</f>
        <v>#N/A</v>
      </c>
    </row>
    <row r="68" spans="1:8" ht="25" hidden="1">
      <c r="A68" s="375" t="str">
        <f t="shared" si="0"/>
        <v>0173</v>
      </c>
      <c r="B68" s="396" t="s">
        <v>872</v>
      </c>
      <c r="C68" s="402" t="s">
        <v>427</v>
      </c>
      <c r="D68" s="410" t="s">
        <v>887</v>
      </c>
      <c r="E68" s="397"/>
      <c r="F68" s="376" t="str">
        <f t="array" ref="F68">INDEX('Задачи (новые)'!B:B,MATCH(A68,'Задачи (новые)'!B:B,0))</f>
        <v>0173</v>
      </c>
      <c r="G68" s="383">
        <f t="array" ref="G68">INDEX('Задачи (новые)'!A:A,MATCH(A68,'Задачи (новые)'!B:B,0))</f>
        <v>24</v>
      </c>
      <c r="H68" s="377" t="str">
        <f t="array" ref="H68">INDEX('Задачи (новые)'!F:F,MATCH(A68,'Задачи (новые)'!B:B,0))</f>
        <v>Задача закрыта</v>
      </c>
    </row>
    <row r="69" spans="1:8" ht="25" hidden="1">
      <c r="A69" s="375" t="str">
        <f t="shared" si="0"/>
        <v>0174</v>
      </c>
      <c r="B69" s="398" t="s">
        <v>872</v>
      </c>
      <c r="C69" s="399" t="s">
        <v>450</v>
      </c>
      <c r="D69" s="411" t="s">
        <v>888</v>
      </c>
      <c r="E69" s="401"/>
      <c r="F69" s="376" t="str">
        <f t="array" ref="F69">INDEX('Задачи (новые)'!B:B,MATCH(A69,'Задачи (новые)'!B:B,0))</f>
        <v>0174</v>
      </c>
      <c r="G69" s="383">
        <f t="array" ref="G69">INDEX('Задачи (новые)'!A:A,MATCH(A69,'Задачи (новые)'!B:B,0))</f>
        <v>25</v>
      </c>
      <c r="H69" s="377" t="str">
        <f t="array" ref="H69">INDEX('Задачи (новые)'!F:F,MATCH(A69,'Задачи (новые)'!B:B,0))</f>
        <v>Задача закрыта</v>
      </c>
    </row>
    <row r="70" spans="1:8" ht="100" hidden="1">
      <c r="A70" s="375" t="str">
        <f t="shared" si="0"/>
        <v>0175</v>
      </c>
      <c r="B70" s="396" t="s">
        <v>872</v>
      </c>
      <c r="C70" s="402" t="s">
        <v>477</v>
      </c>
      <c r="D70" s="412" t="s">
        <v>889</v>
      </c>
      <c r="E70" s="397"/>
      <c r="F70" s="376" t="str">
        <f t="array" ref="F70">INDEX('Задачи (новые)'!B:B,MATCH(A70,'Задачи (новые)'!B:B,0))</f>
        <v>0175</v>
      </c>
      <c r="G70" s="383">
        <f t="array" ref="G70">INDEX('Задачи (новые)'!A:A,MATCH(A70,'Задачи (новые)'!B:B,0))</f>
        <v>31</v>
      </c>
      <c r="H70" s="377" t="str">
        <f t="array" ref="H70">INDEX('Задачи (новые)'!F:F,MATCH(A70,'Задачи (новые)'!B:B,0))</f>
        <v>Задача закрыта</v>
      </c>
    </row>
    <row r="71" spans="1:8" ht="25" hidden="1">
      <c r="A71" s="375" t="str">
        <f t="shared" si="0"/>
        <v>0176</v>
      </c>
      <c r="B71" s="398" t="s">
        <v>783</v>
      </c>
      <c r="C71" s="379" t="s">
        <v>890</v>
      </c>
      <c r="D71" s="379" t="s">
        <v>891</v>
      </c>
      <c r="E71" s="401"/>
      <c r="F71" s="376" t="str">
        <f t="array" ref="F71">INDEX('Задачи (новые)'!B:B,MATCH(A71,'Задачи (новые)'!B:B,0))</f>
        <v>0176</v>
      </c>
      <c r="G71" s="383">
        <f t="array" ref="G71">INDEX('Задачи (новые)'!A:A,MATCH(A71,'Задачи (новые)'!B:B,0))</f>
        <v>37</v>
      </c>
      <c r="H71" s="377" t="str">
        <f t="array" ref="H71">INDEX('Задачи (новые)'!F:F,MATCH(A71,'Задачи (новые)'!B:B,0))</f>
        <v>Задача закрыта</v>
      </c>
    </row>
    <row r="72" spans="1:8" ht="12.5">
      <c r="A72" s="375" t="str">
        <f t="shared" si="0"/>
        <v>0177</v>
      </c>
      <c r="B72" s="396" t="s">
        <v>783</v>
      </c>
      <c r="C72" s="313" t="s">
        <v>892</v>
      </c>
      <c r="D72" s="387"/>
      <c r="E72" s="397"/>
      <c r="F72" s="377" t="e">
        <f t="array" ref="F72">INDEX('Задачи (новые)'!B:B,MATCH(A72,'Задачи (новые)'!B:B,0))</f>
        <v>#N/A</v>
      </c>
      <c r="G72" s="377" t="e">
        <f t="array" ref="G72">INDEX('Задачи (новые)'!A:A,MATCH(A72,'Задачи (новые)'!B:B,0))</f>
        <v>#N/A</v>
      </c>
      <c r="H72" s="377" t="e">
        <f t="array" ref="H72">INDEX('Задачи (новые)'!F:F,MATCH(A72,'Задачи (новые)'!B:B,0))</f>
        <v>#N/A</v>
      </c>
    </row>
    <row r="73" spans="1:8" ht="12.5">
      <c r="A73" s="375" t="str">
        <f t="shared" si="0"/>
        <v>0178</v>
      </c>
      <c r="B73" s="398" t="s">
        <v>783</v>
      </c>
      <c r="C73" s="379" t="s">
        <v>893</v>
      </c>
      <c r="D73" s="388"/>
      <c r="E73" s="401"/>
      <c r="F73" s="377" t="e">
        <f t="array" ref="F73">INDEX('Задачи (новые)'!B:B,MATCH(A73,'Задачи (новые)'!B:B,0))</f>
        <v>#N/A</v>
      </c>
      <c r="G73" s="377" t="e">
        <f t="array" ref="G73">INDEX('Задачи (новые)'!A:A,MATCH(A73,'Задачи (новые)'!B:B,0))</f>
        <v>#N/A</v>
      </c>
      <c r="H73" s="377" t="e">
        <f t="array" ref="H73">INDEX('Задачи (новые)'!F:F,MATCH(A73,'Задачи (новые)'!B:B,0))</f>
        <v>#N/A</v>
      </c>
    </row>
    <row r="74" spans="1:8" ht="25">
      <c r="A74" s="375" t="str">
        <f t="shared" si="0"/>
        <v>0179</v>
      </c>
      <c r="B74" s="396" t="s">
        <v>783</v>
      </c>
      <c r="C74" s="413" t="s">
        <v>894</v>
      </c>
      <c r="D74" s="414"/>
      <c r="E74" s="392"/>
      <c r="F74" s="377" t="e">
        <f t="array" ref="F74">INDEX('Задачи (новые)'!B:B,MATCH(A74,'Задачи (новые)'!B:B,0))</f>
        <v>#N/A</v>
      </c>
      <c r="G74" s="377" t="e">
        <f t="array" ref="G74">INDEX('Задачи (новые)'!A:A,MATCH(A74,'Задачи (новые)'!B:B,0))</f>
        <v>#N/A</v>
      </c>
      <c r="H74" s="377" t="e">
        <f t="array" ref="H74">INDEX('Задачи (новые)'!F:F,MATCH(A74,'Задачи (новые)'!B:B,0))</f>
        <v>#N/A</v>
      </c>
    </row>
    <row r="75" spans="1:8" ht="62.5">
      <c r="A75" s="375" t="str">
        <f t="shared" si="0"/>
        <v>0180</v>
      </c>
      <c r="B75" s="398" t="s">
        <v>783</v>
      </c>
      <c r="C75" s="379" t="s">
        <v>669</v>
      </c>
      <c r="D75" s="379" t="s">
        <v>895</v>
      </c>
      <c r="E75" s="391"/>
      <c r="F75" s="377" t="e">
        <f t="array" ref="F75">INDEX('Задачи (новые)'!B:B,MATCH(A75,'Задачи (новые)'!B:B,0))</f>
        <v>#N/A</v>
      </c>
      <c r="G75" s="377" t="e">
        <f t="array" ref="G75">INDEX('Задачи (новые)'!A:A,MATCH(A75,'Задачи (новые)'!B:B,0))</f>
        <v>#N/A</v>
      </c>
      <c r="H75" s="377" t="e">
        <f t="array" ref="H75">INDEX('Задачи (новые)'!F:F,MATCH(A75,'Задачи (новые)'!B:B,0))</f>
        <v>#N/A</v>
      </c>
    </row>
    <row r="76" spans="1:8" ht="25">
      <c r="A76" s="375" t="str">
        <f t="shared" si="0"/>
        <v>0181</v>
      </c>
      <c r="B76" s="396" t="s">
        <v>783</v>
      </c>
      <c r="C76" s="313" t="s">
        <v>896</v>
      </c>
      <c r="D76" s="387"/>
      <c r="E76" s="392"/>
      <c r="F76" s="377" t="e">
        <f t="array" ref="F76">INDEX('Задачи (новые)'!B:B,MATCH(A76,'Задачи (новые)'!B:B,0))</f>
        <v>#N/A</v>
      </c>
      <c r="G76" s="377" t="e">
        <f t="array" ref="G76">INDEX('Задачи (новые)'!A:A,MATCH(A76,'Задачи (новые)'!B:B,0))</f>
        <v>#N/A</v>
      </c>
      <c r="H76" s="377" t="e">
        <f t="array" ref="H76">INDEX('Задачи (новые)'!F:F,MATCH(A76,'Задачи (новые)'!B:B,0))</f>
        <v>#N/A</v>
      </c>
    </row>
    <row r="77" spans="1:8" ht="37.5">
      <c r="A77" s="375" t="str">
        <f t="shared" si="0"/>
        <v>0182</v>
      </c>
      <c r="B77" s="398" t="s">
        <v>783</v>
      </c>
      <c r="C77" s="379" t="s">
        <v>897</v>
      </c>
      <c r="D77" s="388"/>
      <c r="E77" s="391"/>
      <c r="F77" s="377" t="e">
        <f t="array" ref="F77">INDEX('Задачи (новые)'!B:B,MATCH(A77,'Задачи (новые)'!B:B,0))</f>
        <v>#N/A</v>
      </c>
      <c r="G77" s="377" t="e">
        <f t="array" ref="G77">INDEX('Задачи (новые)'!A:A,MATCH(A77,'Задачи (новые)'!B:B,0))</f>
        <v>#N/A</v>
      </c>
      <c r="H77" s="377" t="e">
        <f t="array" ref="H77">INDEX('Задачи (новые)'!F:F,MATCH(A77,'Задачи (новые)'!B:B,0))</f>
        <v>#N/A</v>
      </c>
    </row>
    <row r="78" spans="1:8" ht="25">
      <c r="A78" s="375" t="str">
        <f t="shared" si="0"/>
        <v>0183</v>
      </c>
      <c r="B78" s="396" t="s">
        <v>783</v>
      </c>
      <c r="C78" s="313" t="s">
        <v>898</v>
      </c>
      <c r="D78" s="387"/>
      <c r="E78" s="392"/>
      <c r="F78" s="377" t="e">
        <f t="array" ref="F78">INDEX('Задачи (новые)'!B:B,MATCH(A78,'Задачи (новые)'!B:B,0))</f>
        <v>#N/A</v>
      </c>
      <c r="G78" s="377" t="e">
        <f t="array" ref="G78">INDEX('Задачи (новые)'!A:A,MATCH(A78,'Задачи (новые)'!B:B,0))</f>
        <v>#N/A</v>
      </c>
      <c r="H78" s="377" t="e">
        <f t="array" ref="H78">INDEX('Задачи (новые)'!F:F,MATCH(A78,'Задачи (новые)'!B:B,0))</f>
        <v>#N/A</v>
      </c>
    </row>
    <row r="79" spans="1:8" ht="75">
      <c r="A79" s="375" t="str">
        <f t="shared" si="0"/>
        <v>0184</v>
      </c>
      <c r="B79" s="379" t="s">
        <v>783</v>
      </c>
      <c r="C79" s="393" t="s">
        <v>899</v>
      </c>
      <c r="D79" s="393" t="s">
        <v>900</v>
      </c>
      <c r="E79" s="391"/>
      <c r="F79" s="377" t="e">
        <f t="array" ref="F79">INDEX('Задачи (новые)'!B:B,MATCH(A79,'Задачи (новые)'!B:B,0))</f>
        <v>#N/A</v>
      </c>
      <c r="G79" s="377" t="e">
        <f t="array" ref="G79">INDEX('Задачи (новые)'!A:A,MATCH(A79,'Задачи (новые)'!B:B,0))</f>
        <v>#N/A</v>
      </c>
      <c r="H79" s="377" t="e">
        <f t="array" ref="H79">INDEX('Задачи (новые)'!F:F,MATCH(A79,'Задачи (новые)'!B:B,0))</f>
        <v>#N/A</v>
      </c>
    </row>
    <row r="80" spans="1:8" ht="12.5">
      <c r="A80" s="375" t="str">
        <f t="shared" si="0"/>
        <v>0185</v>
      </c>
      <c r="B80" s="313"/>
      <c r="C80" s="128" t="s">
        <v>901</v>
      </c>
      <c r="D80" s="385"/>
      <c r="E80" s="392"/>
      <c r="F80" s="377" t="e">
        <f t="array" ref="F80">INDEX('Задачи (новые)'!B:B,MATCH(A80,'Задачи (новые)'!B:B,0))</f>
        <v>#N/A</v>
      </c>
      <c r="G80" s="377" t="e">
        <f t="array" ref="G80">INDEX('Задачи (новые)'!A:A,MATCH(A80,'Задачи (новые)'!B:B,0))</f>
        <v>#N/A</v>
      </c>
      <c r="H80" s="377" t="e">
        <f t="array" ref="H80">INDEX('Задачи (новые)'!F:F,MATCH(A80,'Задачи (новые)'!B:B,0))</f>
        <v>#N/A</v>
      </c>
    </row>
    <row r="81" spans="1:8" ht="12.5">
      <c r="A81" s="375" t="str">
        <f t="shared" si="0"/>
        <v>0186</v>
      </c>
      <c r="B81" s="379"/>
      <c r="C81" s="393" t="s">
        <v>902</v>
      </c>
      <c r="D81" s="415"/>
      <c r="E81" s="391"/>
      <c r="F81" s="377" t="e">
        <f t="array" ref="F81">INDEX('Задачи (новые)'!B:B,MATCH(A81,'Задачи (новые)'!B:B,0))</f>
        <v>#N/A</v>
      </c>
      <c r="G81" s="377" t="e">
        <f t="array" ref="G81">INDEX('Задачи (новые)'!A:A,MATCH(A81,'Задачи (новые)'!B:B,0))</f>
        <v>#N/A</v>
      </c>
      <c r="H81" s="377" t="e">
        <f t="array" ref="H81">INDEX('Задачи (новые)'!F:F,MATCH(A81,'Задачи (новые)'!B:B,0))</f>
        <v>#N/A</v>
      </c>
    </row>
    <row r="82" spans="1:8" ht="12.5">
      <c r="A82" s="381" t="str">
        <f t="shared" si="0"/>
        <v>0187</v>
      </c>
      <c r="B82" s="313"/>
      <c r="C82" s="313" t="s">
        <v>903</v>
      </c>
      <c r="D82" s="387"/>
      <c r="E82" s="392"/>
      <c r="F82" s="313" t="e">
        <f t="array" ref="F82">INDEX('Задачи (новые)'!B:B,MATCH(A82,'Задачи (новые)'!B:B,0))</f>
        <v>#N/A</v>
      </c>
      <c r="G82" s="313" t="e">
        <f t="array" ref="G82">INDEX('Задачи (новые)'!A:A,MATCH(A82,'Задачи (новые)'!B:B,0))</f>
        <v>#N/A</v>
      </c>
      <c r="H82" s="313" t="e">
        <f t="array" ref="H82">INDEX('Задачи (новые)'!F:F,MATCH(A82,'Задачи (новые)'!B:B,0))</f>
        <v>#N/A</v>
      </c>
    </row>
    <row r="83" spans="1:8" ht="162.5" hidden="1">
      <c r="A83" s="375" t="str">
        <f t="shared" si="0"/>
        <v>0188</v>
      </c>
      <c r="B83" s="379" t="s">
        <v>904</v>
      </c>
      <c r="C83" s="416" t="s">
        <v>905</v>
      </c>
      <c r="D83" s="390" t="s">
        <v>906</v>
      </c>
      <c r="E83" s="391"/>
      <c r="F83" s="376" t="str">
        <f t="array" ref="F83">INDEX('Задачи (новые)'!B:B,MATCH(A83,'Задачи (новые)'!B:B,0))</f>
        <v>0188</v>
      </c>
      <c r="G83" s="383">
        <f t="array" ref="G83">INDEX('Задачи (новые)'!A:A,MATCH(A83,'Задачи (новые)'!B:B,0))</f>
        <v>32</v>
      </c>
      <c r="H83" s="377" t="str">
        <f t="array" ref="H83">INDEX('Задачи (новые)'!F:F,MATCH(A83,'Задачи (новые)'!B:B,0))</f>
        <v>Задача закрыта</v>
      </c>
    </row>
    <row r="84" spans="1:8" ht="112.5">
      <c r="A84" s="375" t="str">
        <f t="shared" si="0"/>
        <v>0189</v>
      </c>
      <c r="B84" s="313" t="s">
        <v>885</v>
      </c>
      <c r="C84" s="313" t="s">
        <v>907</v>
      </c>
      <c r="D84" s="313" t="s">
        <v>908</v>
      </c>
      <c r="E84" s="392"/>
      <c r="F84" s="377" t="e">
        <f t="array" ref="F84">INDEX('Задачи (новые)'!B:B,MATCH(A84,'Задачи (новые)'!B:B,0))</f>
        <v>#N/A</v>
      </c>
      <c r="G84" s="377" t="e">
        <f t="array" ref="G84">INDEX('Задачи (новые)'!A:A,MATCH(A84,'Задачи (новые)'!B:B,0))</f>
        <v>#N/A</v>
      </c>
      <c r="H84" s="377" t="e">
        <f t="array" ref="H84">INDEX('Задачи (новые)'!F:F,MATCH(A84,'Задачи (новые)'!B:B,0))</f>
        <v>#N/A</v>
      </c>
    </row>
    <row r="85" spans="1:8" ht="363.5">
      <c r="A85" s="375" t="str">
        <f t="shared" si="0"/>
        <v>0190</v>
      </c>
      <c r="B85" s="379" t="s">
        <v>780</v>
      </c>
      <c r="C85" s="379" t="s">
        <v>909</v>
      </c>
      <c r="D85" s="379"/>
      <c r="E85" s="391"/>
      <c r="F85" s="377" t="e">
        <f t="array" ref="F85">INDEX('Задачи (новые)'!B:B,MATCH(A85,'Задачи (новые)'!B:B,0))</f>
        <v>#N/A</v>
      </c>
      <c r="G85" s="377" t="e">
        <f t="array" ref="G85">INDEX('Задачи (новые)'!A:A,MATCH(A85,'Задачи (новые)'!B:B,0))</f>
        <v>#N/A</v>
      </c>
      <c r="H85" s="377" t="e">
        <f t="array" ref="H85">INDEX('Задачи (новые)'!F:F,MATCH(A85,'Задачи (новые)'!B:B,0))</f>
        <v>#N/A</v>
      </c>
    </row>
    <row r="86" spans="1:8" ht="12.5">
      <c r="A86" s="375" t="str">
        <f t="shared" si="0"/>
        <v>0191</v>
      </c>
      <c r="B86" s="313" t="s">
        <v>780</v>
      </c>
      <c r="C86" s="313" t="s">
        <v>910</v>
      </c>
      <c r="D86" s="387"/>
      <c r="E86" s="392"/>
      <c r="F86" s="377" t="e">
        <f t="array" ref="F86">INDEX('Задачи (новые)'!B:B,MATCH(A86,'Задачи (новые)'!B:B,0))</f>
        <v>#N/A</v>
      </c>
      <c r="G86" s="377" t="e">
        <f t="array" ref="G86">INDEX('Задачи (новые)'!A:A,MATCH(A86,'Задачи (новые)'!B:B,0))</f>
        <v>#N/A</v>
      </c>
      <c r="H86" s="377" t="e">
        <f t="array" ref="H86">INDEX('Задачи (новые)'!F:F,MATCH(A86,'Задачи (новые)'!B:B,0))</f>
        <v>#N/A</v>
      </c>
    </row>
    <row r="87" spans="1:8" ht="225">
      <c r="A87" s="375" t="str">
        <f t="shared" si="0"/>
        <v>0192</v>
      </c>
      <c r="B87" s="379" t="s">
        <v>783</v>
      </c>
      <c r="C87" s="379" t="s">
        <v>657</v>
      </c>
      <c r="D87" s="390" t="s">
        <v>911</v>
      </c>
      <c r="E87" s="391"/>
      <c r="F87" s="377" t="e">
        <f t="array" ref="F87">INDEX('Задачи (новые)'!B:B,MATCH(A87,'Задачи (новые)'!B:B,0))</f>
        <v>#N/A</v>
      </c>
      <c r="G87" s="377" t="e">
        <f t="array" ref="G87">INDEX('Задачи (новые)'!A:A,MATCH(A87,'Задачи (новые)'!B:B,0))</f>
        <v>#N/A</v>
      </c>
      <c r="H87" s="377" t="e">
        <f t="array" ref="H87">INDEX('Задачи (новые)'!F:F,MATCH(A87,'Задачи (новые)'!B:B,0))</f>
        <v>#N/A</v>
      </c>
    </row>
    <row r="88" spans="1:8" ht="62.5">
      <c r="A88" s="375" t="str">
        <f t="shared" si="0"/>
        <v>0193</v>
      </c>
      <c r="B88" s="313" t="s">
        <v>783</v>
      </c>
      <c r="C88" s="313" t="s">
        <v>912</v>
      </c>
      <c r="D88" s="313" t="s">
        <v>913</v>
      </c>
      <c r="E88" s="392"/>
      <c r="F88" s="377" t="e">
        <f t="array" ref="F88">INDEX('Задачи (новые)'!B:B,MATCH(A88,'Задачи (новые)'!B:B,0))</f>
        <v>#N/A</v>
      </c>
      <c r="G88" s="377" t="e">
        <f t="array" ref="G88">INDEX('Задачи (новые)'!A:A,MATCH(A88,'Задачи (новые)'!B:B,0))</f>
        <v>#N/A</v>
      </c>
      <c r="H88" s="377" t="e">
        <f t="array" ref="H88">INDEX('Задачи (новые)'!F:F,MATCH(A88,'Задачи (новые)'!B:B,0))</f>
        <v>#N/A</v>
      </c>
    </row>
    <row r="89" spans="1:8" ht="12.5">
      <c r="A89" s="375" t="str">
        <f t="shared" si="0"/>
        <v>0194</v>
      </c>
      <c r="B89" s="379" t="s">
        <v>783</v>
      </c>
      <c r="C89" s="379" t="s">
        <v>914</v>
      </c>
      <c r="D89" s="388"/>
      <c r="E89" s="391"/>
      <c r="F89" s="377" t="e">
        <f t="array" ref="F89">INDEX('Задачи (новые)'!B:B,MATCH(A89,'Задачи (новые)'!B:B,0))</f>
        <v>#N/A</v>
      </c>
      <c r="G89" s="377" t="e">
        <f t="array" ref="G89">INDEX('Задачи (новые)'!A:A,MATCH(A89,'Задачи (новые)'!B:B,0))</f>
        <v>#N/A</v>
      </c>
      <c r="H89" s="377" t="e">
        <f t="array" ref="H89">INDEX('Задачи (новые)'!F:F,MATCH(A89,'Задачи (новые)'!B:B,0))</f>
        <v>#N/A</v>
      </c>
    </row>
    <row r="90" spans="1:8" ht="25">
      <c r="A90" s="375" t="str">
        <f t="shared" si="0"/>
        <v>0195</v>
      </c>
      <c r="B90" s="313" t="s">
        <v>915</v>
      </c>
      <c r="C90" s="313" t="s">
        <v>916</v>
      </c>
      <c r="D90" s="313" t="s">
        <v>917</v>
      </c>
      <c r="E90" s="392"/>
      <c r="F90" s="377" t="e">
        <f t="array" ref="F90">INDEX('Задачи (новые)'!B:B,MATCH(A90,'Задачи (новые)'!B:B,0))</f>
        <v>#N/A</v>
      </c>
      <c r="G90" s="377" t="e">
        <f t="array" ref="G90">INDEX('Задачи (новые)'!A:A,MATCH(A90,'Задачи (новые)'!B:B,0))</f>
        <v>#N/A</v>
      </c>
      <c r="H90" s="377" t="e">
        <f t="array" ref="H90">INDEX('Задачи (новые)'!F:F,MATCH(A90,'Задачи (новые)'!B:B,0))</f>
        <v>#N/A</v>
      </c>
    </row>
    <row r="91" spans="1:8" ht="12.5">
      <c r="A91" s="375" t="str">
        <f t="shared" si="0"/>
        <v>0196</v>
      </c>
      <c r="B91" s="379" t="s">
        <v>783</v>
      </c>
      <c r="C91" s="379" t="s">
        <v>918</v>
      </c>
      <c r="D91" s="388"/>
      <c r="E91" s="391"/>
      <c r="F91" s="377" t="e">
        <f t="array" ref="F91">INDEX('Задачи (новые)'!B:B,MATCH(A91,'Задачи (новые)'!B:B,0))</f>
        <v>#N/A</v>
      </c>
      <c r="G91" s="377" t="e">
        <f t="array" ref="G91">INDEX('Задачи (новые)'!A:A,MATCH(A91,'Задачи (новые)'!B:B,0))</f>
        <v>#N/A</v>
      </c>
      <c r="H91" s="377" t="e">
        <f t="array" ref="H91">INDEX('Задачи (новые)'!F:F,MATCH(A91,'Задачи (новые)'!B:B,0))</f>
        <v>#N/A</v>
      </c>
    </row>
    <row r="92" spans="1:8" ht="37.5">
      <c r="A92" s="375" t="str">
        <f t="shared" si="0"/>
        <v>0197</v>
      </c>
      <c r="B92" s="313" t="s">
        <v>783</v>
      </c>
      <c r="C92" s="313" t="s">
        <v>919</v>
      </c>
      <c r="D92" s="387"/>
      <c r="E92" s="392"/>
      <c r="F92" s="377" t="e">
        <f t="array" ref="F92">INDEX('Задачи (новые)'!B:B,MATCH(A92,'Задачи (новые)'!B:B,0))</f>
        <v>#N/A</v>
      </c>
      <c r="G92" s="377" t="e">
        <f t="array" ref="G92">INDEX('Задачи (новые)'!A:A,MATCH(A92,'Задачи (новые)'!B:B,0))</f>
        <v>#N/A</v>
      </c>
      <c r="H92" s="377" t="e">
        <f t="array" ref="H92">INDEX('Задачи (новые)'!F:F,MATCH(A92,'Задачи (новые)'!B:B,0))</f>
        <v>#N/A</v>
      </c>
    </row>
    <row r="93" spans="1:8" ht="12.5">
      <c r="A93" s="375" t="str">
        <f t="shared" si="0"/>
        <v>0198</v>
      </c>
      <c r="B93" s="379" t="s">
        <v>783</v>
      </c>
      <c r="C93" s="379" t="s">
        <v>920</v>
      </c>
      <c r="D93" s="388"/>
      <c r="E93" s="391"/>
      <c r="F93" s="377" t="e">
        <f t="array" ref="F93">INDEX('Задачи (новые)'!B:B,MATCH(A93,'Задачи (новые)'!B:B,0))</f>
        <v>#N/A</v>
      </c>
      <c r="G93" s="377" t="e">
        <f t="array" ref="G93">INDEX('Задачи (новые)'!A:A,MATCH(A93,'Задачи (новые)'!B:B,0))</f>
        <v>#N/A</v>
      </c>
      <c r="H93" s="377" t="e">
        <f t="array" ref="H93">INDEX('Задачи (новые)'!F:F,MATCH(A93,'Задачи (новые)'!B:B,0))</f>
        <v>#N/A</v>
      </c>
    </row>
    <row r="94" spans="1:8" ht="12.5">
      <c r="A94" s="375" t="str">
        <f t="shared" si="0"/>
        <v>0199</v>
      </c>
      <c r="B94" s="313" t="s">
        <v>783</v>
      </c>
      <c r="C94" s="313" t="s">
        <v>655</v>
      </c>
      <c r="D94" s="387"/>
      <c r="E94" s="392"/>
      <c r="F94" s="377" t="e">
        <f t="array" ref="F94">INDEX('Задачи (новые)'!B:B,MATCH(A94,'Задачи (новые)'!B:B,0))</f>
        <v>#N/A</v>
      </c>
      <c r="G94" s="377" t="e">
        <f t="array" ref="G94">INDEX('Задачи (новые)'!A:A,MATCH(A94,'Задачи (новые)'!B:B,0))</f>
        <v>#N/A</v>
      </c>
      <c r="H94" s="377" t="e">
        <f t="array" ref="H94">INDEX('Задачи (новые)'!F:F,MATCH(A94,'Задачи (новые)'!B:B,0))</f>
        <v>#N/A</v>
      </c>
    </row>
    <row r="95" spans="1:8" ht="50" hidden="1">
      <c r="A95" s="375" t="str">
        <f t="shared" si="0"/>
        <v>0200</v>
      </c>
      <c r="B95" s="388"/>
      <c r="C95" s="379" t="s">
        <v>465</v>
      </c>
      <c r="D95" s="415" t="s">
        <v>921</v>
      </c>
      <c r="E95" s="391"/>
      <c r="F95" s="376" t="str">
        <f t="array" ref="F95">INDEX('Задачи (новые)'!B:B,MATCH(A95,'Задачи (новые)'!B:B,0))</f>
        <v>0200</v>
      </c>
      <c r="G95" s="383">
        <f t="array" ref="G95">INDEX('Задачи (новые)'!A:A,MATCH(A95,'Задачи (новые)'!B:B,0))</f>
        <v>28</v>
      </c>
      <c r="H95" s="377" t="str">
        <f t="array" ref="H95">INDEX('Задачи (новые)'!F:F,MATCH(A95,'Задачи (новые)'!B:B,0))</f>
        <v>Задача закрыта</v>
      </c>
    </row>
    <row r="96" spans="1:8" ht="25" hidden="1">
      <c r="A96" s="375" t="str">
        <f t="shared" si="0"/>
        <v>0201</v>
      </c>
      <c r="B96" s="387"/>
      <c r="C96" s="313" t="s">
        <v>457</v>
      </c>
      <c r="D96" s="389" t="s">
        <v>922</v>
      </c>
      <c r="E96" s="392"/>
      <c r="F96" s="376" t="str">
        <f t="array" ref="F96">INDEX('Задачи (новые)'!B:B,MATCH(A96,'Задачи (новые)'!B:B,0))</f>
        <v>0201</v>
      </c>
      <c r="G96" s="383">
        <f t="array" ref="G96">INDEX('Задачи (новые)'!A:A,MATCH(A96,'Задачи (новые)'!B:B,0))</f>
        <v>27</v>
      </c>
      <c r="H96" s="377" t="str">
        <f t="array" ref="H96">INDEX('Задачи (новые)'!F:F,MATCH(A96,'Задачи (новые)'!B:B,0))</f>
        <v>Задача закрыта</v>
      </c>
    </row>
    <row r="97" spans="1:8" ht="25">
      <c r="A97" s="375" t="str">
        <f t="shared" si="0"/>
        <v>0202</v>
      </c>
      <c r="B97" s="388"/>
      <c r="C97" s="417" t="s">
        <v>923</v>
      </c>
      <c r="D97" s="390" t="s">
        <v>924</v>
      </c>
      <c r="E97" s="391"/>
      <c r="F97" s="377" t="e">
        <f t="array" ref="F97">INDEX('Задачи (новые)'!B:B,MATCH(A97,'Задачи (новые)'!B:B,0))</f>
        <v>#N/A</v>
      </c>
      <c r="G97" s="377" t="e">
        <f t="array" ref="G97">INDEX('Задачи (новые)'!A:A,MATCH(A97,'Задачи (новые)'!B:B,0))</f>
        <v>#N/A</v>
      </c>
      <c r="H97" s="377" t="e">
        <f t="array" ref="H97">INDEX('Задачи (новые)'!F:F,MATCH(A97,'Задачи (новые)'!B:B,0))</f>
        <v>#N/A</v>
      </c>
    </row>
    <row r="98" spans="1:8" ht="12.5" hidden="1">
      <c r="A98" s="375" t="str">
        <f t="shared" si="0"/>
        <v>0203</v>
      </c>
      <c r="B98" s="387"/>
      <c r="C98" s="313" t="s">
        <v>925</v>
      </c>
      <c r="D98" s="387"/>
      <c r="E98" s="392"/>
      <c r="F98" s="376" t="str">
        <f t="array" ref="F98">INDEX('Задачи (новые)'!B:B,MATCH(A98,'Задачи (новые)'!B:B,0))</f>
        <v>0203</v>
      </c>
      <c r="G98" s="383">
        <f t="array" ref="G98">INDEX('Задачи (новые)'!A:A,MATCH(A98,'Задачи (новые)'!B:B,0))</f>
        <v>29</v>
      </c>
      <c r="H98" s="377" t="str">
        <f t="array" ref="H98">INDEX('Задачи (новые)'!F:F,MATCH(A98,'Задачи (новые)'!B:B,0))</f>
        <v>Задача закрыта</v>
      </c>
    </row>
    <row r="99" spans="1:8" ht="25" hidden="1">
      <c r="A99" s="375" t="str">
        <f t="shared" si="0"/>
        <v>0204</v>
      </c>
      <c r="B99" s="388"/>
      <c r="C99" s="379" t="s">
        <v>483</v>
      </c>
      <c r="D99" s="388"/>
      <c r="E99" s="391"/>
      <c r="F99" s="376" t="str">
        <f t="array" ref="F99">INDEX('Задачи (новые)'!B:B,MATCH(A99,'Задачи (новые)'!B:B,0))</f>
        <v>0204</v>
      </c>
      <c r="G99" s="383">
        <f t="array" ref="G99">INDEX('Задачи (новые)'!A:A,MATCH(A99,'Задачи (новые)'!B:B,0))</f>
        <v>31</v>
      </c>
      <c r="H99" s="377" t="str">
        <f t="array" ref="H99">INDEX('Задачи (новые)'!F:F,MATCH(A99,'Задачи (новые)'!B:B,0))</f>
        <v>Задача закрыта</v>
      </c>
    </row>
    <row r="100" spans="1:8" ht="37.5" hidden="1">
      <c r="A100" s="375" t="str">
        <f t="shared" si="0"/>
        <v>0205</v>
      </c>
      <c r="B100" s="387"/>
      <c r="C100" s="313" t="s">
        <v>440</v>
      </c>
      <c r="D100" s="418" t="s">
        <v>926</v>
      </c>
      <c r="E100" s="392"/>
      <c r="F100" s="376" t="str">
        <f t="array" ref="F100">INDEX('Задачи (новые)'!B:B,MATCH(A100,'Задачи (новые)'!B:B,0))</f>
        <v>0205</v>
      </c>
      <c r="G100" s="383">
        <f t="array" ref="G100">INDEX('Задачи (новые)'!A:A,MATCH(A100,'Задачи (новые)'!B:B,0))</f>
        <v>25</v>
      </c>
      <c r="H100" s="377" t="str">
        <f t="array" ref="H100">INDEX('Задачи (новые)'!F:F,MATCH(A100,'Задачи (новые)'!B:B,0))</f>
        <v>Задача закрыта</v>
      </c>
    </row>
    <row r="101" spans="1:8" ht="37.5" hidden="1">
      <c r="A101" s="375" t="str">
        <f t="shared" si="0"/>
        <v>0206</v>
      </c>
      <c r="B101" s="388"/>
      <c r="C101" s="379" t="s">
        <v>443</v>
      </c>
      <c r="D101" s="390" t="s">
        <v>927</v>
      </c>
      <c r="E101" s="391"/>
      <c r="F101" s="376" t="str">
        <f t="array" ref="F101">INDEX('Задачи (новые)'!B:B,MATCH(A101,'Задачи (новые)'!B:B,0))</f>
        <v>0206</v>
      </c>
      <c r="G101" s="383">
        <f t="array" ref="G101">INDEX('Задачи (новые)'!A:A,MATCH(A101,'Задачи (новые)'!B:B,0))</f>
        <v>25</v>
      </c>
      <c r="H101" s="377" t="str">
        <f t="array" ref="H101">INDEX('Задачи (новые)'!F:F,MATCH(A101,'Задачи (новые)'!B:B,0))</f>
        <v>Задача закрыта</v>
      </c>
    </row>
    <row r="102" spans="1:8" ht="12.5" hidden="1">
      <c r="A102" s="375" t="str">
        <f t="shared" si="0"/>
        <v>0207</v>
      </c>
      <c r="B102" s="387"/>
      <c r="C102" s="313" t="s">
        <v>447</v>
      </c>
      <c r="D102" s="387"/>
      <c r="E102" s="392"/>
      <c r="F102" s="376" t="str">
        <f t="array" ref="F102">INDEX('Задачи (новые)'!B:B,MATCH(A102,'Задачи (новые)'!B:B,0))</f>
        <v>0207</v>
      </c>
      <c r="G102" s="383">
        <f t="array" ref="G102">INDEX('Задачи (новые)'!A:A,MATCH(A102,'Задачи (новые)'!B:B,0))</f>
        <v>25</v>
      </c>
      <c r="H102" s="377" t="str">
        <f t="array" ref="H102">INDEX('Задачи (новые)'!F:F,MATCH(A102,'Задачи (новые)'!B:B,0))</f>
        <v>Задача закрыта</v>
      </c>
    </row>
    <row r="103" spans="1:8" ht="25">
      <c r="A103" s="375" t="str">
        <f t="shared" si="0"/>
        <v>0208</v>
      </c>
      <c r="B103" s="388"/>
      <c r="C103" s="379" t="s">
        <v>928</v>
      </c>
      <c r="D103" s="388"/>
      <c r="E103" s="391"/>
      <c r="F103" s="377" t="e">
        <f t="array" ref="F103">INDEX('Задачи (новые)'!B:B,MATCH(A103,'Задачи (новые)'!B:B,0))</f>
        <v>#N/A</v>
      </c>
      <c r="G103" s="377" t="e">
        <f t="array" ref="G103">INDEX('Задачи (новые)'!A:A,MATCH(A103,'Задачи (новые)'!B:B,0))</f>
        <v>#N/A</v>
      </c>
      <c r="H103" s="377" t="e">
        <f t="array" ref="H103">INDEX('Задачи (новые)'!F:F,MATCH(A103,'Задачи (новые)'!B:B,0))</f>
        <v>#N/A</v>
      </c>
    </row>
    <row r="104" spans="1:8" ht="12.5">
      <c r="A104" s="375" t="str">
        <f t="shared" si="0"/>
        <v>0209</v>
      </c>
      <c r="B104" s="387"/>
      <c r="C104" s="313" t="s">
        <v>929</v>
      </c>
      <c r="D104" s="387"/>
      <c r="E104" s="392"/>
      <c r="F104" s="377" t="e">
        <f t="array" ref="F104">INDEX('Задачи (новые)'!B:B,MATCH(A104,'Задачи (новые)'!B:B,0))</f>
        <v>#N/A</v>
      </c>
      <c r="G104" s="377" t="e">
        <f t="array" ref="G104">INDEX('Задачи (новые)'!A:A,MATCH(A104,'Задачи (новые)'!B:B,0))</f>
        <v>#N/A</v>
      </c>
      <c r="H104" s="377" t="e">
        <f t="array" ref="H104">INDEX('Задачи (новые)'!F:F,MATCH(A104,'Задачи (новые)'!B:B,0))</f>
        <v>#N/A</v>
      </c>
    </row>
    <row r="105" spans="1:8" ht="12.5" hidden="1">
      <c r="A105" s="375" t="str">
        <f t="shared" si="0"/>
        <v>0210</v>
      </c>
      <c r="B105" s="388"/>
      <c r="C105" s="379" t="s">
        <v>930</v>
      </c>
      <c r="D105" s="388"/>
      <c r="E105" s="391"/>
      <c r="F105" s="376" t="str">
        <f t="array" ref="F105">INDEX('Задачи (новые)'!B:B,MATCH(A105,'Задачи (новые)'!B:B,0))</f>
        <v>0210</v>
      </c>
      <c r="G105" s="383">
        <f t="array" ref="G105">INDEX('Задачи (новые)'!A:A,MATCH(A105,'Задачи (новые)'!B:B,0))</f>
        <v>40</v>
      </c>
      <c r="H105" s="377" t="str">
        <f t="array" ref="H105">INDEX('Задачи (новые)'!F:F,MATCH(A105,'Задачи (новые)'!B:B,0))</f>
        <v>Задача закрыта</v>
      </c>
    </row>
    <row r="106" spans="1:8" ht="241" hidden="1">
      <c r="A106" s="375" t="str">
        <f t="shared" si="0"/>
        <v>0211</v>
      </c>
      <c r="B106" s="387"/>
      <c r="C106" s="313" t="s">
        <v>472</v>
      </c>
      <c r="D106" s="313" t="s">
        <v>931</v>
      </c>
      <c r="E106" s="392"/>
      <c r="F106" s="376" t="str">
        <f t="array" ref="F106">INDEX('Задачи (новые)'!B:B,MATCH(A106,'Задачи (новые)'!B:B,0))</f>
        <v>0211</v>
      </c>
      <c r="G106" s="383">
        <f t="array" ref="G106">INDEX('Задачи (новые)'!A:A,MATCH(A106,'Задачи (новые)'!B:B,0))</f>
        <v>30</v>
      </c>
      <c r="H106" s="377" t="str">
        <f t="array" ref="H106">INDEX('Задачи (новые)'!F:F,MATCH(A106,'Задачи (новые)'!B:B,0))</f>
        <v>Задача закрыта</v>
      </c>
    </row>
    <row r="107" spans="1:8" ht="38.5" hidden="1">
      <c r="A107" s="375" t="str">
        <f t="shared" si="0"/>
        <v>0212</v>
      </c>
      <c r="B107" s="379" t="s">
        <v>783</v>
      </c>
      <c r="C107" s="313" t="s">
        <v>932</v>
      </c>
      <c r="D107" s="417" t="s">
        <v>933</v>
      </c>
      <c r="E107" s="391"/>
      <c r="F107" s="376" t="str">
        <f t="array" ref="F107">INDEX('Задачи (новые)'!B:B,MATCH(A107,'Задачи (новые)'!B:B,0))</f>
        <v>0212</v>
      </c>
      <c r="G107" s="383">
        <f t="array" ref="G107">INDEX('Задачи (новые)'!A:A,MATCH(A107,'Задачи (новые)'!B:B,0))</f>
        <v>40</v>
      </c>
      <c r="H107" s="377" t="str">
        <f t="array" ref="H107">INDEX('Задачи (новые)'!F:F,MATCH(A107,'Задачи (новые)'!B:B,0))</f>
        <v>На доработку</v>
      </c>
    </row>
    <row r="108" spans="1:8" ht="25" hidden="1">
      <c r="A108" s="375" t="str">
        <f t="shared" si="0"/>
        <v>0213</v>
      </c>
      <c r="B108" s="387"/>
      <c r="C108" s="313" t="s">
        <v>480</v>
      </c>
      <c r="D108" s="313" t="s">
        <v>934</v>
      </c>
      <c r="E108" s="392"/>
      <c r="F108" s="376" t="str">
        <f t="array" ref="F108">INDEX('Задачи (новые)'!B:B,MATCH(A108,'Задачи (новые)'!B:B,0))</f>
        <v>0213</v>
      </c>
      <c r="G108" s="383">
        <f t="array" ref="G108">INDEX('Задачи (новые)'!A:A,MATCH(A108,'Задачи (новые)'!B:B,0))</f>
        <v>31</v>
      </c>
      <c r="H108" s="377" t="str">
        <f t="array" ref="H108">INDEX('Задачи (новые)'!F:F,MATCH(A108,'Задачи (новые)'!B:B,0))</f>
        <v>Задача закрыта</v>
      </c>
    </row>
    <row r="109" spans="1:8" ht="75" hidden="1">
      <c r="A109" s="386" t="str">
        <f t="shared" si="0"/>
        <v>0214</v>
      </c>
      <c r="B109" s="379" t="s">
        <v>783</v>
      </c>
      <c r="C109" s="379" t="s">
        <v>935</v>
      </c>
      <c r="D109" s="379" t="s">
        <v>645</v>
      </c>
      <c r="E109" s="391"/>
      <c r="F109" s="386" t="str">
        <f t="array" ref="F109">INDEX('Задачи (новые)'!B:B,MATCH(A109,'Задачи (новые)'!B:B,0))</f>
        <v>0214</v>
      </c>
      <c r="G109" s="419">
        <f t="array" ref="G109">INDEX('Задачи (новые)'!A:A,MATCH(A109,'Задачи (новые)'!B:B,0))</f>
        <v>40</v>
      </c>
      <c r="H109" s="379" t="str">
        <f t="array" ref="H109">INDEX('Задачи (новые)'!F:F,MATCH(A109,'Задачи (новые)'!B:B,0))</f>
        <v>Задача закрыта</v>
      </c>
    </row>
    <row r="110" spans="1:8" ht="62.5">
      <c r="A110" s="375" t="str">
        <f t="shared" si="0"/>
        <v>0215</v>
      </c>
      <c r="B110" s="313" t="s">
        <v>936</v>
      </c>
      <c r="C110" s="416" t="s">
        <v>937</v>
      </c>
      <c r="D110" s="387"/>
      <c r="E110" s="392"/>
      <c r="F110" s="377" t="e">
        <f t="array" ref="F110">INDEX('Задачи (новые)'!B:B,MATCH(A110,'Задачи (новые)'!B:B,0))</f>
        <v>#N/A</v>
      </c>
      <c r="G110" s="377" t="e">
        <f t="array" ref="G110">INDEX('Задачи (новые)'!A:A,MATCH(A110,'Задачи (новые)'!B:B,0))</f>
        <v>#N/A</v>
      </c>
      <c r="H110" s="377" t="e">
        <f t="array" ref="H110">INDEX('Задачи (новые)'!F:F,MATCH(A110,'Задачи (новые)'!B:B,0))</f>
        <v>#N/A</v>
      </c>
    </row>
    <row r="111" spans="1:8" ht="25" hidden="1">
      <c r="A111" s="375" t="str">
        <f t="shared" si="0"/>
        <v>0216</v>
      </c>
      <c r="B111" s="388"/>
      <c r="C111" s="379" t="s">
        <v>938</v>
      </c>
      <c r="D111" s="379" t="s">
        <v>939</v>
      </c>
      <c r="E111" s="391"/>
      <c r="F111" s="376" t="str">
        <f t="array" ref="F111">INDEX('Задачи (новые)'!B:B,MATCH(A111,'Задачи (новые)'!B:B,0))</f>
        <v>0216</v>
      </c>
      <c r="G111" s="383">
        <f t="array" ref="G111">INDEX('Задачи (новые)'!A:A,MATCH(A111,'Задачи (новые)'!B:B,0))</f>
        <v>38</v>
      </c>
      <c r="H111" s="377" t="str">
        <f t="array" ref="H111">INDEX('Задачи (новые)'!F:F,MATCH(A111,'Задачи (новые)'!B:B,0))</f>
        <v>Задача закрыта</v>
      </c>
    </row>
    <row r="112" spans="1:8" ht="62.5" hidden="1">
      <c r="A112" s="375" t="str">
        <f t="shared" si="0"/>
        <v>0217</v>
      </c>
      <c r="B112" s="387"/>
      <c r="C112" s="313" t="s">
        <v>940</v>
      </c>
      <c r="D112" s="313" t="s">
        <v>941</v>
      </c>
      <c r="E112" s="392"/>
      <c r="F112" s="377" t="str">
        <f t="array" ref="F112">INDEX('Задачи (новые)'!B:B,MATCH(A112,'Задачи (новые)'!B:B,0))</f>
        <v>0217</v>
      </c>
      <c r="G112" s="383">
        <f t="array" ref="G112">INDEX('Задачи (новые)'!A:A,MATCH(A112,'Задачи (новые)'!B:B,0))</f>
        <v>33</v>
      </c>
      <c r="H112" s="377" t="str">
        <f t="array" ref="H112">INDEX('Задачи (новые)'!F:F,MATCH(A112,'Задачи (новые)'!B:B,0))</f>
        <v>Задача закрыта</v>
      </c>
    </row>
    <row r="113" spans="1:8" ht="25" hidden="1">
      <c r="A113" s="375" t="str">
        <f t="shared" si="0"/>
        <v>0218</v>
      </c>
      <c r="B113" s="388"/>
      <c r="C113" s="379" t="s">
        <v>942</v>
      </c>
      <c r="D113" s="379" t="s">
        <v>943</v>
      </c>
      <c r="E113" s="391"/>
      <c r="F113" s="376" t="str">
        <f t="array" ref="F113">INDEX('Задачи (новые)'!B:B,MATCH(A113,'Задачи (новые)'!B:B,0))</f>
        <v>0218</v>
      </c>
      <c r="G113" s="383">
        <f t="array" ref="G113">INDEX('Задачи (новые)'!A:A,MATCH(A113,'Задачи (новые)'!B:B,0))</f>
        <v>32</v>
      </c>
      <c r="H113" s="377" t="str">
        <f t="array" ref="H113">INDEX('Задачи (новые)'!F:F,MATCH(A113,'Задачи (новые)'!B:B,0))</f>
        <v>Задача закрыта</v>
      </c>
    </row>
    <row r="114" spans="1:8" ht="175" hidden="1">
      <c r="A114" s="375" t="str">
        <f t="shared" si="0"/>
        <v>0219</v>
      </c>
      <c r="B114" s="387"/>
      <c r="C114" s="313" t="s">
        <v>944</v>
      </c>
      <c r="D114" s="313" t="s">
        <v>945</v>
      </c>
      <c r="E114" s="392"/>
      <c r="F114" s="377" t="str">
        <f t="array" ref="F114">INDEX('Задачи (новые)'!B:B,MATCH(A114,'Задачи (новые)'!B:B,0))</f>
        <v>0219</v>
      </c>
      <c r="G114" s="383">
        <f t="array" ref="G114">INDEX('Задачи (новые)'!A:A,MATCH(A114,'Задачи (новые)'!B:B,0))</f>
        <v>34</v>
      </c>
      <c r="H114" s="377" t="str">
        <f t="array" ref="H114">INDEX('Задачи (новые)'!F:F,MATCH(A114,'Задачи (новые)'!B:B,0))</f>
        <v>Задача закрыта</v>
      </c>
    </row>
    <row r="115" spans="1:8" ht="12.5" hidden="1">
      <c r="A115" s="375" t="str">
        <f t="shared" si="0"/>
        <v>0220</v>
      </c>
      <c r="B115" s="388"/>
      <c r="C115" s="379" t="s">
        <v>946</v>
      </c>
      <c r="D115" s="388"/>
      <c r="E115" s="391"/>
      <c r="F115" s="376" t="str">
        <f t="array" ref="F115">INDEX('Задачи (новые)'!B:B,MATCH(A115,'Задачи (новые)'!B:B,0))</f>
        <v>0220</v>
      </c>
      <c r="G115" s="383">
        <f t="array" ref="G115">INDEX('Задачи (новые)'!A:A,MATCH(A115,'Задачи (новые)'!B:B,0))</f>
        <v>33</v>
      </c>
      <c r="H115" s="377" t="str">
        <f t="array" ref="H115">INDEX('Задачи (новые)'!F:F,MATCH(A115,'Задачи (новые)'!B:B,0))</f>
        <v>Задача закрыта</v>
      </c>
    </row>
    <row r="116" spans="1:8" ht="12.5">
      <c r="A116" s="375" t="str">
        <f t="shared" si="0"/>
        <v>0221</v>
      </c>
      <c r="B116" s="387"/>
      <c r="C116" s="313" t="s">
        <v>947</v>
      </c>
      <c r="D116" s="387"/>
      <c r="E116" s="392"/>
      <c r="F116" s="377" t="e">
        <f t="array" ref="F116">INDEX('Задачи (новые)'!B:B,MATCH(A116,'Задачи (новые)'!B:B,0))</f>
        <v>#N/A</v>
      </c>
      <c r="G116" s="377" t="e">
        <f t="array" ref="G116">INDEX('Задачи (новые)'!A:A,MATCH(A116,'Задачи (новые)'!B:B,0))</f>
        <v>#N/A</v>
      </c>
      <c r="H116" s="377" t="e">
        <f t="array" ref="H116">INDEX('Задачи (новые)'!F:F,MATCH(A116,'Задачи (новые)'!B:B,0))</f>
        <v>#N/A</v>
      </c>
    </row>
    <row r="117" spans="1:8" ht="12.5">
      <c r="A117" s="375" t="str">
        <f t="shared" si="0"/>
        <v>0222</v>
      </c>
      <c r="B117" s="388"/>
      <c r="C117" s="379" t="s">
        <v>948</v>
      </c>
      <c r="D117" s="388"/>
      <c r="E117" s="391"/>
      <c r="F117" s="377" t="e">
        <f t="array" ref="F117">INDEX('Задачи (новые)'!B:B,MATCH(A117,'Задачи (новые)'!B:B,0))</f>
        <v>#N/A</v>
      </c>
      <c r="G117" s="377" t="e">
        <f t="array" ref="G117">INDEX('Задачи (новые)'!A:A,MATCH(A117,'Задачи (новые)'!B:B,0))</f>
        <v>#N/A</v>
      </c>
      <c r="H117" s="377" t="e">
        <f t="array" ref="H117">INDEX('Задачи (новые)'!F:F,MATCH(A117,'Задачи (новые)'!B:B,0))</f>
        <v>#N/A</v>
      </c>
    </row>
    <row r="118" spans="1:8" ht="25">
      <c r="A118" s="375" t="str">
        <f t="shared" si="0"/>
        <v>0223</v>
      </c>
      <c r="B118" s="387"/>
      <c r="C118" s="313" t="s">
        <v>949</v>
      </c>
      <c r="D118" s="387"/>
      <c r="E118" s="392"/>
      <c r="F118" s="377" t="e">
        <f t="array" ref="F118">INDEX('Задачи (новые)'!B:B,MATCH(A118,'Задачи (новые)'!B:B,0))</f>
        <v>#N/A</v>
      </c>
      <c r="G118" s="377" t="e">
        <f t="array" ref="G118">INDEX('Задачи (новые)'!A:A,MATCH(A118,'Задачи (новые)'!B:B,0))</f>
        <v>#N/A</v>
      </c>
      <c r="H118" s="377" t="e">
        <f t="array" ref="H118">INDEX('Задачи (новые)'!F:F,MATCH(A118,'Задачи (новые)'!B:B,0))</f>
        <v>#N/A</v>
      </c>
    </row>
    <row r="119" spans="1:8" ht="12.5">
      <c r="A119" s="375" t="str">
        <f t="shared" si="0"/>
        <v>0224</v>
      </c>
      <c r="B119" s="388"/>
      <c r="C119" s="379" t="s">
        <v>950</v>
      </c>
      <c r="D119" s="388"/>
      <c r="E119" s="391"/>
      <c r="F119" s="377" t="e">
        <f t="array" ref="F119">INDEX('Задачи (новые)'!B:B,MATCH(A119,'Задачи (новые)'!B:B,0))</f>
        <v>#N/A</v>
      </c>
      <c r="G119" s="377" t="e">
        <f t="array" ref="G119">INDEX('Задачи (новые)'!A:A,MATCH(A119,'Задачи (новые)'!B:B,0))</f>
        <v>#N/A</v>
      </c>
      <c r="H119" s="377" t="e">
        <f t="array" ref="H119">INDEX('Задачи (новые)'!F:F,MATCH(A119,'Задачи (новые)'!B:B,0))</f>
        <v>#N/A</v>
      </c>
    </row>
    <row r="120" spans="1:8" ht="12.5" hidden="1">
      <c r="A120" s="375" t="str">
        <f t="shared" si="0"/>
        <v>0225</v>
      </c>
      <c r="B120" s="387"/>
      <c r="C120" s="313" t="s">
        <v>951</v>
      </c>
      <c r="D120" s="387"/>
      <c r="E120" s="392"/>
      <c r="F120" s="376" t="str">
        <f t="array" ref="F120">INDEX('Задачи (новые)'!B:B,MATCH(A120,'Задачи (новые)'!B:B,0))</f>
        <v>0225</v>
      </c>
      <c r="G120" s="383">
        <f t="array" ref="G120">INDEX('Задачи (новые)'!A:A,MATCH(A120,'Задачи (новые)'!B:B,0))</f>
        <v>37</v>
      </c>
      <c r="H120" s="377" t="str">
        <f t="array" ref="H120">INDEX('Задачи (новые)'!F:F,MATCH(A120,'Задачи (новые)'!B:B,0))</f>
        <v>Задача закрыта</v>
      </c>
    </row>
    <row r="121" spans="1:8" ht="12.5">
      <c r="A121" s="375" t="str">
        <f t="shared" si="0"/>
        <v>0226</v>
      </c>
      <c r="B121" s="388"/>
      <c r="C121" s="379" t="s">
        <v>952</v>
      </c>
      <c r="D121" s="388"/>
      <c r="E121" s="391"/>
      <c r="F121" s="377" t="e">
        <f t="array" ref="F121">INDEX('Задачи (новые)'!B:B,MATCH(A121,'Задачи (новые)'!B:B,0))</f>
        <v>#N/A</v>
      </c>
      <c r="G121" s="377" t="e">
        <f t="array" ref="G121">INDEX('Задачи (новые)'!A:A,MATCH(A121,'Задачи (новые)'!B:B,0))</f>
        <v>#N/A</v>
      </c>
      <c r="H121" s="377" t="e">
        <f t="array" ref="H121">INDEX('Задачи (новые)'!F:F,MATCH(A121,'Задачи (новые)'!B:B,0))</f>
        <v>#N/A</v>
      </c>
    </row>
    <row r="122" spans="1:8" ht="37.5" hidden="1">
      <c r="A122" s="375" t="str">
        <f t="shared" si="0"/>
        <v>0227</v>
      </c>
      <c r="B122" s="387"/>
      <c r="C122" s="313" t="s">
        <v>953</v>
      </c>
      <c r="D122" s="387"/>
      <c r="E122" s="392"/>
      <c r="F122" s="377" t="str">
        <f t="array" ref="F122">INDEX('Задачи (новые)'!B:B,MATCH(A122,'Задачи (новые)'!B:B,0))</f>
        <v>0227</v>
      </c>
      <c r="G122" s="383">
        <f t="array" ref="G122">INDEX('Задачи (новые)'!A:A,MATCH(A122,'Задачи (новые)'!B:B,0))</f>
        <v>34</v>
      </c>
      <c r="H122" s="377" t="str">
        <f t="array" ref="H122">INDEX('Задачи (новые)'!F:F,MATCH(A122,'Задачи (новые)'!B:B,0))</f>
        <v>Задача закрыта</v>
      </c>
    </row>
    <row r="123" spans="1:8" ht="12.5" hidden="1">
      <c r="A123" s="375" t="str">
        <f t="shared" si="0"/>
        <v>0228</v>
      </c>
      <c r="B123" s="388"/>
      <c r="C123" s="379" t="s">
        <v>954</v>
      </c>
      <c r="D123" s="388"/>
      <c r="E123" s="391"/>
      <c r="F123" s="377" t="str">
        <f t="array" ref="F123">INDEX('Задачи (новые)'!B:B,MATCH(A123,'Задачи (новые)'!B:B,0))</f>
        <v>0228</v>
      </c>
      <c r="G123" s="383">
        <f t="array" ref="G123">INDEX('Задачи (новые)'!A:A,MATCH(A123,'Задачи (новые)'!B:B,0))</f>
        <v>35</v>
      </c>
      <c r="H123" s="377" t="str">
        <f t="array" ref="H123">INDEX('Задачи (новые)'!F:F,MATCH(A123,'Задачи (новые)'!B:B,0))</f>
        <v>Задача закрыта</v>
      </c>
    </row>
    <row r="124" spans="1:8" ht="162.5" hidden="1">
      <c r="A124" s="375" t="str">
        <f t="shared" si="0"/>
        <v>0229</v>
      </c>
      <c r="B124" s="387"/>
      <c r="C124" s="313" t="s">
        <v>955</v>
      </c>
      <c r="D124" s="313" t="s">
        <v>956</v>
      </c>
      <c r="E124" s="392"/>
      <c r="F124" s="377" t="str">
        <f t="array" ref="F124">INDEX('Задачи (новые)'!B:B,MATCH(A124,'Задачи (новые)'!B:B,0))</f>
        <v>0229</v>
      </c>
      <c r="G124" s="383">
        <f t="array" ref="G124">INDEX('Задачи (новые)'!A:A,MATCH(A124,'Задачи (новые)'!B:B,0))</f>
        <v>34</v>
      </c>
      <c r="H124" s="377" t="str">
        <f t="array" ref="H124">INDEX('Задачи (новые)'!F:F,MATCH(A124,'Задачи (новые)'!B:B,0))</f>
        <v>Задача закрыта</v>
      </c>
    </row>
    <row r="125" spans="1:8" ht="12.5" hidden="1">
      <c r="A125" s="375" t="str">
        <f t="shared" si="0"/>
        <v>0230</v>
      </c>
      <c r="B125" s="388"/>
      <c r="C125" s="379" t="s">
        <v>957</v>
      </c>
      <c r="D125" s="388"/>
      <c r="E125" s="391"/>
      <c r="F125" s="376" t="str">
        <f t="array" ref="F125">INDEX('Задачи (новые)'!B:B,MATCH(A125,'Задачи (новые)'!B:B,0))</f>
        <v>0230</v>
      </c>
      <c r="G125" s="383">
        <f t="array" ref="G125">INDEX('Задачи (новые)'!A:A,MATCH(A125,'Задачи (новые)'!B:B,0))</f>
        <v>35</v>
      </c>
      <c r="H125" s="377" t="str">
        <f t="array" ref="H125">INDEX('Задачи (новые)'!F:F,MATCH(A125,'Задачи (новые)'!B:B,0))</f>
        <v>Задача закрыта</v>
      </c>
    </row>
    <row r="126" spans="1:8" ht="12.5">
      <c r="A126" s="375" t="str">
        <f t="shared" si="0"/>
        <v>0231</v>
      </c>
      <c r="B126" s="387"/>
      <c r="C126" s="313" t="s">
        <v>958</v>
      </c>
      <c r="D126" s="387"/>
      <c r="E126" s="392"/>
      <c r="F126" s="377" t="e">
        <f t="array" ref="F126">INDEX('Задачи (новые)'!B:B,MATCH(A126,'Задачи (новые)'!B:B,0))</f>
        <v>#N/A</v>
      </c>
      <c r="G126" s="377" t="e">
        <f t="array" ref="G126">INDEX('Задачи (новые)'!A:A,MATCH(A126,'Задачи (новые)'!B:B,0))</f>
        <v>#N/A</v>
      </c>
      <c r="H126" s="377" t="e">
        <f t="array" ref="H126">INDEX('Задачи (новые)'!F:F,MATCH(A126,'Задачи (новые)'!B:B,0))</f>
        <v>#N/A</v>
      </c>
    </row>
    <row r="127" spans="1:8" ht="12.5">
      <c r="A127" s="375" t="str">
        <f t="shared" si="0"/>
        <v>0232</v>
      </c>
      <c r="B127" s="388"/>
      <c r="C127" s="379" t="s">
        <v>959</v>
      </c>
      <c r="D127" s="388"/>
      <c r="E127" s="391"/>
      <c r="F127" s="377" t="e">
        <f t="array" ref="F127">INDEX('Задачи (новые)'!B:B,MATCH(A127,'Задачи (новые)'!B:B,0))</f>
        <v>#N/A</v>
      </c>
      <c r="G127" s="377" t="e">
        <f t="array" ref="G127">INDEX('Задачи (новые)'!A:A,MATCH(A127,'Задачи (новые)'!B:B,0))</f>
        <v>#N/A</v>
      </c>
      <c r="H127" s="377" t="e">
        <f t="array" ref="H127">INDEX('Задачи (новые)'!F:F,MATCH(A127,'Задачи (новые)'!B:B,0))</f>
        <v>#N/A</v>
      </c>
    </row>
    <row r="128" spans="1:8" ht="112" hidden="1">
      <c r="A128" s="375" t="str">
        <f t="shared" si="0"/>
        <v>0233</v>
      </c>
      <c r="B128" s="387"/>
      <c r="C128" s="313" t="s">
        <v>960</v>
      </c>
      <c r="D128" s="420" t="s">
        <v>961</v>
      </c>
      <c r="E128" s="392"/>
      <c r="F128" s="376" t="str">
        <f t="array" ref="F128">INDEX('Задачи (новые)'!B:B,MATCH(A128,'Задачи (новые)'!B:B,0))</f>
        <v>0233</v>
      </c>
      <c r="G128" s="383">
        <f t="array" ref="G128">INDEX('Задачи (новые)'!A:A,MATCH(A128,'Задачи (новые)'!B:B,0))</f>
        <v>36</v>
      </c>
      <c r="H128" s="377" t="str">
        <f t="array" ref="H128">INDEX('Задачи (новые)'!F:F,MATCH(A128,'Задачи (новые)'!B:B,0))</f>
        <v>Задача закрыта</v>
      </c>
    </row>
    <row r="129" spans="1:8" ht="37.5">
      <c r="A129" s="375" t="str">
        <f t="shared" si="0"/>
        <v>0234</v>
      </c>
      <c r="B129" s="388"/>
      <c r="C129" s="379" t="s">
        <v>962</v>
      </c>
      <c r="D129" s="379" t="s">
        <v>963</v>
      </c>
      <c r="E129" s="391"/>
      <c r="F129" s="377" t="e">
        <f t="array" ref="F129">INDEX('Задачи (новые)'!B:B,MATCH(A129,'Задачи (новые)'!B:B,0))</f>
        <v>#N/A</v>
      </c>
      <c r="G129" s="377" t="e">
        <f t="array" ref="G129">INDEX('Задачи (новые)'!A:A,MATCH(A129,'Задачи (новые)'!B:B,0))</f>
        <v>#N/A</v>
      </c>
      <c r="H129" s="377" t="e">
        <f t="array" ref="H129">INDEX('Задачи (новые)'!F:F,MATCH(A129,'Задачи (новые)'!B:B,0))</f>
        <v>#N/A</v>
      </c>
    </row>
    <row r="130" spans="1:8" ht="12.5">
      <c r="A130" s="375" t="str">
        <f t="shared" si="0"/>
        <v>0235</v>
      </c>
      <c r="B130" s="387"/>
      <c r="C130" s="313" t="s">
        <v>964</v>
      </c>
      <c r="D130" s="387"/>
      <c r="E130" s="392"/>
      <c r="F130" s="377" t="e">
        <f t="array" ref="F130">INDEX('Задачи (новые)'!B:B,MATCH(A130,'Задачи (новые)'!B:B,0))</f>
        <v>#N/A</v>
      </c>
      <c r="G130" s="377" t="e">
        <f t="array" ref="G130">INDEX('Задачи (новые)'!A:A,MATCH(A130,'Задачи (новые)'!B:B,0))</f>
        <v>#N/A</v>
      </c>
      <c r="H130" s="377" t="e">
        <f t="array" ref="H130">INDEX('Задачи (новые)'!F:F,MATCH(A130,'Задачи (новые)'!B:B,0))</f>
        <v>#N/A</v>
      </c>
    </row>
    <row r="131" spans="1:8" ht="12.5" hidden="1">
      <c r="A131" s="375" t="str">
        <f t="shared" si="0"/>
        <v>0236</v>
      </c>
      <c r="B131" s="388"/>
      <c r="C131" s="379" t="s">
        <v>965</v>
      </c>
      <c r="D131" s="379"/>
      <c r="E131" s="391"/>
      <c r="F131" s="376" t="str">
        <f t="array" ref="F131">INDEX('Задачи (новые)'!B:B,MATCH(A131,'Задачи (новые)'!B:B,0))</f>
        <v>0236</v>
      </c>
      <c r="G131" s="383">
        <f t="array" ref="G131">INDEX('Задачи (новые)'!A:A,MATCH(A131,'Задачи (новые)'!B:B,0))</f>
        <v>36</v>
      </c>
      <c r="H131" s="377" t="str">
        <f t="array" ref="H131">INDEX('Задачи (новые)'!F:F,MATCH(A131,'Задачи (новые)'!B:B,0))</f>
        <v>Задача закрыта</v>
      </c>
    </row>
    <row r="132" spans="1:8" ht="409.5">
      <c r="A132" s="375" t="str">
        <f t="shared" si="0"/>
        <v>"К2А</v>
      </c>
      <c r="B132" s="387"/>
      <c r="C132" s="313" t="s">
        <v>966</v>
      </c>
      <c r="D132" s="387"/>
      <c r="E132" s="392"/>
      <c r="F132" s="377" t="e">
        <f t="array" ref="F132">INDEX('Задачи (новые)'!B:B,MATCH(A132,'Задачи (новые)'!B:B,0))</f>
        <v>#N/A</v>
      </c>
      <c r="G132" s="377" t="e">
        <f t="array" ref="G132">INDEX('Задачи (новые)'!A:A,MATCH(A132,'Задачи (новые)'!B:B,0))</f>
        <v>#N/A</v>
      </c>
      <c r="H132" s="377" t="e">
        <f t="array" ref="H132">INDEX('Задачи (новые)'!F:F,MATCH(A132,'Задачи (новые)'!B:B,0))</f>
        <v>#N/A</v>
      </c>
    </row>
    <row r="133" spans="1:8" ht="12.5">
      <c r="A133" s="375" t="str">
        <f t="shared" si="0"/>
        <v/>
      </c>
      <c r="B133" s="388"/>
      <c r="C133" s="379"/>
      <c r="D133" s="388"/>
      <c r="E133" s="391"/>
      <c r="F133" s="377" t="e">
        <f t="array" ref="F133">INDEX('Задачи (новые)'!B:B,MATCH(A133,'Задачи (новые)'!B:B,0))</f>
        <v>#N/A</v>
      </c>
      <c r="G133" s="377" t="e">
        <f t="array" ref="G133">INDEX('Задачи (новые)'!A:A,MATCH(A133,'Задачи (новые)'!B:B,0))</f>
        <v>#N/A</v>
      </c>
      <c r="H133" s="377" t="e">
        <f t="array" ref="H133">INDEX('Задачи (новые)'!F:F,MATCH(A133,'Задачи (новые)'!B:B,0))</f>
        <v>#N/A</v>
      </c>
    </row>
    <row r="134" spans="1:8" ht="12.5">
      <c r="A134" s="375" t="str">
        <f t="shared" si="0"/>
        <v>Возм</v>
      </c>
      <c r="B134" s="387"/>
      <c r="C134" s="313" t="s">
        <v>967</v>
      </c>
      <c r="D134" s="387"/>
      <c r="E134" s="392"/>
      <c r="F134" s="377" t="e">
        <f t="array" ref="F134">INDEX('Задачи (новые)'!B:B,MATCH(A134,'Задачи (новые)'!B:B,0))</f>
        <v>#N/A</v>
      </c>
      <c r="G134" s="377" t="e">
        <f t="array" ref="G134">INDEX('Задачи (новые)'!A:A,MATCH(A134,'Задачи (новые)'!B:B,0))</f>
        <v>#N/A</v>
      </c>
      <c r="H134" s="377" t="e">
        <f t="array" ref="H134">INDEX('Задачи (новые)'!F:F,MATCH(A134,'Задачи (новые)'!B:B,0))</f>
        <v>#N/A</v>
      </c>
    </row>
    <row r="135" spans="1:8" ht="50" hidden="1">
      <c r="A135" s="375" t="str">
        <f t="shared" si="0"/>
        <v>0237</v>
      </c>
      <c r="B135" s="388"/>
      <c r="C135" s="379" t="s">
        <v>968</v>
      </c>
      <c r="D135" s="379" t="s">
        <v>540</v>
      </c>
      <c r="E135" s="391"/>
      <c r="F135" s="376" t="str">
        <f t="array" ref="F135">INDEX('Задачи (новые)'!B:B,MATCH(A135,'Задачи (новые)'!B:B,0))</f>
        <v>0237</v>
      </c>
      <c r="G135" s="383">
        <f t="array" ref="G135">INDEX('Задачи (новые)'!A:A,MATCH(A135,'Задачи (новые)'!B:B,0))</f>
        <v>38</v>
      </c>
      <c r="H135" s="377" t="str">
        <f t="array" ref="H135">INDEX('Задачи (новые)'!F:F,MATCH(A135,'Задачи (новые)'!B:B,0))</f>
        <v>Задача закрыта</v>
      </c>
    </row>
    <row r="136" spans="1:8" ht="137.5" hidden="1">
      <c r="A136" s="375" t="str">
        <f t="shared" si="0"/>
        <v>0238</v>
      </c>
      <c r="B136" s="387"/>
      <c r="C136" s="313" t="s">
        <v>969</v>
      </c>
      <c r="D136" s="313" t="s">
        <v>542</v>
      </c>
      <c r="E136" s="392"/>
      <c r="F136" s="376" t="str">
        <f t="array" ref="F136">INDEX('Задачи (новые)'!B:B,MATCH(A136,'Задачи (новые)'!B:B,0))</f>
        <v>0238</v>
      </c>
      <c r="G136" s="383">
        <f t="array" ref="G136">INDEX('Задачи (новые)'!A:A,MATCH(A136,'Задачи (новые)'!B:B,0))</f>
        <v>38</v>
      </c>
      <c r="H136" s="377" t="str">
        <f t="array" ref="H136">INDEX('Задачи (новые)'!F:F,MATCH(A136,'Задачи (новые)'!B:B,0))</f>
        <v>Задача закрыта</v>
      </c>
    </row>
    <row r="137" spans="1:8" ht="126.5" hidden="1">
      <c r="A137" s="375" t="str">
        <f t="shared" si="0"/>
        <v>0239</v>
      </c>
      <c r="B137" s="388"/>
      <c r="C137" s="379" t="s">
        <v>970</v>
      </c>
      <c r="D137" s="379" t="s">
        <v>971</v>
      </c>
      <c r="E137" s="391"/>
      <c r="F137" s="376" t="str">
        <f t="array" ref="F137">INDEX('Задачи (новые)'!B:B,MATCH(A137,'Задачи (новые)'!B:B,0))</f>
        <v>0239</v>
      </c>
      <c r="G137" s="383">
        <f t="array" ref="G137">INDEX('Задачи (новые)'!A:A,MATCH(A137,'Задачи (новые)'!B:B,0))</f>
        <v>39</v>
      </c>
      <c r="H137" s="377" t="str">
        <f t="array" ref="H137">INDEX('Задачи (новые)'!F:F,MATCH(A137,'Задачи (новые)'!B:B,0))</f>
        <v>Задача закрыта</v>
      </c>
    </row>
    <row r="138" spans="1:8" ht="175" hidden="1">
      <c r="A138" s="375" t="str">
        <f t="shared" si="0"/>
        <v>0240</v>
      </c>
      <c r="B138" s="387"/>
      <c r="C138" s="313" t="s">
        <v>972</v>
      </c>
      <c r="D138" s="313" t="s">
        <v>973</v>
      </c>
      <c r="E138" s="392"/>
      <c r="F138" s="376" t="str">
        <f t="array" ref="F138">INDEX('Задачи (новые)'!B:B,MATCH(A138,'Задачи (новые)'!B:B,0))</f>
        <v>0240</v>
      </c>
      <c r="G138" s="383">
        <f t="array" ref="G138">INDEX('Задачи (новые)'!A:A,MATCH(A138,'Задачи (новые)'!B:B,0))</f>
        <v>39</v>
      </c>
      <c r="H138" s="377" t="str">
        <f t="array" ref="H138">INDEX('Задачи (новые)'!F:F,MATCH(A138,'Задачи (новые)'!B:B,0))</f>
        <v>Задача закрыта</v>
      </c>
    </row>
    <row r="139" spans="1:8" ht="137.5" hidden="1">
      <c r="A139" s="375" t="str">
        <f t="shared" si="0"/>
        <v>0241</v>
      </c>
      <c r="B139" s="388"/>
      <c r="C139" s="379" t="s">
        <v>974</v>
      </c>
      <c r="D139" s="379" t="s">
        <v>554</v>
      </c>
      <c r="E139" s="391"/>
      <c r="F139" s="376" t="str">
        <f t="array" ref="F139">INDEX('Задачи (новые)'!B:B,MATCH(A139,'Задачи (новые)'!B:B,0))</f>
        <v>0241</v>
      </c>
      <c r="G139" s="383">
        <f t="array" ref="G139">INDEX('Задачи (новые)'!A:A,MATCH(A139,'Задачи (новые)'!B:B,0))</f>
        <v>39</v>
      </c>
      <c r="H139" s="377" t="str">
        <f t="array" ref="H139">INDEX('Задачи (новые)'!F:F,MATCH(A139,'Задачи (новые)'!B:B,0))</f>
        <v>На доработку</v>
      </c>
    </row>
    <row r="140" spans="1:8" ht="175">
      <c r="A140" s="375" t="str">
        <f t="shared" si="0"/>
        <v>0242</v>
      </c>
      <c r="B140" s="387"/>
      <c r="C140" s="313" t="s">
        <v>975</v>
      </c>
      <c r="D140" s="384" t="s">
        <v>973</v>
      </c>
      <c r="E140" s="392"/>
      <c r="F140" s="377" t="e">
        <f t="array" ref="F140">INDEX('Задачи (новые)'!B:B,MATCH(A140,'Задачи (новые)'!B:B,0))</f>
        <v>#N/A</v>
      </c>
      <c r="G140" s="377" t="e">
        <f t="array" ref="G140">INDEX('Задачи (новые)'!A:A,MATCH(A140,'Задачи (новые)'!B:B,0))</f>
        <v>#N/A</v>
      </c>
      <c r="H140" s="377" t="e">
        <f t="array" ref="H140">INDEX('Задачи (новые)'!F:F,MATCH(A140,'Задачи (новые)'!B:B,0))</f>
        <v>#N/A</v>
      </c>
    </row>
    <row r="141" spans="1:8" ht="112.5" hidden="1">
      <c r="A141" s="375" t="str">
        <f t="shared" si="0"/>
        <v>0243</v>
      </c>
      <c r="B141" s="388"/>
      <c r="C141" s="379" t="s">
        <v>976</v>
      </c>
      <c r="D141" s="390" t="s">
        <v>977</v>
      </c>
      <c r="E141" s="391"/>
      <c r="F141" s="376" t="str">
        <f t="array" ref="F141">INDEX('Задачи (новые)'!B:B,MATCH(A141,'Задачи (новые)'!B:B,0))</f>
        <v>0243</v>
      </c>
      <c r="G141" s="383">
        <f t="array" ref="G141">INDEX('Задачи (новые)'!A:A,MATCH(A141,'Задачи (новые)'!B:B,0))</f>
        <v>40</v>
      </c>
      <c r="H141" s="377" t="str">
        <f t="array" ref="H141">INDEX('Задачи (новые)'!F:F,MATCH(A141,'Задачи (новые)'!B:B,0))</f>
        <v>На доработку</v>
      </c>
    </row>
    <row r="142" spans="1:8" ht="12.5">
      <c r="A142" s="375" t="str">
        <f t="shared" si="0"/>
        <v>0244</v>
      </c>
      <c r="B142" s="387"/>
      <c r="C142" s="313" t="s">
        <v>978</v>
      </c>
      <c r="D142" s="387"/>
      <c r="E142" s="392"/>
      <c r="F142" s="377" t="e">
        <f t="array" ref="F142">INDEX('Задачи (новые)'!B:B,MATCH(A142,'Задачи (новые)'!B:B,0))</f>
        <v>#N/A</v>
      </c>
      <c r="G142" s="377" t="e">
        <f t="array" ref="G142">INDEX('Задачи (новые)'!A:A,MATCH(A142,'Задачи (новые)'!B:B,0))</f>
        <v>#N/A</v>
      </c>
      <c r="H142" s="377" t="e">
        <f t="array" ref="H142">INDEX('Задачи (новые)'!F:F,MATCH(A142,'Задачи (новые)'!B:B,0))</f>
        <v>#N/A</v>
      </c>
    </row>
    <row r="143" spans="1:8" ht="25">
      <c r="A143" s="375" t="str">
        <f t="shared" si="0"/>
        <v>0245</v>
      </c>
      <c r="B143" s="388"/>
      <c r="C143" s="379" t="s">
        <v>979</v>
      </c>
      <c r="D143" s="388"/>
      <c r="E143" s="391"/>
      <c r="F143" s="377" t="e">
        <f t="array" ref="F143">INDEX('Задачи (новые)'!B:B,MATCH(A143,'Задачи (новые)'!B:B,0))</f>
        <v>#N/A</v>
      </c>
      <c r="G143" s="377" t="e">
        <f t="array" ref="G143">INDEX('Задачи (новые)'!A:A,MATCH(A143,'Задачи (новые)'!B:B,0))</f>
        <v>#N/A</v>
      </c>
      <c r="H143" s="377" t="e">
        <f t="array" ref="H143">INDEX('Задачи (новые)'!F:F,MATCH(A143,'Задачи (новые)'!B:B,0))</f>
        <v>#N/A</v>
      </c>
    </row>
    <row r="144" spans="1:8" ht="265">
      <c r="A144" s="375" t="str">
        <f t="shared" si="0"/>
        <v>0246</v>
      </c>
      <c r="B144" s="387"/>
      <c r="C144" s="313" t="s">
        <v>980</v>
      </c>
      <c r="D144" s="389" t="s">
        <v>981</v>
      </c>
      <c r="E144" s="392"/>
      <c r="F144" s="377" t="e">
        <f t="array" ref="F144">INDEX('Задачи (новые)'!B:B,MATCH(A144,'Задачи (новые)'!B:B,0))</f>
        <v>#N/A</v>
      </c>
      <c r="G144" s="377" t="e">
        <f t="array" ref="G144">INDEX('Задачи (новые)'!A:A,MATCH(A144,'Задачи (новые)'!B:B,0))</f>
        <v>#N/A</v>
      </c>
      <c r="H144" s="377" t="e">
        <f t="array" ref="H144">INDEX('Задачи (новые)'!F:F,MATCH(A144,'Задачи (новые)'!B:B,0))</f>
        <v>#N/A</v>
      </c>
    </row>
    <row r="145" spans="1:8" ht="50">
      <c r="A145" s="375" t="str">
        <f t="shared" si="0"/>
        <v>0247</v>
      </c>
      <c r="B145" s="388"/>
      <c r="C145" s="379" t="s">
        <v>982</v>
      </c>
      <c r="D145" s="379" t="s">
        <v>572</v>
      </c>
      <c r="E145" s="391"/>
      <c r="F145" s="377" t="e">
        <f t="array" ref="F145">INDEX('Задачи (новые)'!B:B,MATCH(A145,'Задачи (новые)'!B:B,0))</f>
        <v>#N/A</v>
      </c>
      <c r="G145" s="377" t="e">
        <f t="array" ref="G145">INDEX('Задачи (новые)'!A:A,MATCH(A145,'Задачи (новые)'!B:B,0))</f>
        <v>#N/A</v>
      </c>
      <c r="H145" s="377" t="e">
        <f t="array" ref="H145">INDEX('Задачи (новые)'!F:F,MATCH(A145,'Задачи (новые)'!B:B,0))</f>
        <v>#N/A</v>
      </c>
    </row>
    <row r="146" spans="1:8" ht="226">
      <c r="A146" s="375" t="str">
        <f t="shared" si="0"/>
        <v>0248</v>
      </c>
      <c r="B146" s="387"/>
      <c r="C146" s="313" t="s">
        <v>983</v>
      </c>
      <c r="D146" s="389" t="s">
        <v>984</v>
      </c>
      <c r="E146" s="392"/>
      <c r="F146" s="377" t="e">
        <f t="array" ref="F146">INDEX('Задачи (новые)'!B:B,MATCH(A146,'Задачи (новые)'!B:B,0))</f>
        <v>#N/A</v>
      </c>
      <c r="G146" s="377" t="e">
        <f t="array" ref="G146">INDEX('Задачи (новые)'!A:A,MATCH(A146,'Задачи (новые)'!B:B,0))</f>
        <v>#N/A</v>
      </c>
      <c r="H146" s="377" t="e">
        <f t="array" ref="H146">INDEX('Задачи (новые)'!F:F,MATCH(A146,'Задачи (новые)'!B:B,0))</f>
        <v>#N/A</v>
      </c>
    </row>
    <row r="147" spans="1:8" ht="87.5">
      <c r="A147" s="375" t="str">
        <f t="shared" si="0"/>
        <v>0249</v>
      </c>
      <c r="B147" s="388"/>
      <c r="C147" s="379" t="s">
        <v>985</v>
      </c>
      <c r="D147" s="390" t="s">
        <v>986</v>
      </c>
      <c r="E147" s="391"/>
      <c r="F147" s="377" t="e">
        <f t="array" ref="F147">INDEX('Задачи (новые)'!B:B,MATCH(A147,'Задачи (новые)'!B:B,0))</f>
        <v>#N/A</v>
      </c>
      <c r="G147" s="377" t="e">
        <f t="array" ref="G147">INDEX('Задачи (новые)'!A:A,MATCH(A147,'Задачи (новые)'!B:B,0))</f>
        <v>#N/A</v>
      </c>
      <c r="H147" s="377" t="e">
        <f t="array" ref="H147">INDEX('Задачи (новые)'!F:F,MATCH(A147,'Задачи (новые)'!B:B,0))</f>
        <v>#N/A</v>
      </c>
    </row>
    <row r="148" spans="1:8" ht="75">
      <c r="A148" s="375" t="str">
        <f t="shared" si="0"/>
        <v>0250</v>
      </c>
      <c r="B148" s="387"/>
      <c r="C148" s="313" t="s">
        <v>987</v>
      </c>
      <c r="D148" s="313" t="s">
        <v>576</v>
      </c>
      <c r="E148" s="392"/>
      <c r="F148" s="377" t="e">
        <f t="array" ref="F148">INDEX('Задачи (новые)'!B:B,MATCH(A148,'Задачи (новые)'!B:B,0))</f>
        <v>#N/A</v>
      </c>
      <c r="G148" s="377" t="e">
        <f t="array" ref="G148">INDEX('Задачи (новые)'!A:A,MATCH(A148,'Задачи (новые)'!B:B,0))</f>
        <v>#N/A</v>
      </c>
      <c r="H148" s="377" t="e">
        <f t="array" ref="H148">INDEX('Задачи (новые)'!F:F,MATCH(A148,'Задачи (новые)'!B:B,0))</f>
        <v>#N/A</v>
      </c>
    </row>
    <row r="149" spans="1:8" ht="250">
      <c r="A149" s="375" t="str">
        <f t="shared" si="0"/>
        <v>0251</v>
      </c>
      <c r="B149" s="388"/>
      <c r="C149" s="379" t="s">
        <v>988</v>
      </c>
      <c r="D149" s="379" t="s">
        <v>989</v>
      </c>
      <c r="E149" s="391"/>
      <c r="F149" s="377" t="e">
        <f t="array" ref="F149">INDEX('Задачи (новые)'!B:B,MATCH(A149,'Задачи (новые)'!B:B,0))</f>
        <v>#N/A</v>
      </c>
      <c r="G149" s="377" t="e">
        <f t="array" ref="G149">INDEX('Задачи (новые)'!A:A,MATCH(A149,'Задачи (новые)'!B:B,0))</f>
        <v>#N/A</v>
      </c>
      <c r="H149" s="377" t="e">
        <f t="array" ref="H149">INDEX('Задачи (новые)'!F:F,MATCH(A149,'Задачи (новые)'!B:B,0))</f>
        <v>#N/A</v>
      </c>
    </row>
    <row r="150" spans="1:8" ht="12.5">
      <c r="A150" s="375" t="str">
        <f t="shared" si="0"/>
        <v>0252</v>
      </c>
      <c r="B150" s="387"/>
      <c r="C150" s="313" t="s">
        <v>990</v>
      </c>
      <c r="D150" s="387"/>
      <c r="E150" s="392"/>
      <c r="F150" s="377" t="e">
        <f t="array" ref="F150">INDEX('Задачи (новые)'!B:B,MATCH(A150,'Задачи (новые)'!B:B,0))</f>
        <v>#N/A</v>
      </c>
      <c r="G150" s="377" t="e">
        <f t="array" ref="G150">INDEX('Задачи (новые)'!A:A,MATCH(A150,'Задачи (новые)'!B:B,0))</f>
        <v>#N/A</v>
      </c>
      <c r="H150" s="377" t="e">
        <f t="array" ref="H150">INDEX('Задачи (новые)'!F:F,MATCH(A150,'Задачи (новые)'!B:B,0))</f>
        <v>#N/A</v>
      </c>
    </row>
    <row r="151" spans="1:8" ht="12.5">
      <c r="A151" s="375" t="str">
        <f t="shared" si="0"/>
        <v>0253</v>
      </c>
      <c r="B151" s="388"/>
      <c r="C151" s="379" t="s">
        <v>991</v>
      </c>
      <c r="D151" s="388"/>
      <c r="E151" s="391"/>
      <c r="F151" s="377" t="e">
        <f t="array" ref="F151">INDEX('Задачи (новые)'!B:B,MATCH(A151,'Задачи (новые)'!B:B,0))</f>
        <v>#N/A</v>
      </c>
      <c r="G151" s="377" t="e">
        <f t="array" ref="G151">INDEX('Задачи (новые)'!A:A,MATCH(A151,'Задачи (новые)'!B:B,0))</f>
        <v>#N/A</v>
      </c>
      <c r="H151" s="377" t="e">
        <f t="array" ref="H151">INDEX('Задачи (новые)'!F:F,MATCH(A151,'Задачи (новые)'!B:B,0))</f>
        <v>#N/A</v>
      </c>
    </row>
    <row r="152" spans="1:8" ht="12.5">
      <c r="A152" s="375" t="str">
        <f t="shared" si="0"/>
        <v>0254</v>
      </c>
      <c r="B152" s="387"/>
      <c r="C152" s="421" t="s">
        <v>992</v>
      </c>
      <c r="D152" s="387"/>
      <c r="E152" s="392"/>
      <c r="F152" s="377" t="e">
        <f t="array" ref="F152">INDEX('Задачи (новые)'!B:B,MATCH(A152,'Задачи (новые)'!B:B,0))</f>
        <v>#N/A</v>
      </c>
      <c r="G152" s="377" t="e">
        <f t="array" ref="G152">INDEX('Задачи (новые)'!A:A,MATCH(A152,'Задачи (новые)'!B:B,0))</f>
        <v>#N/A</v>
      </c>
      <c r="H152" s="377" t="e">
        <f t="array" ref="H152">INDEX('Задачи (новые)'!F:F,MATCH(A152,'Задачи (новые)'!B:B,0))</f>
        <v>#N/A</v>
      </c>
    </row>
    <row r="153" spans="1:8" ht="225">
      <c r="A153" s="375" t="str">
        <f t="shared" si="0"/>
        <v>0255</v>
      </c>
      <c r="B153" s="388"/>
      <c r="C153" s="379" t="s">
        <v>993</v>
      </c>
      <c r="D153" s="388"/>
      <c r="E153" s="391"/>
      <c r="F153" s="377" t="e">
        <f t="array" ref="F153">INDEX('Задачи (новые)'!B:B,MATCH(A153,'Задачи (новые)'!B:B,0))</f>
        <v>#N/A</v>
      </c>
      <c r="G153" s="377" t="e">
        <f t="array" ref="G153">INDEX('Задачи (новые)'!A:A,MATCH(A153,'Задачи (новые)'!B:B,0))</f>
        <v>#N/A</v>
      </c>
      <c r="H153" s="377" t="e">
        <f t="array" ref="H153">INDEX('Задачи (новые)'!F:F,MATCH(A153,'Задачи (новые)'!B:B,0))</f>
        <v>#N/A</v>
      </c>
    </row>
    <row r="154" spans="1:8" ht="84">
      <c r="A154" s="375" t="str">
        <f t="shared" si="0"/>
        <v>0256</v>
      </c>
      <c r="B154" s="387"/>
      <c r="C154" s="313" t="s">
        <v>994</v>
      </c>
      <c r="D154" s="422" t="s">
        <v>995</v>
      </c>
      <c r="E154" s="392"/>
      <c r="F154" s="377" t="e">
        <f t="array" ref="F154">INDEX('Задачи (новые)'!B:B,MATCH(A154,'Задачи (новые)'!B:B,0))</f>
        <v>#N/A</v>
      </c>
      <c r="G154" s="377" t="e">
        <f t="array" ref="G154">INDEX('Задачи (новые)'!A:A,MATCH(A154,'Задачи (новые)'!B:B,0))</f>
        <v>#N/A</v>
      </c>
      <c r="H154" s="377" t="e">
        <f t="array" ref="H154">INDEX('Задачи (новые)'!F:F,MATCH(A154,'Задачи (новые)'!B:B,0))</f>
        <v>#N/A</v>
      </c>
    </row>
    <row r="155" spans="1:8" ht="378">
      <c r="A155" s="375" t="str">
        <f t="shared" si="0"/>
        <v>0257</v>
      </c>
      <c r="B155" s="388"/>
      <c r="C155" s="379" t="s">
        <v>996</v>
      </c>
      <c r="D155" s="423" t="s">
        <v>997</v>
      </c>
      <c r="E155" s="391"/>
      <c r="F155" s="377" t="e">
        <f t="array" ref="F155">INDEX('Задачи (новые)'!B:B,MATCH(A155,'Задачи (новые)'!B:B,0))</f>
        <v>#N/A</v>
      </c>
      <c r="G155" s="377" t="e">
        <f t="array" ref="G155">INDEX('Задачи (новые)'!A:A,MATCH(A155,'Задачи (новые)'!B:B,0))</f>
        <v>#N/A</v>
      </c>
      <c r="H155" s="377" t="e">
        <f t="array" ref="H155">INDEX('Задачи (новые)'!F:F,MATCH(A155,'Задачи (новые)'!B:B,0))</f>
        <v>#N/A</v>
      </c>
    </row>
    <row r="156" spans="1:8" ht="126">
      <c r="A156" s="375" t="str">
        <f t="shared" si="0"/>
        <v>0258</v>
      </c>
      <c r="B156" s="387"/>
      <c r="C156" s="313" t="s">
        <v>998</v>
      </c>
      <c r="D156" s="424" t="s">
        <v>999</v>
      </c>
      <c r="E156" s="392"/>
      <c r="F156" s="377" t="e">
        <f t="array" ref="F156">INDEX('Задачи (новые)'!B:B,MATCH(A156,'Задачи (новые)'!B:B,0))</f>
        <v>#N/A</v>
      </c>
      <c r="G156" s="377" t="e">
        <f t="array" ref="G156">INDEX('Задачи (новые)'!A:A,MATCH(A156,'Задачи (новые)'!B:B,0))</f>
        <v>#N/A</v>
      </c>
      <c r="H156" s="377" t="e">
        <f t="array" ref="H156">INDEX('Задачи (новые)'!F:F,MATCH(A156,'Задачи (новые)'!B:B,0))</f>
        <v>#N/A</v>
      </c>
    </row>
    <row r="157" spans="1:8" ht="409.5">
      <c r="A157" s="375" t="str">
        <f t="shared" si="0"/>
        <v>0259</v>
      </c>
      <c r="B157" s="388"/>
      <c r="C157" s="379" t="s">
        <v>1000</v>
      </c>
      <c r="D157" s="423" t="s">
        <v>1001</v>
      </c>
      <c r="E157" s="391"/>
      <c r="F157" s="377" t="e">
        <f t="array" ref="F157">INDEX('Задачи (новые)'!B:B,MATCH(A157,'Задачи (новые)'!B:B,0))</f>
        <v>#N/A</v>
      </c>
      <c r="G157" s="377" t="e">
        <f t="array" ref="G157">INDEX('Задачи (новые)'!A:A,MATCH(A157,'Задачи (новые)'!B:B,0))</f>
        <v>#N/A</v>
      </c>
      <c r="H157" s="377" t="e">
        <f t="array" ref="H157">INDEX('Задачи (новые)'!F:F,MATCH(A157,'Задачи (новые)'!B:B,0))</f>
        <v>#N/A</v>
      </c>
    </row>
    <row r="158" spans="1:8" ht="154">
      <c r="A158" s="375" t="str">
        <f t="shared" si="0"/>
        <v>0260</v>
      </c>
      <c r="B158" s="387"/>
      <c r="C158" s="313" t="s">
        <v>1002</v>
      </c>
      <c r="D158" s="424" t="s">
        <v>1003</v>
      </c>
      <c r="E158" s="392"/>
      <c r="F158" s="377" t="e">
        <f t="array" ref="F158">INDEX('Задачи (новые)'!B:B,MATCH(A158,'Задачи (новые)'!B:B,0))</f>
        <v>#N/A</v>
      </c>
      <c r="G158" s="377" t="e">
        <f t="array" ref="G158">INDEX('Задачи (новые)'!A:A,MATCH(A158,'Задачи (новые)'!B:B,0))</f>
        <v>#N/A</v>
      </c>
      <c r="H158" s="377" t="e">
        <f t="array" ref="H158">INDEX('Задачи (новые)'!F:F,MATCH(A158,'Задачи (новые)'!B:B,0))</f>
        <v>#N/A</v>
      </c>
    </row>
    <row r="159" spans="1:8" ht="409.5">
      <c r="A159" s="375" t="str">
        <f t="shared" si="0"/>
        <v>0261</v>
      </c>
      <c r="B159" s="388"/>
      <c r="C159" s="379" t="s">
        <v>1004</v>
      </c>
      <c r="D159" s="425" t="s">
        <v>1005</v>
      </c>
      <c r="E159" s="391"/>
      <c r="F159" s="377" t="e">
        <f t="array" ref="F159">INDEX('Задачи (новые)'!B:B,MATCH(A159,'Задачи (новые)'!B:B,0))</f>
        <v>#N/A</v>
      </c>
      <c r="G159" s="377" t="e">
        <f t="array" ref="G159">INDEX('Задачи (новые)'!A:A,MATCH(A159,'Задачи (новые)'!B:B,0))</f>
        <v>#N/A</v>
      </c>
      <c r="H159" s="377" t="e">
        <f t="array" ref="H159">INDEX('Задачи (новые)'!F:F,MATCH(A159,'Задачи (новые)'!B:B,0))</f>
        <v>#N/A</v>
      </c>
    </row>
    <row r="160" spans="1:8" ht="25">
      <c r="A160" s="375" t="str">
        <f t="shared" si="0"/>
        <v>0262</v>
      </c>
      <c r="B160" s="387"/>
      <c r="C160" s="313" t="s">
        <v>1006</v>
      </c>
      <c r="D160" s="313" t="s">
        <v>1007</v>
      </c>
      <c r="E160" s="392"/>
      <c r="F160" s="377" t="e">
        <f t="array" ref="F160">INDEX('Задачи (новые)'!B:B,MATCH(A160,'Задачи (новые)'!B:B,0))</f>
        <v>#N/A</v>
      </c>
      <c r="G160" s="377" t="e">
        <f t="array" ref="G160">INDEX('Задачи (новые)'!A:A,MATCH(A160,'Задачи (новые)'!B:B,0))</f>
        <v>#N/A</v>
      </c>
      <c r="H160" s="377" t="e">
        <f t="array" ref="H160">INDEX('Задачи (новые)'!F:F,MATCH(A160,'Задачи (новые)'!B:B,0))</f>
        <v>#N/A</v>
      </c>
    </row>
    <row r="161" spans="1:8" ht="187.5">
      <c r="A161" s="375" t="str">
        <f t="shared" si="0"/>
        <v>0263</v>
      </c>
      <c r="B161" s="388"/>
      <c r="C161" s="379" t="s">
        <v>1008</v>
      </c>
      <c r="D161" s="379" t="s">
        <v>1009</v>
      </c>
      <c r="E161" s="391"/>
      <c r="F161" s="377" t="e">
        <f t="array" ref="F161">INDEX('Задачи (новые)'!B:B,MATCH(A161,'Задачи (новые)'!B:B,0))</f>
        <v>#N/A</v>
      </c>
      <c r="G161" s="377" t="e">
        <f t="array" ref="G161">INDEX('Задачи (новые)'!A:A,MATCH(A161,'Задачи (новые)'!B:B,0))</f>
        <v>#N/A</v>
      </c>
      <c r="H161" s="377" t="e">
        <f t="array" ref="H161">INDEX('Задачи (новые)'!F:F,MATCH(A161,'Задачи (новые)'!B:B,0))</f>
        <v>#N/A</v>
      </c>
    </row>
    <row r="162" spans="1:8" ht="25">
      <c r="A162" s="375" t="str">
        <f t="shared" si="0"/>
        <v>0264</v>
      </c>
      <c r="B162" s="387"/>
      <c r="C162" s="313" t="s">
        <v>1010</v>
      </c>
      <c r="D162" s="389" t="s">
        <v>1011</v>
      </c>
      <c r="E162" s="392"/>
      <c r="F162" s="377" t="e">
        <f t="array" ref="F162">INDEX('Задачи (новые)'!B:B,MATCH(A162,'Задачи (новые)'!B:B,0))</f>
        <v>#N/A</v>
      </c>
      <c r="G162" s="377" t="e">
        <f t="array" ref="G162">INDEX('Задачи (новые)'!A:A,MATCH(A162,'Задачи (новые)'!B:B,0))</f>
        <v>#N/A</v>
      </c>
      <c r="H162" s="377" t="e">
        <f t="array" ref="H162">INDEX('Задачи (новые)'!F:F,MATCH(A162,'Задачи (новые)'!B:B,0))</f>
        <v>#N/A</v>
      </c>
    </row>
    <row r="163" spans="1:8" ht="175">
      <c r="A163" s="375" t="str">
        <f t="shared" si="0"/>
        <v>0265</v>
      </c>
      <c r="B163" s="388"/>
      <c r="C163" s="379" t="s">
        <v>1012</v>
      </c>
      <c r="D163" s="426" t="s">
        <v>1013</v>
      </c>
      <c r="E163" s="391"/>
      <c r="F163" s="377" t="e">
        <f t="array" ref="F163">INDEX('Задачи (новые)'!B:B,MATCH(A163,'Задачи (новые)'!B:B,0))</f>
        <v>#N/A</v>
      </c>
      <c r="G163" s="377" t="e">
        <f t="array" ref="G163">INDEX('Задачи (новые)'!A:A,MATCH(A163,'Задачи (новые)'!B:B,0))</f>
        <v>#N/A</v>
      </c>
      <c r="H163" s="377" t="e">
        <f t="array" ref="H163">INDEX('Задачи (новые)'!F:F,MATCH(A163,'Задачи (новые)'!B:B,0))</f>
        <v>#N/A</v>
      </c>
    </row>
    <row r="164" spans="1:8" ht="12.5">
      <c r="A164" s="375" t="str">
        <f t="shared" si="0"/>
        <v>0266</v>
      </c>
      <c r="B164" s="387"/>
      <c r="C164" s="313" t="s">
        <v>1014</v>
      </c>
      <c r="D164" s="313" t="s">
        <v>1015</v>
      </c>
      <c r="E164" s="392"/>
      <c r="F164" s="377" t="e">
        <f t="array" ref="F164">INDEX('Задачи (новые)'!B:B,MATCH(A164,'Задачи (новые)'!B:B,0))</f>
        <v>#N/A</v>
      </c>
      <c r="G164" s="377" t="e">
        <f t="array" ref="G164">INDEX('Задачи (новые)'!A:A,MATCH(A164,'Задачи (новые)'!B:B,0))</f>
        <v>#N/A</v>
      </c>
      <c r="H164" s="377" t="e">
        <f t="array" ref="H164">INDEX('Задачи (новые)'!F:F,MATCH(A164,'Задачи (новые)'!B:B,0))</f>
        <v>#N/A</v>
      </c>
    </row>
    <row r="165" spans="1:8" ht="25">
      <c r="A165" s="375" t="str">
        <f t="shared" si="0"/>
        <v/>
      </c>
      <c r="B165" s="388"/>
      <c r="C165" s="388"/>
      <c r="D165" s="379" t="s">
        <v>1016</v>
      </c>
      <c r="E165" s="391"/>
      <c r="F165" s="377" t="e">
        <f t="array" ref="F165">INDEX('Задачи (новые)'!B:B,MATCH(A165,'Задачи (новые)'!B:B,0))</f>
        <v>#N/A</v>
      </c>
      <c r="G165" s="377" t="e">
        <f t="array" ref="G165">INDEX('Задачи (новые)'!A:A,MATCH(A165,'Задачи (новые)'!B:B,0))</f>
        <v>#N/A</v>
      </c>
      <c r="H165" s="377" t="e">
        <f t="array" ref="H165">INDEX('Задачи (новые)'!F:F,MATCH(A165,'Задачи (новые)'!B:B,0))</f>
        <v>#N/A</v>
      </c>
    </row>
    <row r="166" spans="1:8" ht="150">
      <c r="A166" s="375" t="str">
        <f t="shared" si="0"/>
        <v>0267</v>
      </c>
      <c r="B166" s="313" t="s">
        <v>1017</v>
      </c>
      <c r="C166" s="313" t="s">
        <v>1018</v>
      </c>
      <c r="D166" s="313" t="s">
        <v>1019</v>
      </c>
      <c r="E166" s="392"/>
      <c r="F166" s="377" t="e">
        <f t="array" ref="F166">INDEX('Задачи (новые)'!B:B,MATCH(A166,'Задачи (новые)'!B:B,0))</f>
        <v>#N/A</v>
      </c>
      <c r="G166" s="377" t="e">
        <f t="array" ref="G166">INDEX('Задачи (новые)'!A:A,MATCH(A166,'Задачи (новые)'!B:B,0))</f>
        <v>#N/A</v>
      </c>
      <c r="H166" s="377" t="e">
        <f t="array" ref="H166">INDEX('Задачи (новые)'!F:F,MATCH(A166,'Задачи (новые)'!B:B,0))</f>
        <v>#N/A</v>
      </c>
    </row>
    <row r="167" spans="1:8" ht="239">
      <c r="A167" s="375" t="str">
        <f t="shared" si="0"/>
        <v>0268</v>
      </c>
      <c r="B167" s="379" t="s">
        <v>1017</v>
      </c>
      <c r="C167" s="379" t="s">
        <v>1020</v>
      </c>
      <c r="D167" s="390" t="s">
        <v>1021</v>
      </c>
      <c r="E167" s="391"/>
      <c r="F167" s="377" t="e">
        <f t="array" ref="F167">INDEX('Задачи (новые)'!B:B,MATCH(A167,'Задачи (новые)'!B:B,0))</f>
        <v>#N/A</v>
      </c>
      <c r="G167" s="377" t="e">
        <f t="array" ref="G167">INDEX('Задачи (новые)'!A:A,MATCH(A167,'Задачи (новые)'!B:B,0))</f>
        <v>#N/A</v>
      </c>
      <c r="H167" s="377" t="e">
        <f t="array" ref="H167">INDEX('Задачи (новые)'!F:F,MATCH(A167,'Задачи (новые)'!B:B,0))</f>
        <v>#N/A</v>
      </c>
    </row>
    <row r="168" spans="1:8" ht="140">
      <c r="A168" s="375" t="s">
        <v>612</v>
      </c>
      <c r="B168" s="387"/>
      <c r="C168" s="387"/>
      <c r="D168" s="427" t="s">
        <v>1022</v>
      </c>
      <c r="E168" s="392"/>
      <c r="F168" s="376" t="str">
        <f t="array" ref="F168">INDEX('Задачи (новые)'!B:B,MATCH(A168,'Задачи (новые)'!B:B,0))</f>
        <v>0269</v>
      </c>
      <c r="G168" s="383">
        <f t="array" ref="G168">INDEX('Задачи (новые)'!A:A,MATCH(A168,'Задачи (новые)'!B:B,0))</f>
        <v>46</v>
      </c>
      <c r="H168" s="377">
        <f t="array" ref="H168">INDEX('Задачи (новые)'!F:F,MATCH(A168,'Задачи (новые)'!B:B,0))</f>
        <v>0</v>
      </c>
    </row>
    <row r="169" spans="1:8" ht="28">
      <c r="A169" s="375" t="s">
        <v>625</v>
      </c>
      <c r="B169" s="388"/>
      <c r="C169" s="388"/>
      <c r="D169" s="428" t="s">
        <v>1023</v>
      </c>
      <c r="E169" s="391"/>
      <c r="F169" s="376" t="str">
        <f t="array" ref="F169">INDEX('Задачи (новые)'!B:B,MATCH(A169,'Задачи (новые)'!B:B,0))</f>
        <v>0270</v>
      </c>
      <c r="G169" s="383">
        <f t="array" ref="G169">INDEX('Задачи (новые)'!A:A,MATCH(A169,'Задачи (новые)'!B:B,0))</f>
        <v>46</v>
      </c>
      <c r="H169" s="377">
        <f t="array" ref="H169">INDEX('Задачи (новые)'!F:F,MATCH(A169,'Задачи (новые)'!B:B,0))</f>
        <v>0</v>
      </c>
    </row>
    <row r="170" spans="1:8" ht="409.5">
      <c r="A170" s="375" t="s">
        <v>635</v>
      </c>
      <c r="B170" s="387"/>
      <c r="C170" s="387"/>
      <c r="D170" s="424" t="s">
        <v>1024</v>
      </c>
      <c r="E170" s="392"/>
      <c r="F170" s="377" t="e">
        <f t="array" ref="F170">INDEX('Задачи (новые)'!B:B,MATCH(A170,'Задачи (новые)'!B:B,0))</f>
        <v>#N/A</v>
      </c>
      <c r="G170" s="377" t="e">
        <f t="array" ref="G170">INDEX('Задачи (новые)'!A:A,MATCH(A170,'Задачи (новые)'!B:B,0))</f>
        <v>#N/A</v>
      </c>
      <c r="H170" s="377" t="e">
        <f t="array" ref="H170">INDEX('Задачи (новые)'!F:F,MATCH(A170,'Задачи (новые)'!B:B,0))</f>
        <v>#N/A</v>
      </c>
    </row>
    <row r="171" spans="1:8" ht="409.5">
      <c r="A171" s="375" t="s">
        <v>603</v>
      </c>
      <c r="B171" s="388"/>
      <c r="C171" s="388"/>
      <c r="D171" s="427" t="s">
        <v>1025</v>
      </c>
      <c r="E171" s="391"/>
      <c r="F171" s="376" t="str">
        <f t="array" ref="F171">INDEX('Задачи (новые)'!B:B,MATCH(A171,'Задачи (новые)'!B:B,0))</f>
        <v>0272</v>
      </c>
      <c r="G171" s="376" t="str">
        <f t="array" ref="G171">INDEX('Задачи (новые)'!A:A,MATCH(A171,'Задачи (новые)'!B:B,0))</f>
        <v>45</v>
      </c>
      <c r="H171" s="377" t="str">
        <f t="array" ref="H171">INDEX('Задачи (новые)'!F:F,MATCH(A171,'Задачи (новые)'!B:B,0))</f>
        <v>На доработку</v>
      </c>
    </row>
    <row r="172" spans="1:8" ht="28">
      <c r="A172" s="375" t="s">
        <v>605</v>
      </c>
      <c r="B172" s="387"/>
      <c r="C172" s="387"/>
      <c r="D172" s="428" t="s">
        <v>1026</v>
      </c>
      <c r="E172" s="392"/>
      <c r="F172" s="376" t="str">
        <f t="array" ref="F172">INDEX('Задачи (новые)'!B:B,MATCH(A172,'Задачи (новые)'!B:B,0))</f>
        <v>0273</v>
      </c>
      <c r="G172" s="376" t="str">
        <f t="array" ref="G172">INDEX('Задачи (новые)'!A:A,MATCH(A172,'Задачи (новые)'!B:B,0))</f>
        <v>45</v>
      </c>
      <c r="H172" s="377">
        <f t="array" ref="H172">INDEX('Задачи (новые)'!F:F,MATCH(A172,'Задачи (новые)'!B:B,0))</f>
        <v>0</v>
      </c>
    </row>
    <row r="173" spans="1:8" ht="25">
      <c r="A173" s="375" t="s">
        <v>622</v>
      </c>
      <c r="B173" s="388"/>
      <c r="C173" s="379" t="s">
        <v>623</v>
      </c>
      <c r="D173" s="379" t="s">
        <v>1027</v>
      </c>
      <c r="E173" s="391"/>
      <c r="F173" s="376" t="str">
        <f t="array" ref="F173">INDEX('Задачи (новые)'!B:B,MATCH(A173,'Задачи (новые)'!B:B,0))</f>
        <v>0274</v>
      </c>
      <c r="G173" s="383">
        <f t="array" ref="G173">INDEX('Задачи (новые)'!A:A,MATCH(A173,'Задачи (новые)'!B:B,0))</f>
        <v>46</v>
      </c>
      <c r="H173" s="377">
        <f t="array" ref="H173">INDEX('Задачи (новые)'!F:F,MATCH(A173,'Задачи (новые)'!B:B,0))</f>
        <v>0</v>
      </c>
    </row>
    <row r="174" spans="1:8" ht="12.5">
      <c r="A174" s="375" t="str">
        <f t="shared" ref="A174:A397" si="1">LEFT(C174,4)</f>
        <v>0275</v>
      </c>
      <c r="B174" s="387"/>
      <c r="C174" s="313" t="s">
        <v>1028</v>
      </c>
      <c r="D174" s="313" t="s">
        <v>1029</v>
      </c>
      <c r="E174" s="392"/>
      <c r="F174" s="376" t="str">
        <f t="array" ref="F174">INDEX('Задачи (новые)'!B:B,MATCH(A174,'Задачи (новые)'!B:B,0))</f>
        <v>0275</v>
      </c>
      <c r="G174" s="383">
        <f t="array" ref="G174">INDEX('Задачи (новые)'!A:A,MATCH(A174,'Задачи (новые)'!B:B,0))</f>
        <v>46</v>
      </c>
      <c r="H174" s="377">
        <f t="array" ref="H174">INDEX('Задачи (новые)'!F:F,MATCH(A174,'Задачи (новые)'!B:B,0))</f>
        <v>0</v>
      </c>
    </row>
    <row r="175" spans="1:8" ht="25">
      <c r="A175" s="375" t="str">
        <f t="shared" si="1"/>
        <v>0276</v>
      </c>
      <c r="B175" s="388"/>
      <c r="C175" s="379" t="s">
        <v>1030</v>
      </c>
      <c r="D175" s="379" t="s">
        <v>1031</v>
      </c>
      <c r="E175" s="391"/>
      <c r="F175" s="376" t="str">
        <f t="array" ref="F175">INDEX('Задачи (новые)'!B:B,MATCH(A175,'Задачи (новые)'!B:B,0))</f>
        <v>0276</v>
      </c>
      <c r="G175" s="383">
        <f t="array" ref="G175">INDEX('Задачи (новые)'!A:A,MATCH(A175,'Задачи (новые)'!B:B,0))</f>
        <v>46</v>
      </c>
      <c r="H175" s="377">
        <f t="array" ref="H175">INDEX('Задачи (новые)'!F:F,MATCH(A175,'Задачи (новые)'!B:B,0))</f>
        <v>0</v>
      </c>
    </row>
    <row r="176" spans="1:8" ht="12.5">
      <c r="A176" s="375" t="str">
        <f t="shared" si="1"/>
        <v/>
      </c>
      <c r="B176" s="387"/>
      <c r="C176" s="387"/>
      <c r="D176" s="387"/>
      <c r="E176" s="392"/>
      <c r="F176" s="377" t="e">
        <f t="array" ref="F176">INDEX('Задачи (новые)'!B:B,MATCH(A176,'Задачи (новые)'!B:B,0))</f>
        <v>#N/A</v>
      </c>
      <c r="G176" s="377" t="e">
        <f t="array" ref="G176">INDEX('Задачи (новые)'!A:A,MATCH(A176,'Задачи (новые)'!B:B,0))</f>
        <v>#N/A</v>
      </c>
      <c r="H176" s="377" t="e">
        <f t="array" ref="H176">INDEX('Задачи (новые)'!F:F,MATCH(A176,'Задачи (новые)'!B:B,0))</f>
        <v>#N/A</v>
      </c>
    </row>
    <row r="177" spans="1:8" ht="12.5">
      <c r="A177" s="375" t="str">
        <f t="shared" si="1"/>
        <v/>
      </c>
      <c r="B177" s="388"/>
      <c r="C177" s="388"/>
      <c r="D177" s="388"/>
      <c r="E177" s="391"/>
      <c r="F177" s="377" t="e">
        <f t="array" ref="F177">INDEX('Задачи (новые)'!B:B,MATCH(A177,'Задачи (новые)'!B:B,0))</f>
        <v>#N/A</v>
      </c>
      <c r="G177" s="377" t="e">
        <f t="array" ref="G177">INDEX('Задачи (новые)'!A:A,MATCH(A177,'Задачи (новые)'!B:B,0))</f>
        <v>#N/A</v>
      </c>
      <c r="H177" s="377" t="e">
        <f t="array" ref="H177">INDEX('Задачи (новые)'!F:F,MATCH(A177,'Задачи (новые)'!B:B,0))</f>
        <v>#N/A</v>
      </c>
    </row>
    <row r="178" spans="1:8" ht="12.5">
      <c r="A178" s="375" t="str">
        <f t="shared" si="1"/>
        <v/>
      </c>
      <c r="B178" s="387"/>
      <c r="C178" s="387"/>
      <c r="D178" s="387"/>
      <c r="E178" s="392"/>
      <c r="F178" s="377" t="e">
        <f t="array" ref="F178">INDEX('Задачи (новые)'!B:B,MATCH(A178,'Задачи (новые)'!B:B,0))</f>
        <v>#N/A</v>
      </c>
      <c r="G178" s="377" t="e">
        <f t="array" ref="G178">INDEX('Задачи (новые)'!A:A,MATCH(A178,'Задачи (новые)'!B:B,0))</f>
        <v>#N/A</v>
      </c>
      <c r="H178" s="377" t="e">
        <f t="array" ref="H178">INDEX('Задачи (новые)'!F:F,MATCH(A178,'Задачи (новые)'!B:B,0))</f>
        <v>#N/A</v>
      </c>
    </row>
    <row r="179" spans="1:8" ht="12.5">
      <c r="A179" s="375" t="str">
        <f t="shared" si="1"/>
        <v/>
      </c>
      <c r="B179" s="388"/>
      <c r="C179" s="388"/>
      <c r="D179" s="388"/>
      <c r="E179" s="391"/>
      <c r="F179" s="377" t="e">
        <f t="array" ref="F179">INDEX('Задачи (новые)'!B:B,MATCH(A179,'Задачи (новые)'!B:B,0))</f>
        <v>#N/A</v>
      </c>
      <c r="G179" s="377" t="e">
        <f t="array" ref="G179">INDEX('Задачи (новые)'!A:A,MATCH(A179,'Задачи (новые)'!B:B,0))</f>
        <v>#N/A</v>
      </c>
      <c r="H179" s="377" t="e">
        <f t="array" ref="H179">INDEX('Задачи (новые)'!F:F,MATCH(A179,'Задачи (новые)'!B:B,0))</f>
        <v>#N/A</v>
      </c>
    </row>
    <row r="180" spans="1:8" ht="12.5">
      <c r="A180" s="375" t="str">
        <f t="shared" si="1"/>
        <v/>
      </c>
      <c r="B180" s="387"/>
      <c r="C180" s="387"/>
      <c r="D180" s="387"/>
      <c r="E180" s="392"/>
      <c r="F180" s="377" t="e">
        <f t="array" ref="F180">INDEX('Задачи (новые)'!B:B,MATCH(A180,'Задачи (новые)'!B:B,0))</f>
        <v>#N/A</v>
      </c>
      <c r="G180" s="377" t="e">
        <f t="array" ref="G180">INDEX('Задачи (новые)'!A:A,MATCH(A180,'Задачи (новые)'!B:B,0))</f>
        <v>#N/A</v>
      </c>
      <c r="H180" s="377" t="e">
        <f t="array" ref="H180">INDEX('Задачи (новые)'!F:F,MATCH(A180,'Задачи (новые)'!B:B,0))</f>
        <v>#N/A</v>
      </c>
    </row>
    <row r="181" spans="1:8" ht="12.5">
      <c r="A181" s="375" t="str">
        <f t="shared" si="1"/>
        <v/>
      </c>
      <c r="B181" s="388"/>
      <c r="C181" s="388"/>
      <c r="D181" s="388"/>
      <c r="E181" s="391"/>
      <c r="F181" s="377" t="e">
        <f t="array" ref="F181">INDEX('Задачи (новые)'!B:B,MATCH(A181,'Задачи (новые)'!B:B,0))</f>
        <v>#N/A</v>
      </c>
      <c r="G181" s="377" t="e">
        <f t="array" ref="G181">INDEX('Задачи (новые)'!A:A,MATCH(A181,'Задачи (новые)'!B:B,0))</f>
        <v>#N/A</v>
      </c>
      <c r="H181" s="377" t="e">
        <f t="array" ref="H181">INDEX('Задачи (новые)'!F:F,MATCH(A181,'Задачи (новые)'!B:B,0))</f>
        <v>#N/A</v>
      </c>
    </row>
    <row r="182" spans="1:8" ht="12.5">
      <c r="A182" s="375" t="str">
        <f t="shared" si="1"/>
        <v/>
      </c>
      <c r="B182" s="387"/>
      <c r="C182" s="387"/>
      <c r="D182" s="387"/>
      <c r="E182" s="392"/>
      <c r="F182" s="377" t="e">
        <f t="array" ref="F182">INDEX('Задачи (новые)'!B:B,MATCH(A182,'Задачи (новые)'!B:B,0))</f>
        <v>#N/A</v>
      </c>
      <c r="G182" s="377" t="e">
        <f t="array" ref="G182">INDEX('Задачи (новые)'!A:A,MATCH(A182,'Задачи (новые)'!B:B,0))</f>
        <v>#N/A</v>
      </c>
      <c r="H182" s="377" t="e">
        <f t="array" ref="H182">INDEX('Задачи (новые)'!F:F,MATCH(A182,'Задачи (новые)'!B:B,0))</f>
        <v>#N/A</v>
      </c>
    </row>
    <row r="183" spans="1:8" ht="12.5">
      <c r="A183" s="375" t="str">
        <f t="shared" si="1"/>
        <v/>
      </c>
      <c r="B183" s="388"/>
      <c r="C183" s="388"/>
      <c r="D183" s="388"/>
      <c r="E183" s="391"/>
      <c r="F183" s="377" t="e">
        <f t="array" ref="F183">INDEX('Задачи (новые)'!B:B,MATCH(A183,'Задачи (новые)'!B:B,0))</f>
        <v>#N/A</v>
      </c>
      <c r="G183" s="377" t="e">
        <f t="array" ref="G183">INDEX('Задачи (новые)'!A:A,MATCH(A183,'Задачи (новые)'!B:B,0))</f>
        <v>#N/A</v>
      </c>
      <c r="H183" s="377" t="e">
        <f t="array" ref="H183">INDEX('Задачи (новые)'!F:F,MATCH(A183,'Задачи (новые)'!B:B,0))</f>
        <v>#N/A</v>
      </c>
    </row>
    <row r="184" spans="1:8" ht="12.5">
      <c r="A184" s="375" t="str">
        <f t="shared" si="1"/>
        <v/>
      </c>
      <c r="B184" s="387"/>
      <c r="C184" s="387"/>
      <c r="D184" s="387"/>
      <c r="E184" s="392"/>
      <c r="F184" s="377" t="e">
        <f t="array" ref="F184">INDEX('Задачи (новые)'!B:B,MATCH(A184,'Задачи (новые)'!B:B,0))</f>
        <v>#N/A</v>
      </c>
      <c r="G184" s="377" t="e">
        <f t="array" ref="G184">INDEX('Задачи (новые)'!A:A,MATCH(A184,'Задачи (новые)'!B:B,0))</f>
        <v>#N/A</v>
      </c>
      <c r="H184" s="377" t="e">
        <f t="array" ref="H184">INDEX('Задачи (новые)'!F:F,MATCH(A184,'Задачи (новые)'!B:B,0))</f>
        <v>#N/A</v>
      </c>
    </row>
    <row r="185" spans="1:8" ht="12.5">
      <c r="A185" s="375" t="str">
        <f t="shared" si="1"/>
        <v/>
      </c>
      <c r="B185" s="388"/>
      <c r="C185" s="388"/>
      <c r="D185" s="388"/>
      <c r="E185" s="391"/>
      <c r="F185" s="377" t="e">
        <f t="array" ref="F185">INDEX('Задачи (новые)'!B:B,MATCH(A185,'Задачи (новые)'!B:B,0))</f>
        <v>#N/A</v>
      </c>
      <c r="G185" s="377" t="e">
        <f t="array" ref="G185">INDEX('Задачи (новые)'!A:A,MATCH(A185,'Задачи (новые)'!B:B,0))</f>
        <v>#N/A</v>
      </c>
      <c r="H185" s="377" t="e">
        <f t="array" ref="H185">INDEX('Задачи (новые)'!F:F,MATCH(A185,'Задачи (новые)'!B:B,0))</f>
        <v>#N/A</v>
      </c>
    </row>
    <row r="186" spans="1:8" ht="12.5">
      <c r="A186" s="375" t="str">
        <f t="shared" si="1"/>
        <v/>
      </c>
      <c r="B186" s="387"/>
      <c r="C186" s="387"/>
      <c r="D186" s="387"/>
      <c r="E186" s="392"/>
      <c r="F186" s="377" t="e">
        <f t="array" ref="F186">INDEX('Задачи (новые)'!B:B,MATCH(A186,'Задачи (новые)'!B:B,0))</f>
        <v>#N/A</v>
      </c>
      <c r="G186" s="377" t="e">
        <f t="array" ref="G186">INDEX('Задачи (новые)'!A:A,MATCH(A186,'Задачи (новые)'!B:B,0))</f>
        <v>#N/A</v>
      </c>
      <c r="H186" s="377" t="e">
        <f t="array" ref="H186">INDEX('Задачи (новые)'!F:F,MATCH(A186,'Задачи (новые)'!B:B,0))</f>
        <v>#N/A</v>
      </c>
    </row>
    <row r="187" spans="1:8" ht="12.5">
      <c r="A187" s="375" t="str">
        <f t="shared" si="1"/>
        <v/>
      </c>
      <c r="B187" s="388"/>
      <c r="C187" s="388"/>
      <c r="D187" s="388"/>
      <c r="E187" s="391"/>
      <c r="F187" s="377" t="e">
        <f t="array" ref="F187">INDEX('Задачи (новые)'!B:B,MATCH(A187,'Задачи (новые)'!B:B,0))</f>
        <v>#N/A</v>
      </c>
      <c r="G187" s="377" t="e">
        <f t="array" ref="G187">INDEX('Задачи (новые)'!A:A,MATCH(A187,'Задачи (новые)'!B:B,0))</f>
        <v>#N/A</v>
      </c>
      <c r="H187" s="377" t="e">
        <f t="array" ref="H187">INDEX('Задачи (новые)'!F:F,MATCH(A187,'Задачи (новые)'!B:B,0))</f>
        <v>#N/A</v>
      </c>
    </row>
    <row r="188" spans="1:8" ht="12.5">
      <c r="A188" s="375" t="str">
        <f t="shared" si="1"/>
        <v/>
      </c>
      <c r="B188" s="387"/>
      <c r="C188" s="387"/>
      <c r="D188" s="387"/>
      <c r="E188" s="392"/>
      <c r="F188" s="377" t="e">
        <f t="array" ref="F188">INDEX('Задачи (новые)'!B:B,MATCH(A188,'Задачи (новые)'!B:B,0))</f>
        <v>#N/A</v>
      </c>
      <c r="G188" s="377" t="e">
        <f t="array" ref="G188">INDEX('Задачи (новые)'!A:A,MATCH(A188,'Задачи (новые)'!B:B,0))</f>
        <v>#N/A</v>
      </c>
      <c r="H188" s="377" t="e">
        <f t="array" ref="H188">INDEX('Задачи (новые)'!F:F,MATCH(A188,'Задачи (новые)'!B:B,0))</f>
        <v>#N/A</v>
      </c>
    </row>
    <row r="189" spans="1:8" ht="12.5">
      <c r="A189" s="375" t="str">
        <f t="shared" si="1"/>
        <v/>
      </c>
      <c r="B189" s="388"/>
      <c r="C189" s="388"/>
      <c r="D189" s="388"/>
      <c r="E189" s="391"/>
      <c r="F189" s="377" t="e">
        <f t="array" ref="F189">INDEX('Задачи (новые)'!B:B,MATCH(A189,'Задачи (новые)'!B:B,0))</f>
        <v>#N/A</v>
      </c>
      <c r="G189" s="377" t="e">
        <f t="array" ref="G189">INDEX('Задачи (новые)'!A:A,MATCH(A189,'Задачи (новые)'!B:B,0))</f>
        <v>#N/A</v>
      </c>
      <c r="H189" s="377" t="e">
        <f t="array" ref="H189">INDEX('Задачи (новые)'!F:F,MATCH(A189,'Задачи (новые)'!B:B,0))</f>
        <v>#N/A</v>
      </c>
    </row>
    <row r="190" spans="1:8" ht="12.5">
      <c r="A190" s="375" t="str">
        <f t="shared" si="1"/>
        <v/>
      </c>
      <c r="B190" s="387"/>
      <c r="C190" s="387"/>
      <c r="D190" s="387"/>
      <c r="E190" s="392"/>
      <c r="F190" s="377" t="e">
        <f t="array" ref="F190">INDEX('Задачи (новые)'!B:B,MATCH(A190,'Задачи (новые)'!B:B,0))</f>
        <v>#N/A</v>
      </c>
      <c r="G190" s="377" t="e">
        <f t="array" ref="G190">INDEX('Задачи (новые)'!A:A,MATCH(A190,'Задачи (новые)'!B:B,0))</f>
        <v>#N/A</v>
      </c>
      <c r="H190" s="377" t="e">
        <f t="array" ref="H190">INDEX('Задачи (новые)'!F:F,MATCH(A190,'Задачи (новые)'!B:B,0))</f>
        <v>#N/A</v>
      </c>
    </row>
    <row r="191" spans="1:8" ht="12.5">
      <c r="A191" s="375" t="str">
        <f t="shared" si="1"/>
        <v/>
      </c>
      <c r="B191" s="388"/>
      <c r="C191" s="388"/>
      <c r="D191" s="388"/>
      <c r="E191" s="391"/>
      <c r="F191" s="377" t="e">
        <f t="array" ref="F191">INDEX('Задачи (новые)'!B:B,MATCH(A191,'Задачи (новые)'!B:B,0))</f>
        <v>#N/A</v>
      </c>
      <c r="G191" s="377" t="e">
        <f t="array" ref="G191">INDEX('Задачи (новые)'!A:A,MATCH(A191,'Задачи (новые)'!B:B,0))</f>
        <v>#N/A</v>
      </c>
      <c r="H191" s="377" t="e">
        <f t="array" ref="H191">INDEX('Задачи (новые)'!F:F,MATCH(A191,'Задачи (новые)'!B:B,0))</f>
        <v>#N/A</v>
      </c>
    </row>
    <row r="192" spans="1:8" ht="12.5">
      <c r="A192" s="375" t="str">
        <f t="shared" si="1"/>
        <v/>
      </c>
      <c r="B192" s="387"/>
      <c r="C192" s="387"/>
      <c r="D192" s="387"/>
      <c r="E192" s="392"/>
      <c r="F192" s="377" t="e">
        <f t="array" ref="F192">INDEX('Задачи (новые)'!B:B,MATCH(A192,'Задачи (новые)'!B:B,0))</f>
        <v>#N/A</v>
      </c>
      <c r="G192" s="377" t="e">
        <f t="array" ref="G192">INDEX('Задачи (новые)'!A:A,MATCH(A192,'Задачи (новые)'!B:B,0))</f>
        <v>#N/A</v>
      </c>
      <c r="H192" s="377" t="e">
        <f t="array" ref="H192">INDEX('Задачи (новые)'!F:F,MATCH(A192,'Задачи (новые)'!B:B,0))</f>
        <v>#N/A</v>
      </c>
    </row>
    <row r="193" spans="1:8" ht="12.5">
      <c r="A193" s="375" t="str">
        <f t="shared" si="1"/>
        <v/>
      </c>
      <c r="B193" s="388"/>
      <c r="C193" s="388"/>
      <c r="D193" s="388"/>
      <c r="E193" s="391"/>
      <c r="F193" s="377" t="e">
        <f t="array" ref="F193">INDEX('Задачи (новые)'!B:B,MATCH(A193,'Задачи (новые)'!B:B,0))</f>
        <v>#N/A</v>
      </c>
      <c r="G193" s="377" t="e">
        <f t="array" ref="G193">INDEX('Задачи (новые)'!A:A,MATCH(A193,'Задачи (новые)'!B:B,0))</f>
        <v>#N/A</v>
      </c>
      <c r="H193" s="377" t="e">
        <f t="array" ref="H193">INDEX('Задачи (новые)'!F:F,MATCH(A193,'Задачи (новые)'!B:B,0))</f>
        <v>#N/A</v>
      </c>
    </row>
    <row r="194" spans="1:8" ht="12.5">
      <c r="A194" s="375" t="str">
        <f t="shared" si="1"/>
        <v/>
      </c>
      <c r="B194" s="387"/>
      <c r="C194" s="387"/>
      <c r="D194" s="387"/>
      <c r="E194" s="392"/>
      <c r="F194" s="377" t="e">
        <f t="array" ref="F194">INDEX('Задачи (новые)'!B:B,MATCH(A194,'Задачи (новые)'!B:B,0))</f>
        <v>#N/A</v>
      </c>
      <c r="G194" s="377" t="e">
        <f t="array" ref="G194">INDEX('Задачи (новые)'!A:A,MATCH(A194,'Задачи (новые)'!B:B,0))</f>
        <v>#N/A</v>
      </c>
      <c r="H194" s="377" t="e">
        <f t="array" ref="H194">INDEX('Задачи (новые)'!F:F,MATCH(A194,'Задачи (новые)'!B:B,0))</f>
        <v>#N/A</v>
      </c>
    </row>
    <row r="195" spans="1:8" ht="12.5">
      <c r="A195" s="375" t="str">
        <f t="shared" si="1"/>
        <v/>
      </c>
      <c r="B195" s="388"/>
      <c r="C195" s="388"/>
      <c r="D195" s="388"/>
      <c r="E195" s="391"/>
      <c r="F195" s="377" t="e">
        <f t="array" ref="F195">INDEX('Задачи (новые)'!B:B,MATCH(A195,'Задачи (новые)'!B:B,0))</f>
        <v>#N/A</v>
      </c>
      <c r="G195" s="377" t="e">
        <f t="array" ref="G195">INDEX('Задачи (новые)'!A:A,MATCH(A195,'Задачи (новые)'!B:B,0))</f>
        <v>#N/A</v>
      </c>
      <c r="H195" s="377" t="e">
        <f t="array" ref="H195">INDEX('Задачи (новые)'!F:F,MATCH(A195,'Задачи (новые)'!B:B,0))</f>
        <v>#N/A</v>
      </c>
    </row>
    <row r="196" spans="1:8" ht="12.5">
      <c r="A196" s="375" t="str">
        <f t="shared" si="1"/>
        <v/>
      </c>
      <c r="B196" s="387"/>
      <c r="C196" s="387"/>
      <c r="D196" s="387"/>
      <c r="E196" s="392"/>
      <c r="F196" s="377" t="e">
        <f t="array" ref="F196">INDEX('Задачи (новые)'!B:B,MATCH(A196,'Задачи (новые)'!B:B,0))</f>
        <v>#N/A</v>
      </c>
      <c r="G196" s="377" t="e">
        <f t="array" ref="G196">INDEX('Задачи (новые)'!A:A,MATCH(A196,'Задачи (новые)'!B:B,0))</f>
        <v>#N/A</v>
      </c>
      <c r="H196" s="377" t="e">
        <f t="array" ref="H196">INDEX('Задачи (новые)'!F:F,MATCH(A196,'Задачи (новые)'!B:B,0))</f>
        <v>#N/A</v>
      </c>
    </row>
    <row r="197" spans="1:8" ht="12.5">
      <c r="A197" s="375" t="str">
        <f t="shared" si="1"/>
        <v/>
      </c>
      <c r="B197" s="388"/>
      <c r="C197" s="388"/>
      <c r="D197" s="388"/>
      <c r="E197" s="391"/>
      <c r="F197" s="377" t="e">
        <f t="array" ref="F197">INDEX('Задачи (новые)'!B:B,MATCH(A197,'Задачи (новые)'!B:B,0))</f>
        <v>#N/A</v>
      </c>
      <c r="G197" s="377" t="e">
        <f t="array" ref="G197">INDEX('Задачи (новые)'!A:A,MATCH(A197,'Задачи (новые)'!B:B,0))</f>
        <v>#N/A</v>
      </c>
      <c r="H197" s="377" t="e">
        <f t="array" ref="H197">INDEX('Задачи (новые)'!F:F,MATCH(A197,'Задачи (новые)'!B:B,0))</f>
        <v>#N/A</v>
      </c>
    </row>
    <row r="198" spans="1:8" ht="12.5">
      <c r="A198" s="375" t="str">
        <f t="shared" si="1"/>
        <v/>
      </c>
      <c r="B198" s="387"/>
      <c r="C198" s="387"/>
      <c r="D198" s="387"/>
      <c r="E198" s="392"/>
      <c r="F198" s="377" t="e">
        <f t="array" ref="F198">INDEX('Задачи (новые)'!B:B,MATCH(A198,'Задачи (новые)'!B:B,0))</f>
        <v>#N/A</v>
      </c>
      <c r="G198" s="377" t="e">
        <f t="array" ref="G198">INDEX('Задачи (новые)'!A:A,MATCH(A198,'Задачи (новые)'!B:B,0))</f>
        <v>#N/A</v>
      </c>
      <c r="H198" s="377" t="e">
        <f t="array" ref="H198">INDEX('Задачи (новые)'!F:F,MATCH(A198,'Задачи (новые)'!B:B,0))</f>
        <v>#N/A</v>
      </c>
    </row>
    <row r="199" spans="1:8" ht="12.5">
      <c r="A199" s="375" t="str">
        <f t="shared" si="1"/>
        <v/>
      </c>
      <c r="B199" s="388"/>
      <c r="C199" s="388"/>
      <c r="D199" s="388"/>
      <c r="E199" s="391"/>
      <c r="F199" s="377" t="e">
        <f t="array" ref="F199">INDEX('Задачи (новые)'!B:B,MATCH(A199,'Задачи (новые)'!B:B,0))</f>
        <v>#N/A</v>
      </c>
      <c r="G199" s="377" t="e">
        <f t="array" ref="G199">INDEX('Задачи (новые)'!A:A,MATCH(A199,'Задачи (новые)'!B:B,0))</f>
        <v>#N/A</v>
      </c>
      <c r="H199" s="377" t="e">
        <f t="array" ref="H199">INDEX('Задачи (новые)'!F:F,MATCH(A199,'Задачи (новые)'!B:B,0))</f>
        <v>#N/A</v>
      </c>
    </row>
    <row r="200" spans="1:8" ht="12.5">
      <c r="A200" s="375" t="str">
        <f t="shared" si="1"/>
        <v/>
      </c>
      <c r="B200" s="387"/>
      <c r="C200" s="387"/>
      <c r="D200" s="387"/>
      <c r="E200" s="392"/>
      <c r="F200" s="377" t="e">
        <f t="array" ref="F200">INDEX('Задачи (новые)'!B:B,MATCH(A200,'Задачи (новые)'!B:B,0))</f>
        <v>#N/A</v>
      </c>
      <c r="G200" s="377" t="e">
        <f t="array" ref="G200">INDEX('Задачи (новые)'!A:A,MATCH(A200,'Задачи (новые)'!B:B,0))</f>
        <v>#N/A</v>
      </c>
      <c r="H200" s="377" t="e">
        <f t="array" ref="H200">INDEX('Задачи (новые)'!F:F,MATCH(A200,'Задачи (новые)'!B:B,0))</f>
        <v>#N/A</v>
      </c>
    </row>
    <row r="201" spans="1:8" ht="12.5">
      <c r="A201" s="375" t="str">
        <f t="shared" si="1"/>
        <v/>
      </c>
      <c r="B201" s="388"/>
      <c r="C201" s="388"/>
      <c r="D201" s="388"/>
      <c r="E201" s="391"/>
      <c r="F201" s="377" t="e">
        <f t="array" ref="F201">INDEX('Задачи (новые)'!B:B,MATCH(A201,'Задачи (новые)'!B:B,0))</f>
        <v>#N/A</v>
      </c>
      <c r="G201" s="377" t="e">
        <f t="array" ref="G201">INDEX('Задачи (новые)'!A:A,MATCH(A201,'Задачи (новые)'!B:B,0))</f>
        <v>#N/A</v>
      </c>
      <c r="H201" s="377" t="e">
        <f t="array" ref="H201">INDEX('Задачи (новые)'!F:F,MATCH(A201,'Задачи (новые)'!B:B,0))</f>
        <v>#N/A</v>
      </c>
    </row>
    <row r="202" spans="1:8" ht="12.5">
      <c r="A202" s="375" t="str">
        <f t="shared" si="1"/>
        <v/>
      </c>
      <c r="B202" s="387"/>
      <c r="C202" s="387"/>
      <c r="D202" s="387"/>
      <c r="E202" s="392"/>
      <c r="F202" s="377" t="e">
        <f t="array" ref="F202">INDEX('Задачи (новые)'!B:B,MATCH(A202,'Задачи (новые)'!B:B,0))</f>
        <v>#N/A</v>
      </c>
      <c r="G202" s="377" t="e">
        <f t="array" ref="G202">INDEX('Задачи (новые)'!A:A,MATCH(A202,'Задачи (новые)'!B:B,0))</f>
        <v>#N/A</v>
      </c>
      <c r="H202" s="377" t="e">
        <f t="array" ref="H202">INDEX('Задачи (новые)'!F:F,MATCH(A202,'Задачи (новые)'!B:B,0))</f>
        <v>#N/A</v>
      </c>
    </row>
    <row r="203" spans="1:8" ht="12.5">
      <c r="A203" s="375" t="str">
        <f t="shared" si="1"/>
        <v/>
      </c>
      <c r="B203" s="388"/>
      <c r="C203" s="388"/>
      <c r="D203" s="388"/>
      <c r="E203" s="391"/>
      <c r="F203" s="377" t="e">
        <f t="array" ref="F203">INDEX('Задачи (новые)'!B:B,MATCH(A203,'Задачи (новые)'!B:B,0))</f>
        <v>#N/A</v>
      </c>
      <c r="G203" s="377" t="e">
        <f t="array" ref="G203">INDEX('Задачи (новые)'!A:A,MATCH(A203,'Задачи (новые)'!B:B,0))</f>
        <v>#N/A</v>
      </c>
      <c r="H203" s="377" t="e">
        <f t="array" ref="H203">INDEX('Задачи (новые)'!F:F,MATCH(A203,'Задачи (новые)'!B:B,0))</f>
        <v>#N/A</v>
      </c>
    </row>
    <row r="204" spans="1:8" ht="12.5">
      <c r="A204" s="375" t="str">
        <f t="shared" si="1"/>
        <v/>
      </c>
      <c r="B204" s="387"/>
      <c r="C204" s="387"/>
      <c r="D204" s="387"/>
      <c r="E204" s="392"/>
      <c r="F204" s="377" t="e">
        <f t="array" ref="F204">INDEX('Задачи (новые)'!B:B,MATCH(A204,'Задачи (новые)'!B:B,0))</f>
        <v>#N/A</v>
      </c>
      <c r="G204" s="377" t="e">
        <f t="array" ref="G204">INDEX('Задачи (новые)'!A:A,MATCH(A204,'Задачи (новые)'!B:B,0))</f>
        <v>#N/A</v>
      </c>
      <c r="H204" s="377" t="e">
        <f t="array" ref="H204">INDEX('Задачи (новые)'!F:F,MATCH(A204,'Задачи (новые)'!B:B,0))</f>
        <v>#N/A</v>
      </c>
    </row>
    <row r="205" spans="1:8" ht="12.5">
      <c r="A205" s="375" t="str">
        <f t="shared" si="1"/>
        <v/>
      </c>
      <c r="B205" s="388"/>
      <c r="C205" s="388"/>
      <c r="D205" s="388"/>
      <c r="E205" s="391"/>
      <c r="F205" s="377" t="e">
        <f t="array" ref="F205">INDEX('Задачи (новые)'!B:B,MATCH(A205,'Задачи (новые)'!B:B,0))</f>
        <v>#N/A</v>
      </c>
      <c r="G205" s="377" t="e">
        <f t="array" ref="G205">INDEX('Задачи (новые)'!A:A,MATCH(A205,'Задачи (новые)'!B:B,0))</f>
        <v>#N/A</v>
      </c>
      <c r="H205" s="377" t="e">
        <f t="array" ref="H205">INDEX('Задачи (новые)'!F:F,MATCH(A205,'Задачи (новые)'!B:B,0))</f>
        <v>#N/A</v>
      </c>
    </row>
    <row r="206" spans="1:8" ht="12.5">
      <c r="A206" s="375" t="str">
        <f t="shared" si="1"/>
        <v/>
      </c>
      <c r="B206" s="387"/>
      <c r="C206" s="387"/>
      <c r="D206" s="387"/>
      <c r="E206" s="392"/>
      <c r="F206" s="377" t="e">
        <f t="array" ref="F206">INDEX('Задачи (новые)'!B:B,MATCH(A206,'Задачи (новые)'!B:B,0))</f>
        <v>#N/A</v>
      </c>
      <c r="G206" s="377" t="e">
        <f t="array" ref="G206">INDEX('Задачи (новые)'!A:A,MATCH(A206,'Задачи (новые)'!B:B,0))</f>
        <v>#N/A</v>
      </c>
      <c r="H206" s="377" t="e">
        <f t="array" ref="H206">INDEX('Задачи (новые)'!F:F,MATCH(A206,'Задачи (новые)'!B:B,0))</f>
        <v>#N/A</v>
      </c>
    </row>
    <row r="207" spans="1:8" ht="12.5">
      <c r="A207" s="375" t="str">
        <f t="shared" si="1"/>
        <v/>
      </c>
      <c r="B207" s="388"/>
      <c r="C207" s="388"/>
      <c r="D207" s="388"/>
      <c r="E207" s="391"/>
      <c r="F207" s="377" t="e">
        <f t="array" ref="F207">INDEX('Задачи (новые)'!B:B,MATCH(A207,'Задачи (новые)'!B:B,0))</f>
        <v>#N/A</v>
      </c>
      <c r="G207" s="377" t="e">
        <f t="array" ref="G207">INDEX('Задачи (новые)'!A:A,MATCH(A207,'Задачи (новые)'!B:B,0))</f>
        <v>#N/A</v>
      </c>
      <c r="H207" s="377" t="e">
        <f t="array" ref="H207">INDEX('Задачи (новые)'!F:F,MATCH(A207,'Задачи (новые)'!B:B,0))</f>
        <v>#N/A</v>
      </c>
    </row>
    <row r="208" spans="1:8" ht="409.5">
      <c r="A208" s="375" t="str">
        <f t="shared" si="1"/>
        <v/>
      </c>
      <c r="B208" s="387"/>
      <c r="C208" s="387"/>
      <c r="D208" s="424" t="s">
        <v>1032</v>
      </c>
      <c r="E208" s="392"/>
      <c r="F208" s="377" t="e">
        <f t="array" ref="F208">INDEX('Задачи (новые)'!B:B,MATCH(A208,'Задачи (новые)'!B:B,0))</f>
        <v>#N/A</v>
      </c>
      <c r="G208" s="377" t="e">
        <f t="array" ref="G208">INDEX('Задачи (новые)'!A:A,MATCH(A208,'Задачи (новые)'!B:B,0))</f>
        <v>#N/A</v>
      </c>
      <c r="H208" s="377" t="e">
        <f t="array" ref="H208">INDEX('Задачи (новые)'!F:F,MATCH(A208,'Задачи (новые)'!B:B,0))</f>
        <v>#N/A</v>
      </c>
    </row>
    <row r="209" spans="1:8" ht="12.5">
      <c r="A209" s="375" t="str">
        <f t="shared" si="1"/>
        <v/>
      </c>
      <c r="B209" s="388"/>
      <c r="C209" s="388"/>
      <c r="E209" s="391"/>
      <c r="F209" s="377" t="e">
        <f t="array" ref="F209">INDEX('Задачи (новые)'!B:B,MATCH(A209,'Задачи (новые)'!B:B,0))</f>
        <v>#N/A</v>
      </c>
      <c r="G209" s="377" t="e">
        <f t="array" ref="G209">INDEX('Задачи (новые)'!A:A,MATCH(A209,'Задачи (новые)'!B:B,0))</f>
        <v>#N/A</v>
      </c>
      <c r="H209" s="377" t="e">
        <f t="array" ref="H209">INDEX('Задачи (новые)'!F:F,MATCH(A209,'Задачи (новые)'!B:B,0))</f>
        <v>#N/A</v>
      </c>
    </row>
    <row r="210" spans="1:8" ht="14">
      <c r="A210" s="375" t="str">
        <f t="shared" si="1"/>
        <v/>
      </c>
      <c r="B210" s="387"/>
      <c r="C210" s="387"/>
      <c r="D210" s="429" t="s">
        <v>1033</v>
      </c>
      <c r="E210" s="392"/>
      <c r="F210" s="377" t="e">
        <f t="array" ref="F210">INDEX('Задачи (новые)'!B:B,MATCH(A210,'Задачи (новые)'!B:B,0))</f>
        <v>#N/A</v>
      </c>
      <c r="G210" s="377" t="e">
        <f t="array" ref="G210">INDEX('Задачи (новые)'!A:A,MATCH(A210,'Задачи (новые)'!B:B,0))</f>
        <v>#N/A</v>
      </c>
      <c r="H210" s="377" t="e">
        <f t="array" ref="H210">INDEX('Задачи (новые)'!F:F,MATCH(A210,'Задачи (новые)'!B:B,0))</f>
        <v>#N/A</v>
      </c>
    </row>
    <row r="211" spans="1:8" ht="294">
      <c r="A211" s="375" t="str">
        <f t="shared" si="1"/>
        <v/>
      </c>
      <c r="B211" s="388"/>
      <c r="C211" s="388"/>
      <c r="D211" s="423" t="s">
        <v>1034</v>
      </c>
      <c r="E211" s="391"/>
      <c r="F211" s="377" t="e">
        <f t="array" ref="F211">INDEX('Задачи (новые)'!B:B,MATCH(A211,'Задачи (новые)'!B:B,0))</f>
        <v>#N/A</v>
      </c>
      <c r="G211" s="377" t="e">
        <f t="array" ref="G211">INDEX('Задачи (новые)'!A:A,MATCH(A211,'Задачи (новые)'!B:B,0))</f>
        <v>#N/A</v>
      </c>
      <c r="H211" s="377" t="e">
        <f t="array" ref="H211">INDEX('Задачи (новые)'!F:F,MATCH(A211,'Задачи (новые)'!B:B,0))</f>
        <v>#N/A</v>
      </c>
    </row>
    <row r="212" spans="1:8" ht="409.5">
      <c r="A212" s="375" t="str">
        <f t="shared" si="1"/>
        <v/>
      </c>
      <c r="B212" s="387"/>
      <c r="C212" s="387"/>
      <c r="D212" s="429" t="s">
        <v>1035</v>
      </c>
      <c r="E212" s="392"/>
      <c r="F212" s="377" t="e">
        <f t="array" ref="F212">INDEX('Задачи (новые)'!B:B,MATCH(A212,'Задачи (новые)'!B:B,0))</f>
        <v>#N/A</v>
      </c>
      <c r="G212" s="377" t="e">
        <f t="array" ref="G212">INDEX('Задачи (новые)'!A:A,MATCH(A212,'Задачи (новые)'!B:B,0))</f>
        <v>#N/A</v>
      </c>
      <c r="H212" s="377" t="e">
        <f t="array" ref="H212">INDEX('Задачи (новые)'!F:F,MATCH(A212,'Задачи (новые)'!B:B,0))</f>
        <v>#N/A</v>
      </c>
    </row>
    <row r="213" spans="1:8" ht="42">
      <c r="A213" s="375" t="str">
        <f t="shared" si="1"/>
        <v/>
      </c>
      <c r="B213" s="388"/>
      <c r="C213" s="388"/>
      <c r="D213" s="430" t="s">
        <v>1036</v>
      </c>
      <c r="E213" s="391"/>
      <c r="F213" s="377" t="e">
        <f t="array" ref="F213">INDEX('Задачи (новые)'!B:B,MATCH(A213,'Задачи (новые)'!B:B,0))</f>
        <v>#N/A</v>
      </c>
      <c r="G213" s="377" t="e">
        <f t="array" ref="G213">INDEX('Задачи (новые)'!A:A,MATCH(A213,'Задачи (новые)'!B:B,0))</f>
        <v>#N/A</v>
      </c>
      <c r="H213" s="377" t="e">
        <f t="array" ref="H213">INDEX('Задачи (новые)'!F:F,MATCH(A213,'Задачи (новые)'!B:B,0))</f>
        <v>#N/A</v>
      </c>
    </row>
    <row r="214" spans="1:8" ht="266">
      <c r="A214" s="375" t="str">
        <f t="shared" si="1"/>
        <v/>
      </c>
      <c r="B214" s="387"/>
      <c r="C214" s="387"/>
      <c r="D214" s="429" t="s">
        <v>1037</v>
      </c>
      <c r="E214" s="392"/>
      <c r="F214" s="377" t="e">
        <f t="array" ref="F214">INDEX('Задачи (новые)'!B:B,MATCH(A214,'Задачи (новые)'!B:B,0))</f>
        <v>#N/A</v>
      </c>
      <c r="G214" s="377" t="e">
        <f t="array" ref="G214">INDEX('Задачи (новые)'!A:A,MATCH(A214,'Задачи (новые)'!B:B,0))</f>
        <v>#N/A</v>
      </c>
      <c r="H214" s="377" t="e">
        <f t="array" ref="H214">INDEX('Задачи (новые)'!F:F,MATCH(A214,'Задачи (новые)'!B:B,0))</f>
        <v>#N/A</v>
      </c>
    </row>
    <row r="215" spans="1:8" ht="28">
      <c r="A215" s="375" t="str">
        <f t="shared" si="1"/>
        <v/>
      </c>
      <c r="B215" s="388"/>
      <c r="C215" s="388"/>
      <c r="D215" s="430" t="s">
        <v>1038</v>
      </c>
      <c r="E215" s="391"/>
      <c r="F215" s="377" t="e">
        <f t="array" ref="F215">INDEX('Задачи (новые)'!B:B,MATCH(A215,'Задачи (новые)'!B:B,0))</f>
        <v>#N/A</v>
      </c>
      <c r="G215" s="377" t="e">
        <f t="array" ref="G215">INDEX('Задачи (новые)'!A:A,MATCH(A215,'Задачи (новые)'!B:B,0))</f>
        <v>#N/A</v>
      </c>
      <c r="H215" s="377" t="e">
        <f t="array" ref="H215">INDEX('Задачи (новые)'!F:F,MATCH(A215,'Задачи (новые)'!B:B,0))</f>
        <v>#N/A</v>
      </c>
    </row>
    <row r="216" spans="1:8" ht="14">
      <c r="A216" s="375" t="str">
        <f t="shared" si="1"/>
        <v/>
      </c>
      <c r="B216" s="387"/>
      <c r="C216" s="387"/>
      <c r="D216" s="429" t="s">
        <v>1039</v>
      </c>
      <c r="E216" s="392"/>
      <c r="F216" s="377" t="e">
        <f t="array" ref="F216">INDEX('Задачи (новые)'!B:B,MATCH(A216,'Задачи (новые)'!B:B,0))</f>
        <v>#N/A</v>
      </c>
      <c r="G216" s="377" t="e">
        <f t="array" ref="G216">INDEX('Задачи (новые)'!A:A,MATCH(A216,'Задачи (новые)'!B:B,0))</f>
        <v>#N/A</v>
      </c>
      <c r="H216" s="377" t="e">
        <f t="array" ref="H216">INDEX('Задачи (новые)'!F:F,MATCH(A216,'Задачи (новые)'!B:B,0))</f>
        <v>#N/A</v>
      </c>
    </row>
    <row r="217" spans="1:8" ht="14">
      <c r="A217" s="375" t="str">
        <f t="shared" si="1"/>
        <v/>
      </c>
      <c r="B217" s="388"/>
      <c r="C217" s="388"/>
      <c r="D217" s="430" t="s">
        <v>1040</v>
      </c>
      <c r="E217" s="391"/>
      <c r="F217" s="377" t="e">
        <f t="array" ref="F217">INDEX('Задачи (новые)'!B:B,MATCH(A217,'Задачи (новые)'!B:B,0))</f>
        <v>#N/A</v>
      </c>
      <c r="G217" s="377" t="e">
        <f t="array" ref="G217">INDEX('Задачи (новые)'!A:A,MATCH(A217,'Задачи (новые)'!B:B,0))</f>
        <v>#N/A</v>
      </c>
      <c r="H217" s="377" t="e">
        <f t="array" ref="H217">INDEX('Задачи (новые)'!F:F,MATCH(A217,'Задачи (новые)'!B:B,0))</f>
        <v>#N/A</v>
      </c>
    </row>
    <row r="218" spans="1:8" ht="12.5">
      <c r="A218" s="375" t="str">
        <f t="shared" si="1"/>
        <v/>
      </c>
      <c r="B218" s="387"/>
      <c r="C218" s="387"/>
      <c r="D218" s="387"/>
      <c r="E218" s="392"/>
      <c r="F218" s="377" t="e">
        <f t="array" ref="F218">INDEX('Задачи (новые)'!B:B,MATCH(A218,'Задачи (новые)'!B:B,0))</f>
        <v>#N/A</v>
      </c>
      <c r="G218" s="377" t="e">
        <f t="array" ref="G218">INDEX('Задачи (новые)'!A:A,MATCH(A218,'Задачи (новые)'!B:B,0))</f>
        <v>#N/A</v>
      </c>
      <c r="H218" s="377" t="e">
        <f t="array" ref="H218">INDEX('Задачи (новые)'!F:F,MATCH(A218,'Задачи (новые)'!B:B,0))</f>
        <v>#N/A</v>
      </c>
    </row>
    <row r="219" spans="1:8" ht="12.5">
      <c r="A219" s="375" t="str">
        <f t="shared" si="1"/>
        <v/>
      </c>
      <c r="B219" s="388"/>
      <c r="C219" s="388"/>
      <c r="D219" s="388"/>
      <c r="E219" s="391"/>
      <c r="F219" s="377" t="e">
        <f t="array" ref="F219">INDEX('Задачи (новые)'!B:B,MATCH(A219,'Задачи (новые)'!B:B,0))</f>
        <v>#N/A</v>
      </c>
      <c r="G219" s="377" t="e">
        <f t="array" ref="G219">INDEX('Задачи (новые)'!A:A,MATCH(A219,'Задачи (новые)'!B:B,0))</f>
        <v>#N/A</v>
      </c>
      <c r="H219" s="377" t="e">
        <f t="array" ref="H219">INDEX('Задачи (новые)'!F:F,MATCH(A219,'Задачи (новые)'!B:B,0))</f>
        <v>#N/A</v>
      </c>
    </row>
    <row r="220" spans="1:8" ht="12.5">
      <c r="A220" s="375" t="str">
        <f t="shared" si="1"/>
        <v/>
      </c>
      <c r="B220" s="387"/>
      <c r="C220" s="387"/>
      <c r="D220" s="387"/>
      <c r="E220" s="392"/>
      <c r="F220" s="377" t="e">
        <f t="array" ref="F220">INDEX('Задачи (новые)'!B:B,MATCH(A220,'Задачи (новые)'!B:B,0))</f>
        <v>#N/A</v>
      </c>
      <c r="G220" s="377" t="e">
        <f t="array" ref="G220">INDEX('Задачи (новые)'!A:A,MATCH(A220,'Задачи (новые)'!B:B,0))</f>
        <v>#N/A</v>
      </c>
      <c r="H220" s="377" t="e">
        <f t="array" ref="H220">INDEX('Задачи (новые)'!F:F,MATCH(A220,'Задачи (новые)'!B:B,0))</f>
        <v>#N/A</v>
      </c>
    </row>
    <row r="221" spans="1:8" ht="12.5">
      <c r="A221" s="375" t="str">
        <f t="shared" si="1"/>
        <v/>
      </c>
      <c r="B221" s="388"/>
      <c r="C221" s="388"/>
      <c r="D221" s="388"/>
      <c r="E221" s="391"/>
      <c r="F221" s="377" t="e">
        <f t="array" ref="F221">INDEX('Задачи (новые)'!B:B,MATCH(A221,'Задачи (новые)'!B:B,0))</f>
        <v>#N/A</v>
      </c>
      <c r="G221" s="377" t="e">
        <f t="array" ref="G221">INDEX('Задачи (новые)'!A:A,MATCH(A221,'Задачи (новые)'!B:B,0))</f>
        <v>#N/A</v>
      </c>
      <c r="H221" s="377" t="e">
        <f t="array" ref="H221">INDEX('Задачи (новые)'!F:F,MATCH(A221,'Задачи (новые)'!B:B,0))</f>
        <v>#N/A</v>
      </c>
    </row>
    <row r="222" spans="1:8" ht="12.5">
      <c r="A222" s="375" t="str">
        <f t="shared" si="1"/>
        <v/>
      </c>
      <c r="B222" s="387"/>
      <c r="C222" s="387"/>
      <c r="D222" s="387"/>
      <c r="E222" s="392"/>
      <c r="F222" s="377" t="e">
        <f t="array" ref="F222">INDEX('Задачи (новые)'!B:B,MATCH(A222,'Задачи (новые)'!B:B,0))</f>
        <v>#N/A</v>
      </c>
      <c r="G222" s="377" t="e">
        <f t="array" ref="G222">INDEX('Задачи (новые)'!A:A,MATCH(A222,'Задачи (новые)'!B:B,0))</f>
        <v>#N/A</v>
      </c>
      <c r="H222" s="377" t="e">
        <f t="array" ref="H222">INDEX('Задачи (новые)'!F:F,MATCH(A222,'Задачи (новые)'!B:B,0))</f>
        <v>#N/A</v>
      </c>
    </row>
    <row r="223" spans="1:8" ht="12.5">
      <c r="A223" s="375" t="str">
        <f t="shared" si="1"/>
        <v/>
      </c>
      <c r="B223" s="388"/>
      <c r="C223" s="388"/>
      <c r="D223" s="388"/>
      <c r="E223" s="391"/>
      <c r="F223" s="377" t="e">
        <f t="array" ref="F223">INDEX('Задачи (новые)'!B:B,MATCH(A223,'Задачи (новые)'!B:B,0))</f>
        <v>#N/A</v>
      </c>
      <c r="G223" s="377" t="e">
        <f t="array" ref="G223">INDEX('Задачи (новые)'!A:A,MATCH(A223,'Задачи (новые)'!B:B,0))</f>
        <v>#N/A</v>
      </c>
      <c r="H223" s="377" t="e">
        <f t="array" ref="H223">INDEX('Задачи (новые)'!F:F,MATCH(A223,'Задачи (новые)'!B:B,0))</f>
        <v>#N/A</v>
      </c>
    </row>
    <row r="224" spans="1:8" ht="12.5">
      <c r="A224" s="375" t="str">
        <f t="shared" si="1"/>
        <v/>
      </c>
      <c r="B224" s="387"/>
      <c r="C224" s="387"/>
      <c r="D224" s="387"/>
      <c r="E224" s="392"/>
      <c r="F224" s="377" t="e">
        <f t="array" ref="F224">INDEX('Задачи (новые)'!B:B,MATCH(A224,'Задачи (новые)'!B:B,0))</f>
        <v>#N/A</v>
      </c>
      <c r="G224" s="377" t="e">
        <f t="array" ref="G224">INDEX('Задачи (новые)'!A:A,MATCH(A224,'Задачи (новые)'!B:B,0))</f>
        <v>#N/A</v>
      </c>
      <c r="H224" s="377" t="e">
        <f t="array" ref="H224">INDEX('Задачи (новые)'!F:F,MATCH(A224,'Задачи (новые)'!B:B,0))</f>
        <v>#N/A</v>
      </c>
    </row>
    <row r="225" spans="1:8" ht="12.5">
      <c r="A225" s="375" t="str">
        <f t="shared" si="1"/>
        <v/>
      </c>
      <c r="B225" s="388"/>
      <c r="C225" s="388"/>
      <c r="D225" s="388"/>
      <c r="E225" s="391"/>
      <c r="F225" s="377" t="e">
        <f t="array" ref="F225">INDEX('Задачи (новые)'!B:B,MATCH(A225,'Задачи (новые)'!B:B,0))</f>
        <v>#N/A</v>
      </c>
      <c r="G225" s="377" t="e">
        <f t="array" ref="G225">INDEX('Задачи (новые)'!A:A,MATCH(A225,'Задачи (новые)'!B:B,0))</f>
        <v>#N/A</v>
      </c>
      <c r="H225" s="377" t="e">
        <f t="array" ref="H225">INDEX('Задачи (новые)'!F:F,MATCH(A225,'Задачи (новые)'!B:B,0))</f>
        <v>#N/A</v>
      </c>
    </row>
    <row r="226" spans="1:8" ht="12.5">
      <c r="A226" s="375" t="str">
        <f t="shared" si="1"/>
        <v/>
      </c>
      <c r="B226" s="387"/>
      <c r="C226" s="387"/>
      <c r="D226" s="387"/>
      <c r="E226" s="392"/>
      <c r="F226" s="377" t="e">
        <f t="array" ref="F226">INDEX('Задачи (новые)'!B:B,MATCH(A226,'Задачи (новые)'!B:B,0))</f>
        <v>#N/A</v>
      </c>
      <c r="G226" s="377" t="e">
        <f t="array" ref="G226">INDEX('Задачи (новые)'!A:A,MATCH(A226,'Задачи (новые)'!B:B,0))</f>
        <v>#N/A</v>
      </c>
      <c r="H226" s="377" t="e">
        <f t="array" ref="H226">INDEX('Задачи (новые)'!F:F,MATCH(A226,'Задачи (новые)'!B:B,0))</f>
        <v>#N/A</v>
      </c>
    </row>
    <row r="227" spans="1:8" ht="12.5">
      <c r="A227" s="375" t="str">
        <f t="shared" si="1"/>
        <v/>
      </c>
      <c r="B227" s="388"/>
      <c r="C227" s="388"/>
      <c r="D227" s="388"/>
      <c r="E227" s="391"/>
      <c r="F227" s="377" t="e">
        <f t="array" ref="F227">INDEX('Задачи (новые)'!B:B,MATCH(A227,'Задачи (новые)'!B:B,0))</f>
        <v>#N/A</v>
      </c>
      <c r="G227" s="377" t="e">
        <f t="array" ref="G227">INDEX('Задачи (новые)'!A:A,MATCH(A227,'Задачи (новые)'!B:B,0))</f>
        <v>#N/A</v>
      </c>
      <c r="H227" s="377" t="e">
        <f t="array" ref="H227">INDEX('Задачи (новые)'!F:F,MATCH(A227,'Задачи (новые)'!B:B,0))</f>
        <v>#N/A</v>
      </c>
    </row>
    <row r="228" spans="1:8" ht="12.5">
      <c r="A228" s="375" t="str">
        <f t="shared" si="1"/>
        <v/>
      </c>
      <c r="B228" s="387"/>
      <c r="C228" s="387"/>
      <c r="D228" s="387"/>
      <c r="E228" s="392"/>
      <c r="F228" s="377" t="e">
        <f t="array" ref="F228">INDEX('Задачи (новые)'!B:B,MATCH(A228,'Задачи (новые)'!B:B,0))</f>
        <v>#N/A</v>
      </c>
      <c r="G228" s="377" t="e">
        <f t="array" ref="G228">INDEX('Задачи (новые)'!A:A,MATCH(A228,'Задачи (новые)'!B:B,0))</f>
        <v>#N/A</v>
      </c>
      <c r="H228" s="377" t="e">
        <f t="array" ref="H228">INDEX('Задачи (новые)'!F:F,MATCH(A228,'Задачи (новые)'!B:B,0))</f>
        <v>#N/A</v>
      </c>
    </row>
    <row r="229" spans="1:8" ht="12.5">
      <c r="A229" s="375" t="str">
        <f t="shared" si="1"/>
        <v/>
      </c>
      <c r="B229" s="388"/>
      <c r="C229" s="388"/>
      <c r="D229" s="388"/>
      <c r="E229" s="391"/>
      <c r="F229" s="377" t="e">
        <f t="array" ref="F229">INDEX('Задачи (новые)'!B:B,MATCH(A229,'Задачи (новые)'!B:B,0))</f>
        <v>#N/A</v>
      </c>
      <c r="G229" s="377" t="e">
        <f t="array" ref="G229">INDEX('Задачи (новые)'!A:A,MATCH(A229,'Задачи (новые)'!B:B,0))</f>
        <v>#N/A</v>
      </c>
      <c r="H229" s="377" t="e">
        <f t="array" ref="H229">INDEX('Задачи (новые)'!F:F,MATCH(A229,'Задачи (новые)'!B:B,0))</f>
        <v>#N/A</v>
      </c>
    </row>
    <row r="230" spans="1:8" ht="12.5">
      <c r="A230" s="375" t="str">
        <f t="shared" si="1"/>
        <v/>
      </c>
      <c r="B230" s="387"/>
      <c r="C230" s="387"/>
      <c r="D230" s="387"/>
      <c r="E230" s="392"/>
      <c r="F230" s="377" t="e">
        <f t="array" ref="F230">INDEX('Задачи (новые)'!B:B,MATCH(A230,'Задачи (новые)'!B:B,0))</f>
        <v>#N/A</v>
      </c>
      <c r="G230" s="377" t="e">
        <f t="array" ref="G230">INDEX('Задачи (новые)'!A:A,MATCH(A230,'Задачи (новые)'!B:B,0))</f>
        <v>#N/A</v>
      </c>
      <c r="H230" s="377" t="e">
        <f t="array" ref="H230">INDEX('Задачи (новые)'!F:F,MATCH(A230,'Задачи (новые)'!B:B,0))</f>
        <v>#N/A</v>
      </c>
    </row>
    <row r="231" spans="1:8" ht="12.5">
      <c r="A231" s="375" t="str">
        <f t="shared" si="1"/>
        <v/>
      </c>
      <c r="B231" s="388"/>
      <c r="C231" s="388"/>
      <c r="D231" s="388"/>
      <c r="E231" s="391"/>
      <c r="F231" s="377" t="e">
        <f t="array" ref="F231">INDEX('Задачи (новые)'!B:B,MATCH(A231,'Задачи (новые)'!B:B,0))</f>
        <v>#N/A</v>
      </c>
      <c r="G231" s="377" t="e">
        <f t="array" ref="G231">INDEX('Задачи (новые)'!A:A,MATCH(A231,'Задачи (новые)'!B:B,0))</f>
        <v>#N/A</v>
      </c>
      <c r="H231" s="377" t="e">
        <f t="array" ref="H231">INDEX('Задачи (новые)'!F:F,MATCH(A231,'Задачи (новые)'!B:B,0))</f>
        <v>#N/A</v>
      </c>
    </row>
    <row r="232" spans="1:8" ht="12.5">
      <c r="A232" s="375" t="str">
        <f t="shared" si="1"/>
        <v/>
      </c>
      <c r="B232" s="387"/>
      <c r="C232" s="387"/>
      <c r="D232" s="387"/>
      <c r="E232" s="392"/>
      <c r="F232" s="377" t="e">
        <f t="array" ref="F232">INDEX('Задачи (новые)'!B:B,MATCH(A232,'Задачи (новые)'!B:B,0))</f>
        <v>#N/A</v>
      </c>
      <c r="G232" s="377" t="e">
        <f t="array" ref="G232">INDEX('Задачи (новые)'!A:A,MATCH(A232,'Задачи (новые)'!B:B,0))</f>
        <v>#N/A</v>
      </c>
      <c r="H232" s="377" t="e">
        <f t="array" ref="H232">INDEX('Задачи (новые)'!F:F,MATCH(A232,'Задачи (новые)'!B:B,0))</f>
        <v>#N/A</v>
      </c>
    </row>
    <row r="233" spans="1:8" ht="12.5">
      <c r="A233" s="375" t="str">
        <f t="shared" si="1"/>
        <v/>
      </c>
      <c r="B233" s="388"/>
      <c r="C233" s="388"/>
      <c r="D233" s="388"/>
      <c r="E233" s="391"/>
      <c r="F233" s="377" t="e">
        <f t="array" ref="F233">INDEX('Задачи (новые)'!B:B,MATCH(A233,'Задачи (новые)'!B:B,0))</f>
        <v>#N/A</v>
      </c>
      <c r="G233" s="377" t="e">
        <f t="array" ref="G233">INDEX('Задачи (новые)'!A:A,MATCH(A233,'Задачи (новые)'!B:B,0))</f>
        <v>#N/A</v>
      </c>
      <c r="H233" s="377" t="e">
        <f t="array" ref="H233">INDEX('Задачи (новые)'!F:F,MATCH(A233,'Задачи (новые)'!B:B,0))</f>
        <v>#N/A</v>
      </c>
    </row>
    <row r="234" spans="1:8" ht="12.5">
      <c r="A234" s="375" t="str">
        <f t="shared" si="1"/>
        <v/>
      </c>
      <c r="B234" s="387"/>
      <c r="C234" s="387"/>
      <c r="D234" s="387"/>
      <c r="E234" s="392"/>
      <c r="F234" s="377" t="e">
        <f t="array" ref="F234">INDEX('Задачи (новые)'!B:B,MATCH(A234,'Задачи (новые)'!B:B,0))</f>
        <v>#N/A</v>
      </c>
      <c r="G234" s="377" t="e">
        <f t="array" ref="G234">INDEX('Задачи (новые)'!A:A,MATCH(A234,'Задачи (новые)'!B:B,0))</f>
        <v>#N/A</v>
      </c>
      <c r="H234" s="377" t="e">
        <f t="array" ref="H234">INDEX('Задачи (новые)'!F:F,MATCH(A234,'Задачи (новые)'!B:B,0))</f>
        <v>#N/A</v>
      </c>
    </row>
    <row r="235" spans="1:8" ht="12.5">
      <c r="A235" s="375" t="str">
        <f t="shared" si="1"/>
        <v/>
      </c>
      <c r="B235" s="388"/>
      <c r="C235" s="388"/>
      <c r="D235" s="388"/>
      <c r="E235" s="391"/>
      <c r="F235" s="377" t="e">
        <f t="array" ref="F235">INDEX('Задачи (новые)'!B:B,MATCH(A235,'Задачи (новые)'!B:B,0))</f>
        <v>#N/A</v>
      </c>
      <c r="G235" s="377" t="e">
        <f t="array" ref="G235">INDEX('Задачи (новые)'!A:A,MATCH(A235,'Задачи (новые)'!B:B,0))</f>
        <v>#N/A</v>
      </c>
      <c r="H235" s="377" t="e">
        <f t="array" ref="H235">INDEX('Задачи (новые)'!F:F,MATCH(A235,'Задачи (новые)'!B:B,0))</f>
        <v>#N/A</v>
      </c>
    </row>
    <row r="236" spans="1:8" ht="12.5">
      <c r="A236" s="375" t="str">
        <f t="shared" si="1"/>
        <v/>
      </c>
      <c r="B236" s="387"/>
      <c r="C236" s="387"/>
      <c r="D236" s="387"/>
      <c r="E236" s="392"/>
      <c r="F236" s="377" t="e">
        <f t="array" ref="F236">INDEX('Задачи (новые)'!B:B,MATCH(A236,'Задачи (новые)'!B:B,0))</f>
        <v>#N/A</v>
      </c>
      <c r="G236" s="377" t="e">
        <f t="array" ref="G236">INDEX('Задачи (новые)'!A:A,MATCH(A236,'Задачи (новые)'!B:B,0))</f>
        <v>#N/A</v>
      </c>
      <c r="H236" s="377" t="e">
        <f t="array" ref="H236">INDEX('Задачи (новые)'!F:F,MATCH(A236,'Задачи (новые)'!B:B,0))</f>
        <v>#N/A</v>
      </c>
    </row>
    <row r="237" spans="1:8" ht="12.5">
      <c r="A237" s="375" t="str">
        <f t="shared" si="1"/>
        <v/>
      </c>
      <c r="B237" s="388"/>
      <c r="C237" s="388"/>
      <c r="D237" s="388"/>
      <c r="E237" s="391"/>
      <c r="F237" s="377" t="e">
        <f t="array" ref="F237">INDEX('Задачи (новые)'!B:B,MATCH(A237,'Задачи (новые)'!B:B,0))</f>
        <v>#N/A</v>
      </c>
      <c r="G237" s="377" t="e">
        <f t="array" ref="G237">INDEX('Задачи (новые)'!A:A,MATCH(A237,'Задачи (новые)'!B:B,0))</f>
        <v>#N/A</v>
      </c>
      <c r="H237" s="377" t="e">
        <f t="array" ref="H237">INDEX('Задачи (новые)'!F:F,MATCH(A237,'Задачи (новые)'!B:B,0))</f>
        <v>#N/A</v>
      </c>
    </row>
    <row r="238" spans="1:8" ht="12.5">
      <c r="A238" s="375" t="str">
        <f t="shared" si="1"/>
        <v/>
      </c>
      <c r="B238" s="387"/>
      <c r="C238" s="387"/>
      <c r="D238" s="387"/>
      <c r="E238" s="392"/>
      <c r="F238" s="377" t="e">
        <f t="array" ref="F238">INDEX('Задачи (новые)'!B:B,MATCH(A238,'Задачи (новые)'!B:B,0))</f>
        <v>#N/A</v>
      </c>
      <c r="G238" s="377" t="e">
        <f t="array" ref="G238">INDEX('Задачи (новые)'!A:A,MATCH(A238,'Задачи (новые)'!B:B,0))</f>
        <v>#N/A</v>
      </c>
      <c r="H238" s="377" t="e">
        <f t="array" ref="H238">INDEX('Задачи (новые)'!F:F,MATCH(A238,'Задачи (новые)'!B:B,0))</f>
        <v>#N/A</v>
      </c>
    </row>
    <row r="239" spans="1:8" ht="12.5">
      <c r="A239" s="375" t="str">
        <f t="shared" si="1"/>
        <v/>
      </c>
      <c r="B239" s="388"/>
      <c r="C239" s="388"/>
      <c r="D239" s="388"/>
      <c r="E239" s="391"/>
      <c r="F239" s="377" t="e">
        <f t="array" ref="F239">INDEX('Задачи (новые)'!B:B,MATCH(A239,'Задачи (новые)'!B:B,0))</f>
        <v>#N/A</v>
      </c>
      <c r="G239" s="377" t="e">
        <f t="array" ref="G239">INDEX('Задачи (новые)'!A:A,MATCH(A239,'Задачи (новые)'!B:B,0))</f>
        <v>#N/A</v>
      </c>
      <c r="H239" s="377" t="e">
        <f t="array" ref="H239">INDEX('Задачи (новые)'!F:F,MATCH(A239,'Задачи (новые)'!B:B,0))</f>
        <v>#N/A</v>
      </c>
    </row>
    <row r="240" spans="1:8" ht="12.5">
      <c r="A240" s="375" t="str">
        <f t="shared" si="1"/>
        <v/>
      </c>
      <c r="B240" s="387"/>
      <c r="C240" s="387"/>
      <c r="D240" s="387"/>
      <c r="E240" s="392"/>
      <c r="F240" s="377" t="e">
        <f t="array" ref="F240">INDEX('Задачи (новые)'!B:B,MATCH(A240,'Задачи (новые)'!B:B,0))</f>
        <v>#N/A</v>
      </c>
      <c r="G240" s="377" t="e">
        <f t="array" ref="G240">INDEX('Задачи (новые)'!A:A,MATCH(A240,'Задачи (новые)'!B:B,0))</f>
        <v>#N/A</v>
      </c>
      <c r="H240" s="377" t="e">
        <f t="array" ref="H240">INDEX('Задачи (новые)'!F:F,MATCH(A240,'Задачи (новые)'!B:B,0))</f>
        <v>#N/A</v>
      </c>
    </row>
    <row r="241" spans="1:8" ht="12.5">
      <c r="A241" s="375" t="str">
        <f t="shared" si="1"/>
        <v/>
      </c>
      <c r="B241" s="388"/>
      <c r="C241" s="388"/>
      <c r="D241" s="388"/>
      <c r="E241" s="391"/>
      <c r="F241" s="377" t="e">
        <f t="array" ref="F241">INDEX('Задачи (новые)'!B:B,MATCH(A241,'Задачи (новые)'!B:B,0))</f>
        <v>#N/A</v>
      </c>
      <c r="G241" s="377" t="e">
        <f t="array" ref="G241">INDEX('Задачи (новые)'!A:A,MATCH(A241,'Задачи (новые)'!B:B,0))</f>
        <v>#N/A</v>
      </c>
      <c r="H241" s="377" t="e">
        <f t="array" ref="H241">INDEX('Задачи (новые)'!F:F,MATCH(A241,'Задачи (новые)'!B:B,0))</f>
        <v>#N/A</v>
      </c>
    </row>
    <row r="242" spans="1:8" ht="12.5">
      <c r="A242" s="375" t="str">
        <f t="shared" si="1"/>
        <v/>
      </c>
      <c r="B242" s="387"/>
      <c r="C242" s="387"/>
      <c r="D242" s="387"/>
      <c r="E242" s="392"/>
      <c r="F242" s="377" t="e">
        <f t="array" ref="F242">INDEX('Задачи (новые)'!B:B,MATCH(A242,'Задачи (новые)'!B:B,0))</f>
        <v>#N/A</v>
      </c>
      <c r="G242" s="377" t="e">
        <f t="array" ref="G242">INDEX('Задачи (новые)'!A:A,MATCH(A242,'Задачи (новые)'!B:B,0))</f>
        <v>#N/A</v>
      </c>
      <c r="H242" s="377" t="e">
        <f t="array" ref="H242">INDEX('Задачи (новые)'!F:F,MATCH(A242,'Задачи (новые)'!B:B,0))</f>
        <v>#N/A</v>
      </c>
    </row>
    <row r="243" spans="1:8" ht="12.5">
      <c r="A243" s="375" t="str">
        <f t="shared" si="1"/>
        <v/>
      </c>
      <c r="B243" s="388"/>
      <c r="C243" s="388"/>
      <c r="D243" s="388"/>
      <c r="E243" s="391"/>
      <c r="F243" s="377" t="e">
        <f t="array" ref="F243">INDEX('Задачи (новые)'!B:B,MATCH(A243,'Задачи (новые)'!B:B,0))</f>
        <v>#N/A</v>
      </c>
      <c r="G243" s="377" t="e">
        <f t="array" ref="G243">INDEX('Задачи (новые)'!A:A,MATCH(A243,'Задачи (новые)'!B:B,0))</f>
        <v>#N/A</v>
      </c>
      <c r="H243" s="377" t="e">
        <f t="array" ref="H243">INDEX('Задачи (новые)'!F:F,MATCH(A243,'Задачи (новые)'!B:B,0))</f>
        <v>#N/A</v>
      </c>
    </row>
    <row r="244" spans="1:8" ht="12.5">
      <c r="A244" s="375" t="str">
        <f t="shared" si="1"/>
        <v/>
      </c>
      <c r="B244" s="387"/>
      <c r="C244" s="387"/>
      <c r="D244" s="387"/>
      <c r="E244" s="392"/>
      <c r="F244" s="377" t="e">
        <f t="array" ref="F244">INDEX('Задачи (новые)'!B:B,MATCH(A244,'Задачи (новые)'!B:B,0))</f>
        <v>#N/A</v>
      </c>
      <c r="G244" s="377" t="e">
        <f t="array" ref="G244">INDEX('Задачи (новые)'!A:A,MATCH(A244,'Задачи (новые)'!B:B,0))</f>
        <v>#N/A</v>
      </c>
      <c r="H244" s="377" t="e">
        <f t="array" ref="H244">INDEX('Задачи (новые)'!F:F,MATCH(A244,'Задачи (новые)'!B:B,0))</f>
        <v>#N/A</v>
      </c>
    </row>
    <row r="245" spans="1:8" ht="12.5">
      <c r="A245" s="375" t="str">
        <f t="shared" si="1"/>
        <v/>
      </c>
      <c r="B245" s="388"/>
      <c r="C245" s="388"/>
      <c r="D245" s="388"/>
      <c r="E245" s="391"/>
      <c r="F245" s="377" t="e">
        <f t="array" ref="F245">INDEX('Задачи (новые)'!B:B,MATCH(A245,'Задачи (новые)'!B:B,0))</f>
        <v>#N/A</v>
      </c>
      <c r="G245" s="377" t="e">
        <f t="array" ref="G245">INDEX('Задачи (новые)'!A:A,MATCH(A245,'Задачи (новые)'!B:B,0))</f>
        <v>#N/A</v>
      </c>
      <c r="H245" s="377" t="e">
        <f t="array" ref="H245">INDEX('Задачи (новые)'!F:F,MATCH(A245,'Задачи (новые)'!B:B,0))</f>
        <v>#N/A</v>
      </c>
    </row>
    <row r="246" spans="1:8" ht="12.5">
      <c r="A246" s="375" t="str">
        <f t="shared" si="1"/>
        <v/>
      </c>
      <c r="B246" s="387"/>
      <c r="C246" s="387"/>
      <c r="D246" s="387"/>
      <c r="E246" s="392"/>
      <c r="F246" s="377" t="e">
        <f t="array" ref="F246">INDEX('Задачи (новые)'!B:B,MATCH(A246,'Задачи (новые)'!B:B,0))</f>
        <v>#N/A</v>
      </c>
      <c r="G246" s="377" t="e">
        <f t="array" ref="G246">INDEX('Задачи (новые)'!A:A,MATCH(A246,'Задачи (новые)'!B:B,0))</f>
        <v>#N/A</v>
      </c>
      <c r="H246" s="377" t="e">
        <f t="array" ref="H246">INDEX('Задачи (новые)'!F:F,MATCH(A246,'Задачи (новые)'!B:B,0))</f>
        <v>#N/A</v>
      </c>
    </row>
    <row r="247" spans="1:8" ht="12.5">
      <c r="A247" s="375" t="str">
        <f t="shared" si="1"/>
        <v/>
      </c>
      <c r="B247" s="388"/>
      <c r="C247" s="388"/>
      <c r="D247" s="388"/>
      <c r="E247" s="391"/>
      <c r="F247" s="377" t="e">
        <f t="array" ref="F247">INDEX('Задачи (новые)'!B:B,MATCH(A247,'Задачи (новые)'!B:B,0))</f>
        <v>#N/A</v>
      </c>
      <c r="G247" s="377" t="e">
        <f t="array" ref="G247">INDEX('Задачи (новые)'!A:A,MATCH(A247,'Задачи (новые)'!B:B,0))</f>
        <v>#N/A</v>
      </c>
      <c r="H247" s="377" t="e">
        <f t="array" ref="H247">INDEX('Задачи (новые)'!F:F,MATCH(A247,'Задачи (новые)'!B:B,0))</f>
        <v>#N/A</v>
      </c>
    </row>
    <row r="248" spans="1:8" ht="12.5">
      <c r="A248" s="375" t="str">
        <f t="shared" si="1"/>
        <v/>
      </c>
      <c r="B248" s="387"/>
      <c r="C248" s="387"/>
      <c r="D248" s="387"/>
      <c r="E248" s="392"/>
      <c r="F248" s="377" t="e">
        <f t="array" ref="F248">INDEX('Задачи (новые)'!B:B,MATCH(A248,'Задачи (новые)'!B:B,0))</f>
        <v>#N/A</v>
      </c>
      <c r="G248" s="377" t="e">
        <f t="array" ref="G248">INDEX('Задачи (новые)'!A:A,MATCH(A248,'Задачи (новые)'!B:B,0))</f>
        <v>#N/A</v>
      </c>
      <c r="H248" s="377" t="e">
        <f t="array" ref="H248">INDEX('Задачи (новые)'!F:F,MATCH(A248,'Задачи (новые)'!B:B,0))</f>
        <v>#N/A</v>
      </c>
    </row>
    <row r="249" spans="1:8" ht="12.5">
      <c r="A249" s="375" t="str">
        <f t="shared" si="1"/>
        <v/>
      </c>
      <c r="B249" s="388"/>
      <c r="C249" s="388"/>
      <c r="D249" s="388"/>
      <c r="E249" s="391"/>
      <c r="F249" s="377" t="e">
        <f t="array" ref="F249">INDEX('Задачи (новые)'!B:B,MATCH(A249,'Задачи (новые)'!B:B,0))</f>
        <v>#N/A</v>
      </c>
      <c r="G249" s="377" t="e">
        <f t="array" ref="G249">INDEX('Задачи (новые)'!A:A,MATCH(A249,'Задачи (новые)'!B:B,0))</f>
        <v>#N/A</v>
      </c>
      <c r="H249" s="377" t="e">
        <f t="array" ref="H249">INDEX('Задачи (новые)'!F:F,MATCH(A249,'Задачи (новые)'!B:B,0))</f>
        <v>#N/A</v>
      </c>
    </row>
    <row r="250" spans="1:8" ht="12.5">
      <c r="A250" s="375" t="str">
        <f t="shared" si="1"/>
        <v/>
      </c>
      <c r="B250" s="387"/>
      <c r="C250" s="387"/>
      <c r="D250" s="387"/>
      <c r="E250" s="392"/>
      <c r="F250" s="377" t="e">
        <f t="array" ref="F250">INDEX('Задачи (новые)'!B:B,MATCH(A250,'Задачи (новые)'!B:B,0))</f>
        <v>#N/A</v>
      </c>
      <c r="G250" s="377" t="e">
        <f t="array" ref="G250">INDEX('Задачи (новые)'!A:A,MATCH(A250,'Задачи (новые)'!B:B,0))</f>
        <v>#N/A</v>
      </c>
      <c r="H250" s="377" t="e">
        <f t="array" ref="H250">INDEX('Задачи (новые)'!F:F,MATCH(A250,'Задачи (новые)'!B:B,0))</f>
        <v>#N/A</v>
      </c>
    </row>
    <row r="251" spans="1:8" ht="12.5">
      <c r="A251" s="375" t="str">
        <f t="shared" si="1"/>
        <v/>
      </c>
      <c r="B251" s="388"/>
      <c r="C251" s="388"/>
      <c r="D251" s="388"/>
      <c r="E251" s="391"/>
      <c r="F251" s="377" t="e">
        <f t="array" ref="F251">INDEX('Задачи (новые)'!B:B,MATCH(A251,'Задачи (новые)'!B:B,0))</f>
        <v>#N/A</v>
      </c>
      <c r="G251" s="377" t="e">
        <f t="array" ref="G251">INDEX('Задачи (новые)'!A:A,MATCH(A251,'Задачи (новые)'!B:B,0))</f>
        <v>#N/A</v>
      </c>
      <c r="H251" s="377" t="e">
        <f t="array" ref="H251">INDEX('Задачи (новые)'!F:F,MATCH(A251,'Задачи (новые)'!B:B,0))</f>
        <v>#N/A</v>
      </c>
    </row>
    <row r="252" spans="1:8" ht="12.5">
      <c r="A252" s="375" t="str">
        <f t="shared" si="1"/>
        <v/>
      </c>
      <c r="B252" s="387"/>
      <c r="C252" s="387"/>
      <c r="D252" s="387"/>
      <c r="E252" s="392"/>
      <c r="F252" s="377" t="e">
        <f t="array" ref="F252">INDEX('Задачи (новые)'!B:B,MATCH(A252,'Задачи (новые)'!B:B,0))</f>
        <v>#N/A</v>
      </c>
      <c r="G252" s="377" t="e">
        <f t="array" ref="G252">INDEX('Задачи (новые)'!A:A,MATCH(A252,'Задачи (новые)'!B:B,0))</f>
        <v>#N/A</v>
      </c>
      <c r="H252" s="377" t="e">
        <f t="array" ref="H252">INDEX('Задачи (новые)'!F:F,MATCH(A252,'Задачи (новые)'!B:B,0))</f>
        <v>#N/A</v>
      </c>
    </row>
    <row r="253" spans="1:8" ht="12.5">
      <c r="A253" s="375" t="str">
        <f t="shared" si="1"/>
        <v/>
      </c>
      <c r="B253" s="388"/>
      <c r="C253" s="388"/>
      <c r="D253" s="388"/>
      <c r="E253" s="391"/>
      <c r="F253" s="377" t="e">
        <f t="array" ref="F253">INDEX('Задачи (новые)'!B:B,MATCH(A253,'Задачи (новые)'!B:B,0))</f>
        <v>#N/A</v>
      </c>
      <c r="G253" s="377" t="e">
        <f t="array" ref="G253">INDEX('Задачи (новые)'!A:A,MATCH(A253,'Задачи (новые)'!B:B,0))</f>
        <v>#N/A</v>
      </c>
      <c r="H253" s="377" t="e">
        <f t="array" ref="H253">INDEX('Задачи (новые)'!F:F,MATCH(A253,'Задачи (новые)'!B:B,0))</f>
        <v>#N/A</v>
      </c>
    </row>
    <row r="254" spans="1:8" ht="12.5">
      <c r="A254" s="375" t="str">
        <f t="shared" si="1"/>
        <v/>
      </c>
      <c r="B254" s="387"/>
      <c r="C254" s="387"/>
      <c r="D254" s="387"/>
      <c r="E254" s="392"/>
      <c r="F254" s="377" t="e">
        <f t="array" ref="F254">INDEX('Задачи (новые)'!B:B,MATCH(A254,'Задачи (новые)'!B:B,0))</f>
        <v>#N/A</v>
      </c>
      <c r="G254" s="377" t="e">
        <f t="array" ref="G254">INDEX('Задачи (новые)'!A:A,MATCH(A254,'Задачи (новые)'!B:B,0))</f>
        <v>#N/A</v>
      </c>
      <c r="H254" s="377" t="e">
        <f t="array" ref="H254">INDEX('Задачи (новые)'!F:F,MATCH(A254,'Задачи (новые)'!B:B,0))</f>
        <v>#N/A</v>
      </c>
    </row>
    <row r="255" spans="1:8" ht="12.5">
      <c r="A255" s="375" t="str">
        <f t="shared" si="1"/>
        <v/>
      </c>
      <c r="B255" s="388"/>
      <c r="C255" s="388"/>
      <c r="D255" s="388"/>
      <c r="E255" s="391"/>
      <c r="F255" s="377" t="e">
        <f t="array" ref="F255">INDEX('Задачи (новые)'!B:B,MATCH(A255,'Задачи (новые)'!B:B,0))</f>
        <v>#N/A</v>
      </c>
      <c r="G255" s="377" t="e">
        <f t="array" ref="G255">INDEX('Задачи (новые)'!A:A,MATCH(A255,'Задачи (новые)'!B:B,0))</f>
        <v>#N/A</v>
      </c>
      <c r="H255" s="377" t="e">
        <f t="array" ref="H255">INDEX('Задачи (новые)'!F:F,MATCH(A255,'Задачи (новые)'!B:B,0))</f>
        <v>#N/A</v>
      </c>
    </row>
    <row r="256" spans="1:8" ht="12.5">
      <c r="A256" s="375" t="str">
        <f t="shared" si="1"/>
        <v/>
      </c>
      <c r="B256" s="387"/>
      <c r="C256" s="387"/>
      <c r="D256" s="387"/>
      <c r="E256" s="392"/>
      <c r="F256" s="377" t="e">
        <f t="array" ref="F256">INDEX('Задачи (новые)'!B:B,MATCH(A256,'Задачи (новые)'!B:B,0))</f>
        <v>#N/A</v>
      </c>
      <c r="G256" s="377" t="e">
        <f t="array" ref="G256">INDEX('Задачи (новые)'!A:A,MATCH(A256,'Задачи (новые)'!B:B,0))</f>
        <v>#N/A</v>
      </c>
      <c r="H256" s="377" t="e">
        <f t="array" ref="H256">INDEX('Задачи (новые)'!F:F,MATCH(A256,'Задачи (новые)'!B:B,0))</f>
        <v>#N/A</v>
      </c>
    </row>
    <row r="257" spans="1:8" ht="12.5">
      <c r="A257" s="375" t="str">
        <f t="shared" si="1"/>
        <v/>
      </c>
      <c r="B257" s="388"/>
      <c r="C257" s="388"/>
      <c r="D257" s="388"/>
      <c r="E257" s="391"/>
      <c r="F257" s="377" t="e">
        <f t="array" ref="F257">INDEX('Задачи (новые)'!B:B,MATCH(A257,'Задачи (новые)'!B:B,0))</f>
        <v>#N/A</v>
      </c>
      <c r="G257" s="377" t="e">
        <f t="array" ref="G257">INDEX('Задачи (новые)'!A:A,MATCH(A257,'Задачи (новые)'!B:B,0))</f>
        <v>#N/A</v>
      </c>
      <c r="H257" s="377" t="e">
        <f t="array" ref="H257">INDEX('Задачи (новые)'!F:F,MATCH(A257,'Задачи (новые)'!B:B,0))</f>
        <v>#N/A</v>
      </c>
    </row>
    <row r="258" spans="1:8" ht="12.5">
      <c r="A258" s="375" t="str">
        <f t="shared" si="1"/>
        <v/>
      </c>
      <c r="B258" s="387"/>
      <c r="C258" s="387"/>
      <c r="D258" s="387"/>
      <c r="E258" s="392"/>
      <c r="F258" s="377" t="e">
        <f t="array" ref="F258">INDEX('Задачи (новые)'!B:B,MATCH(A258,'Задачи (новые)'!B:B,0))</f>
        <v>#N/A</v>
      </c>
      <c r="G258" s="377" t="e">
        <f t="array" ref="G258">INDEX('Задачи (новые)'!A:A,MATCH(A258,'Задачи (новые)'!B:B,0))</f>
        <v>#N/A</v>
      </c>
      <c r="H258" s="377" t="e">
        <f t="array" ref="H258">INDEX('Задачи (новые)'!F:F,MATCH(A258,'Задачи (новые)'!B:B,0))</f>
        <v>#N/A</v>
      </c>
    </row>
    <row r="259" spans="1:8" ht="12.5">
      <c r="A259" s="375" t="str">
        <f t="shared" si="1"/>
        <v/>
      </c>
      <c r="B259" s="388"/>
      <c r="C259" s="388"/>
      <c r="D259" s="388"/>
      <c r="E259" s="391"/>
      <c r="F259" s="377" t="e">
        <f t="array" ref="F259">INDEX('Задачи (новые)'!B:B,MATCH(A259,'Задачи (новые)'!B:B,0))</f>
        <v>#N/A</v>
      </c>
      <c r="G259" s="377" t="e">
        <f t="array" ref="G259">INDEX('Задачи (новые)'!A:A,MATCH(A259,'Задачи (новые)'!B:B,0))</f>
        <v>#N/A</v>
      </c>
      <c r="H259" s="377" t="e">
        <f t="array" ref="H259">INDEX('Задачи (новые)'!F:F,MATCH(A259,'Задачи (новые)'!B:B,0))</f>
        <v>#N/A</v>
      </c>
    </row>
    <row r="260" spans="1:8" ht="12.5">
      <c r="A260" s="375" t="str">
        <f t="shared" si="1"/>
        <v/>
      </c>
      <c r="B260" s="387"/>
      <c r="C260" s="387"/>
      <c r="D260" s="387"/>
      <c r="E260" s="392"/>
      <c r="F260" s="377" t="e">
        <f t="array" ref="F260">INDEX('Задачи (новые)'!B:B,MATCH(A260,'Задачи (новые)'!B:B,0))</f>
        <v>#N/A</v>
      </c>
      <c r="G260" s="377" t="e">
        <f t="array" ref="G260">INDEX('Задачи (новые)'!A:A,MATCH(A260,'Задачи (новые)'!B:B,0))</f>
        <v>#N/A</v>
      </c>
      <c r="H260" s="377" t="e">
        <f t="array" ref="H260">INDEX('Задачи (новые)'!F:F,MATCH(A260,'Задачи (новые)'!B:B,0))</f>
        <v>#N/A</v>
      </c>
    </row>
    <row r="261" spans="1:8" ht="12.5">
      <c r="A261" s="375" t="str">
        <f t="shared" si="1"/>
        <v/>
      </c>
      <c r="B261" s="388"/>
      <c r="C261" s="388"/>
      <c r="D261" s="388"/>
      <c r="E261" s="391"/>
      <c r="F261" s="377" t="e">
        <f t="array" ref="F261">INDEX('Задачи (новые)'!B:B,MATCH(A261,'Задачи (новые)'!B:B,0))</f>
        <v>#N/A</v>
      </c>
      <c r="G261" s="377" t="e">
        <f t="array" ref="G261">INDEX('Задачи (новые)'!A:A,MATCH(A261,'Задачи (новые)'!B:B,0))</f>
        <v>#N/A</v>
      </c>
      <c r="H261" s="377" t="e">
        <f t="array" ref="H261">INDEX('Задачи (новые)'!F:F,MATCH(A261,'Задачи (новые)'!B:B,0))</f>
        <v>#N/A</v>
      </c>
    </row>
    <row r="262" spans="1:8" ht="12.5">
      <c r="A262" s="375" t="str">
        <f t="shared" si="1"/>
        <v/>
      </c>
      <c r="B262" s="387"/>
      <c r="C262" s="387"/>
      <c r="D262" s="387"/>
      <c r="E262" s="392"/>
      <c r="F262" s="377" t="e">
        <f t="array" ref="F262">INDEX('Задачи (новые)'!B:B,MATCH(A262,'Задачи (новые)'!B:B,0))</f>
        <v>#N/A</v>
      </c>
      <c r="G262" s="377" t="e">
        <f t="array" ref="G262">INDEX('Задачи (новые)'!A:A,MATCH(A262,'Задачи (новые)'!B:B,0))</f>
        <v>#N/A</v>
      </c>
      <c r="H262" s="377" t="e">
        <f t="array" ref="H262">INDEX('Задачи (новые)'!F:F,MATCH(A262,'Задачи (новые)'!B:B,0))</f>
        <v>#N/A</v>
      </c>
    </row>
    <row r="263" spans="1:8" ht="12.5">
      <c r="A263" s="375" t="str">
        <f t="shared" si="1"/>
        <v/>
      </c>
      <c r="B263" s="388"/>
      <c r="C263" s="388"/>
      <c r="D263" s="388"/>
      <c r="E263" s="391"/>
      <c r="F263" s="377" t="e">
        <f t="array" ref="F263">INDEX('Задачи (новые)'!B:B,MATCH(A263,'Задачи (новые)'!B:B,0))</f>
        <v>#N/A</v>
      </c>
      <c r="G263" s="377" t="e">
        <f t="array" ref="G263">INDEX('Задачи (новые)'!A:A,MATCH(A263,'Задачи (новые)'!B:B,0))</f>
        <v>#N/A</v>
      </c>
      <c r="H263" s="377" t="e">
        <f t="array" ref="H263">INDEX('Задачи (новые)'!F:F,MATCH(A263,'Задачи (новые)'!B:B,0))</f>
        <v>#N/A</v>
      </c>
    </row>
    <row r="264" spans="1:8" ht="12.5">
      <c r="A264" s="375" t="str">
        <f t="shared" si="1"/>
        <v/>
      </c>
      <c r="B264" s="387"/>
      <c r="C264" s="387"/>
      <c r="D264" s="387"/>
      <c r="E264" s="392"/>
      <c r="F264" s="377" t="e">
        <f t="array" ref="F264">INDEX('Задачи (новые)'!B:B,MATCH(A264,'Задачи (новые)'!B:B,0))</f>
        <v>#N/A</v>
      </c>
      <c r="G264" s="377" t="e">
        <f t="array" ref="G264">INDEX('Задачи (новые)'!A:A,MATCH(A264,'Задачи (новые)'!B:B,0))</f>
        <v>#N/A</v>
      </c>
      <c r="H264" s="377" t="e">
        <f t="array" ref="H264">INDEX('Задачи (новые)'!F:F,MATCH(A264,'Задачи (новые)'!B:B,0))</f>
        <v>#N/A</v>
      </c>
    </row>
    <row r="265" spans="1:8" ht="12.5">
      <c r="A265" s="375" t="str">
        <f t="shared" si="1"/>
        <v/>
      </c>
      <c r="B265" s="388"/>
      <c r="C265" s="388"/>
      <c r="D265" s="388"/>
      <c r="E265" s="391"/>
      <c r="F265" s="377" t="e">
        <f t="array" ref="F265">INDEX('Задачи (новые)'!B:B,MATCH(A265,'Задачи (новые)'!B:B,0))</f>
        <v>#N/A</v>
      </c>
      <c r="G265" s="377" t="e">
        <f t="array" ref="G265">INDEX('Задачи (новые)'!A:A,MATCH(A265,'Задачи (новые)'!B:B,0))</f>
        <v>#N/A</v>
      </c>
      <c r="H265" s="377" t="e">
        <f t="array" ref="H265">INDEX('Задачи (новые)'!F:F,MATCH(A265,'Задачи (новые)'!B:B,0))</f>
        <v>#N/A</v>
      </c>
    </row>
    <row r="266" spans="1:8" ht="12.5">
      <c r="A266" s="375" t="str">
        <f t="shared" si="1"/>
        <v/>
      </c>
      <c r="B266" s="387"/>
      <c r="C266" s="387"/>
      <c r="D266" s="387"/>
      <c r="E266" s="392"/>
      <c r="F266" s="377" t="e">
        <f t="array" ref="F266">INDEX('Задачи (новые)'!B:B,MATCH(A266,'Задачи (новые)'!B:B,0))</f>
        <v>#N/A</v>
      </c>
      <c r="G266" s="377" t="e">
        <f t="array" ref="G266">INDEX('Задачи (новые)'!A:A,MATCH(A266,'Задачи (новые)'!B:B,0))</f>
        <v>#N/A</v>
      </c>
      <c r="H266" s="377" t="e">
        <f t="array" ref="H266">INDEX('Задачи (новые)'!F:F,MATCH(A266,'Задачи (новые)'!B:B,0))</f>
        <v>#N/A</v>
      </c>
    </row>
    <row r="267" spans="1:8" ht="12.5">
      <c r="A267" s="375" t="str">
        <f t="shared" si="1"/>
        <v/>
      </c>
      <c r="B267" s="388"/>
      <c r="C267" s="388"/>
      <c r="D267" s="388"/>
      <c r="E267" s="391"/>
      <c r="F267" s="377" t="e">
        <f t="array" ref="F267">INDEX('Задачи (новые)'!B:B,MATCH(A267,'Задачи (новые)'!B:B,0))</f>
        <v>#N/A</v>
      </c>
      <c r="G267" s="377" t="e">
        <f t="array" ref="G267">INDEX('Задачи (новые)'!A:A,MATCH(A267,'Задачи (новые)'!B:B,0))</f>
        <v>#N/A</v>
      </c>
      <c r="H267" s="377" t="e">
        <f t="array" ref="H267">INDEX('Задачи (новые)'!F:F,MATCH(A267,'Задачи (новые)'!B:B,0))</f>
        <v>#N/A</v>
      </c>
    </row>
    <row r="268" spans="1:8" ht="12.5">
      <c r="A268" s="375" t="str">
        <f t="shared" si="1"/>
        <v/>
      </c>
      <c r="B268" s="387"/>
      <c r="C268" s="387"/>
      <c r="D268" s="387"/>
      <c r="E268" s="392"/>
      <c r="F268" s="377" t="e">
        <f t="array" ref="F268">INDEX('Задачи (новые)'!B:B,MATCH(A268,'Задачи (новые)'!B:B,0))</f>
        <v>#N/A</v>
      </c>
      <c r="G268" s="377" t="e">
        <f t="array" ref="G268">INDEX('Задачи (новые)'!A:A,MATCH(A268,'Задачи (новые)'!B:B,0))</f>
        <v>#N/A</v>
      </c>
      <c r="H268" s="377" t="e">
        <f t="array" ref="H268">INDEX('Задачи (новые)'!F:F,MATCH(A268,'Задачи (новые)'!B:B,0))</f>
        <v>#N/A</v>
      </c>
    </row>
    <row r="269" spans="1:8" ht="12.5">
      <c r="A269" s="375" t="str">
        <f t="shared" si="1"/>
        <v/>
      </c>
      <c r="B269" s="388"/>
      <c r="C269" s="388"/>
      <c r="D269" s="388"/>
      <c r="E269" s="391"/>
      <c r="F269" s="377" t="e">
        <f t="array" ref="F269">INDEX('Задачи (новые)'!B:B,MATCH(A269,'Задачи (новые)'!B:B,0))</f>
        <v>#N/A</v>
      </c>
      <c r="G269" s="377" t="e">
        <f t="array" ref="G269">INDEX('Задачи (новые)'!A:A,MATCH(A269,'Задачи (новые)'!B:B,0))</f>
        <v>#N/A</v>
      </c>
      <c r="H269" s="377" t="e">
        <f t="array" ref="H269">INDEX('Задачи (новые)'!F:F,MATCH(A269,'Задачи (новые)'!B:B,0))</f>
        <v>#N/A</v>
      </c>
    </row>
    <row r="270" spans="1:8" ht="12.5">
      <c r="A270" s="375" t="str">
        <f t="shared" si="1"/>
        <v/>
      </c>
      <c r="B270" s="387"/>
      <c r="C270" s="387"/>
      <c r="D270" s="387"/>
      <c r="E270" s="392"/>
      <c r="F270" s="377" t="e">
        <f t="array" ref="F270">INDEX('Задачи (новые)'!B:B,MATCH(A270,'Задачи (новые)'!B:B,0))</f>
        <v>#N/A</v>
      </c>
      <c r="G270" s="377" t="e">
        <f t="array" ref="G270">INDEX('Задачи (новые)'!A:A,MATCH(A270,'Задачи (новые)'!B:B,0))</f>
        <v>#N/A</v>
      </c>
      <c r="H270" s="377" t="e">
        <f t="array" ref="H270">INDEX('Задачи (новые)'!F:F,MATCH(A270,'Задачи (новые)'!B:B,0))</f>
        <v>#N/A</v>
      </c>
    </row>
    <row r="271" spans="1:8" ht="12.5">
      <c r="A271" s="375" t="str">
        <f t="shared" si="1"/>
        <v/>
      </c>
      <c r="B271" s="388"/>
      <c r="C271" s="388"/>
      <c r="D271" s="388"/>
      <c r="E271" s="391"/>
      <c r="F271" s="377" t="e">
        <f t="array" ref="F271">INDEX('Задачи (новые)'!B:B,MATCH(A271,'Задачи (новые)'!B:B,0))</f>
        <v>#N/A</v>
      </c>
      <c r="G271" s="377" t="e">
        <f t="array" ref="G271">INDEX('Задачи (новые)'!A:A,MATCH(A271,'Задачи (новые)'!B:B,0))</f>
        <v>#N/A</v>
      </c>
      <c r="H271" s="377" t="e">
        <f t="array" ref="H271">INDEX('Задачи (новые)'!F:F,MATCH(A271,'Задачи (новые)'!B:B,0))</f>
        <v>#N/A</v>
      </c>
    </row>
    <row r="272" spans="1:8" ht="12.5">
      <c r="A272" s="375" t="str">
        <f t="shared" si="1"/>
        <v/>
      </c>
      <c r="B272" s="387"/>
      <c r="C272" s="387"/>
      <c r="D272" s="387"/>
      <c r="E272" s="392"/>
      <c r="F272" s="377" t="e">
        <f t="array" ref="F272">INDEX('Задачи (новые)'!B:B,MATCH(A272,'Задачи (новые)'!B:B,0))</f>
        <v>#N/A</v>
      </c>
      <c r="G272" s="377" t="e">
        <f t="array" ref="G272">INDEX('Задачи (новые)'!A:A,MATCH(A272,'Задачи (новые)'!B:B,0))</f>
        <v>#N/A</v>
      </c>
      <c r="H272" s="377" t="e">
        <f t="array" ref="H272">INDEX('Задачи (новые)'!F:F,MATCH(A272,'Задачи (новые)'!B:B,0))</f>
        <v>#N/A</v>
      </c>
    </row>
    <row r="273" spans="1:8" ht="12.5">
      <c r="A273" s="375" t="str">
        <f t="shared" si="1"/>
        <v/>
      </c>
      <c r="B273" s="388"/>
      <c r="C273" s="388"/>
      <c r="D273" s="388"/>
      <c r="E273" s="391"/>
      <c r="F273" s="377" t="e">
        <f t="array" ref="F273">INDEX('Задачи (новые)'!B:B,MATCH(A273,'Задачи (новые)'!B:B,0))</f>
        <v>#N/A</v>
      </c>
      <c r="G273" s="377" t="e">
        <f t="array" ref="G273">INDEX('Задачи (новые)'!A:A,MATCH(A273,'Задачи (новые)'!B:B,0))</f>
        <v>#N/A</v>
      </c>
      <c r="H273" s="377" t="e">
        <f t="array" ref="H273">INDEX('Задачи (новые)'!F:F,MATCH(A273,'Задачи (новые)'!B:B,0))</f>
        <v>#N/A</v>
      </c>
    </row>
    <row r="274" spans="1:8" ht="12.5">
      <c r="A274" s="375" t="str">
        <f t="shared" si="1"/>
        <v/>
      </c>
      <c r="B274" s="387"/>
      <c r="C274" s="387"/>
      <c r="D274" s="387"/>
      <c r="E274" s="392"/>
      <c r="F274" s="377" t="e">
        <f t="array" ref="F274">INDEX('Задачи (новые)'!B:B,MATCH(A274,'Задачи (новые)'!B:B,0))</f>
        <v>#N/A</v>
      </c>
      <c r="G274" s="377" t="e">
        <f t="array" ref="G274">INDEX('Задачи (новые)'!A:A,MATCH(A274,'Задачи (новые)'!B:B,0))</f>
        <v>#N/A</v>
      </c>
      <c r="H274" s="377" t="e">
        <f t="array" ref="H274">INDEX('Задачи (новые)'!F:F,MATCH(A274,'Задачи (новые)'!B:B,0))</f>
        <v>#N/A</v>
      </c>
    </row>
    <row r="275" spans="1:8" ht="12.5">
      <c r="A275" s="375" t="str">
        <f t="shared" si="1"/>
        <v/>
      </c>
      <c r="B275" s="388"/>
      <c r="C275" s="388"/>
      <c r="D275" s="388"/>
      <c r="E275" s="391"/>
      <c r="F275" s="377" t="e">
        <f t="array" ref="F275">INDEX('Задачи (новые)'!B:B,MATCH(A275,'Задачи (новые)'!B:B,0))</f>
        <v>#N/A</v>
      </c>
      <c r="G275" s="377" t="e">
        <f t="array" ref="G275">INDEX('Задачи (новые)'!A:A,MATCH(A275,'Задачи (новые)'!B:B,0))</f>
        <v>#N/A</v>
      </c>
      <c r="H275" s="377" t="e">
        <f t="array" ref="H275">INDEX('Задачи (новые)'!F:F,MATCH(A275,'Задачи (новые)'!B:B,0))</f>
        <v>#N/A</v>
      </c>
    </row>
    <row r="276" spans="1:8" ht="12.5">
      <c r="A276" s="375" t="str">
        <f t="shared" si="1"/>
        <v/>
      </c>
      <c r="B276" s="387"/>
      <c r="C276" s="387"/>
      <c r="D276" s="387"/>
      <c r="E276" s="392"/>
      <c r="F276" s="377" t="e">
        <f t="array" ref="F276">INDEX('Задачи (новые)'!B:B,MATCH(A276,'Задачи (новые)'!B:B,0))</f>
        <v>#N/A</v>
      </c>
      <c r="G276" s="377" t="e">
        <f t="array" ref="G276">INDEX('Задачи (новые)'!A:A,MATCH(A276,'Задачи (новые)'!B:B,0))</f>
        <v>#N/A</v>
      </c>
      <c r="H276" s="377" t="e">
        <f t="array" ref="H276">INDEX('Задачи (новые)'!F:F,MATCH(A276,'Задачи (новые)'!B:B,0))</f>
        <v>#N/A</v>
      </c>
    </row>
    <row r="277" spans="1:8" ht="12.5">
      <c r="A277" s="375" t="str">
        <f t="shared" si="1"/>
        <v/>
      </c>
      <c r="B277" s="388"/>
      <c r="C277" s="388"/>
      <c r="D277" s="388"/>
      <c r="E277" s="391"/>
      <c r="F277" s="377" t="e">
        <f t="array" ref="F277">INDEX('Задачи (новые)'!B:B,MATCH(A277,'Задачи (новые)'!B:B,0))</f>
        <v>#N/A</v>
      </c>
      <c r="G277" s="377" t="e">
        <f t="array" ref="G277">INDEX('Задачи (новые)'!A:A,MATCH(A277,'Задачи (новые)'!B:B,0))</f>
        <v>#N/A</v>
      </c>
      <c r="H277" s="377" t="e">
        <f t="array" ref="H277">INDEX('Задачи (новые)'!F:F,MATCH(A277,'Задачи (новые)'!B:B,0))</f>
        <v>#N/A</v>
      </c>
    </row>
    <row r="278" spans="1:8" ht="12.5">
      <c r="A278" s="375" t="str">
        <f t="shared" si="1"/>
        <v/>
      </c>
      <c r="B278" s="387"/>
      <c r="C278" s="387"/>
      <c r="D278" s="387"/>
      <c r="E278" s="392"/>
      <c r="F278" s="377" t="e">
        <f t="array" ref="F278">INDEX('Задачи (новые)'!B:B,MATCH(A278,'Задачи (новые)'!B:B,0))</f>
        <v>#N/A</v>
      </c>
      <c r="G278" s="377" t="e">
        <f t="array" ref="G278">INDEX('Задачи (новые)'!A:A,MATCH(A278,'Задачи (новые)'!B:B,0))</f>
        <v>#N/A</v>
      </c>
      <c r="H278" s="377" t="e">
        <f t="array" ref="H278">INDEX('Задачи (новые)'!F:F,MATCH(A278,'Задачи (новые)'!B:B,0))</f>
        <v>#N/A</v>
      </c>
    </row>
    <row r="279" spans="1:8" ht="12.5">
      <c r="A279" s="375" t="str">
        <f t="shared" si="1"/>
        <v/>
      </c>
      <c r="B279" s="388"/>
      <c r="C279" s="388"/>
      <c r="D279" s="388"/>
      <c r="E279" s="391"/>
      <c r="F279" s="377" t="e">
        <f t="array" ref="F279">INDEX('Задачи (новые)'!B:B,MATCH(A279,'Задачи (новые)'!B:B,0))</f>
        <v>#N/A</v>
      </c>
      <c r="G279" s="377" t="e">
        <f t="array" ref="G279">INDEX('Задачи (новые)'!A:A,MATCH(A279,'Задачи (новые)'!B:B,0))</f>
        <v>#N/A</v>
      </c>
      <c r="H279" s="377" t="e">
        <f t="array" ref="H279">INDEX('Задачи (новые)'!F:F,MATCH(A279,'Задачи (новые)'!B:B,0))</f>
        <v>#N/A</v>
      </c>
    </row>
    <row r="280" spans="1:8" ht="12.5">
      <c r="A280" s="375" t="str">
        <f t="shared" si="1"/>
        <v/>
      </c>
      <c r="B280" s="387"/>
      <c r="C280" s="387"/>
      <c r="D280" s="387"/>
      <c r="E280" s="392"/>
      <c r="F280" s="377" t="e">
        <f t="array" ref="F280">INDEX('Задачи (новые)'!B:B,MATCH(A280,'Задачи (новые)'!B:B,0))</f>
        <v>#N/A</v>
      </c>
      <c r="G280" s="377" t="e">
        <f t="array" ref="G280">INDEX('Задачи (новые)'!A:A,MATCH(A280,'Задачи (новые)'!B:B,0))</f>
        <v>#N/A</v>
      </c>
      <c r="H280" s="377" t="e">
        <f t="array" ref="H280">INDEX('Задачи (новые)'!F:F,MATCH(A280,'Задачи (новые)'!B:B,0))</f>
        <v>#N/A</v>
      </c>
    </row>
    <row r="281" spans="1:8" ht="12.5">
      <c r="A281" s="375" t="str">
        <f t="shared" si="1"/>
        <v/>
      </c>
      <c r="B281" s="388"/>
      <c r="C281" s="388"/>
      <c r="D281" s="388"/>
      <c r="E281" s="391"/>
      <c r="F281" s="377" t="e">
        <f t="array" ref="F281">INDEX('Задачи (новые)'!B:B,MATCH(A281,'Задачи (новые)'!B:B,0))</f>
        <v>#N/A</v>
      </c>
      <c r="G281" s="377" t="e">
        <f t="array" ref="G281">INDEX('Задачи (новые)'!A:A,MATCH(A281,'Задачи (новые)'!B:B,0))</f>
        <v>#N/A</v>
      </c>
      <c r="H281" s="377" t="e">
        <f t="array" ref="H281">INDEX('Задачи (новые)'!F:F,MATCH(A281,'Задачи (новые)'!B:B,0))</f>
        <v>#N/A</v>
      </c>
    </row>
    <row r="282" spans="1:8" ht="12.5">
      <c r="A282" s="375" t="str">
        <f t="shared" si="1"/>
        <v/>
      </c>
      <c r="B282" s="387"/>
      <c r="C282" s="387"/>
      <c r="D282" s="387"/>
      <c r="E282" s="392"/>
      <c r="F282" s="377" t="e">
        <f t="array" ref="F282">INDEX('Задачи (новые)'!B:B,MATCH(A282,'Задачи (новые)'!B:B,0))</f>
        <v>#N/A</v>
      </c>
      <c r="G282" s="377" t="e">
        <f t="array" ref="G282">INDEX('Задачи (новые)'!A:A,MATCH(A282,'Задачи (новые)'!B:B,0))</f>
        <v>#N/A</v>
      </c>
      <c r="H282" s="377" t="e">
        <f t="array" ref="H282">INDEX('Задачи (новые)'!F:F,MATCH(A282,'Задачи (новые)'!B:B,0))</f>
        <v>#N/A</v>
      </c>
    </row>
    <row r="283" spans="1:8" ht="12.5">
      <c r="A283" s="375" t="str">
        <f t="shared" si="1"/>
        <v/>
      </c>
      <c r="B283" s="388"/>
      <c r="C283" s="388"/>
      <c r="D283" s="388"/>
      <c r="E283" s="391"/>
      <c r="F283" s="377" t="e">
        <f t="array" ref="F283">INDEX('Задачи (новые)'!B:B,MATCH(A283,'Задачи (новые)'!B:B,0))</f>
        <v>#N/A</v>
      </c>
      <c r="G283" s="377" t="e">
        <f t="array" ref="G283">INDEX('Задачи (новые)'!A:A,MATCH(A283,'Задачи (новые)'!B:B,0))</f>
        <v>#N/A</v>
      </c>
      <c r="H283" s="377" t="e">
        <f t="array" ref="H283">INDEX('Задачи (новые)'!F:F,MATCH(A283,'Задачи (новые)'!B:B,0))</f>
        <v>#N/A</v>
      </c>
    </row>
    <row r="284" spans="1:8" ht="12.5">
      <c r="A284" s="375" t="str">
        <f t="shared" si="1"/>
        <v/>
      </c>
      <c r="B284" s="387"/>
      <c r="C284" s="387"/>
      <c r="D284" s="387"/>
      <c r="E284" s="392"/>
      <c r="F284" s="377" t="e">
        <f t="array" ref="F284">INDEX('Задачи (новые)'!B:B,MATCH(A284,'Задачи (новые)'!B:B,0))</f>
        <v>#N/A</v>
      </c>
      <c r="G284" s="377" t="e">
        <f t="array" ref="G284">INDEX('Задачи (новые)'!A:A,MATCH(A284,'Задачи (новые)'!B:B,0))</f>
        <v>#N/A</v>
      </c>
      <c r="H284" s="377" t="e">
        <f t="array" ref="H284">INDEX('Задачи (новые)'!F:F,MATCH(A284,'Задачи (новые)'!B:B,0))</f>
        <v>#N/A</v>
      </c>
    </row>
    <row r="285" spans="1:8" ht="12.5">
      <c r="A285" s="375" t="str">
        <f t="shared" si="1"/>
        <v/>
      </c>
      <c r="B285" s="388"/>
      <c r="C285" s="388"/>
      <c r="D285" s="388"/>
      <c r="E285" s="391"/>
      <c r="F285" s="377" t="e">
        <f t="array" ref="F285">INDEX('Задачи (новые)'!B:B,MATCH(A285,'Задачи (новые)'!B:B,0))</f>
        <v>#N/A</v>
      </c>
      <c r="G285" s="377" t="e">
        <f t="array" ref="G285">INDEX('Задачи (новые)'!A:A,MATCH(A285,'Задачи (новые)'!B:B,0))</f>
        <v>#N/A</v>
      </c>
      <c r="H285" s="377" t="e">
        <f t="array" ref="H285">INDEX('Задачи (новые)'!F:F,MATCH(A285,'Задачи (новые)'!B:B,0))</f>
        <v>#N/A</v>
      </c>
    </row>
    <row r="286" spans="1:8" ht="12.5">
      <c r="A286" s="375" t="str">
        <f t="shared" si="1"/>
        <v/>
      </c>
      <c r="B286" s="387"/>
      <c r="C286" s="387"/>
      <c r="D286" s="387"/>
      <c r="E286" s="392"/>
      <c r="F286" s="377" t="e">
        <f t="array" ref="F286">INDEX('Задачи (новые)'!B:B,MATCH(A286,'Задачи (новые)'!B:B,0))</f>
        <v>#N/A</v>
      </c>
      <c r="G286" s="377" t="e">
        <f t="array" ref="G286">INDEX('Задачи (новые)'!A:A,MATCH(A286,'Задачи (новые)'!B:B,0))</f>
        <v>#N/A</v>
      </c>
      <c r="H286" s="377" t="e">
        <f t="array" ref="H286">INDEX('Задачи (новые)'!F:F,MATCH(A286,'Задачи (новые)'!B:B,0))</f>
        <v>#N/A</v>
      </c>
    </row>
    <row r="287" spans="1:8" ht="12.5">
      <c r="A287" s="375" t="str">
        <f t="shared" si="1"/>
        <v/>
      </c>
      <c r="B287" s="388"/>
      <c r="C287" s="388"/>
      <c r="D287" s="388"/>
      <c r="E287" s="391"/>
      <c r="F287" s="377" t="e">
        <f t="array" ref="F287">INDEX('Задачи (новые)'!B:B,MATCH(A287,'Задачи (новые)'!B:B,0))</f>
        <v>#N/A</v>
      </c>
      <c r="G287" s="377" t="e">
        <f t="array" ref="G287">INDEX('Задачи (новые)'!A:A,MATCH(A287,'Задачи (новые)'!B:B,0))</f>
        <v>#N/A</v>
      </c>
      <c r="H287" s="377" t="e">
        <f t="array" ref="H287">INDEX('Задачи (новые)'!F:F,MATCH(A287,'Задачи (новые)'!B:B,0))</f>
        <v>#N/A</v>
      </c>
    </row>
    <row r="288" spans="1:8" ht="12.5">
      <c r="A288" s="375" t="str">
        <f t="shared" si="1"/>
        <v/>
      </c>
      <c r="B288" s="387"/>
      <c r="C288" s="387"/>
      <c r="D288" s="387"/>
      <c r="E288" s="392"/>
      <c r="F288" s="377" t="e">
        <f t="array" ref="F288">INDEX('Задачи (новые)'!B:B,MATCH(A288,'Задачи (новые)'!B:B,0))</f>
        <v>#N/A</v>
      </c>
      <c r="G288" s="377" t="e">
        <f t="array" ref="G288">INDEX('Задачи (новые)'!A:A,MATCH(A288,'Задачи (новые)'!B:B,0))</f>
        <v>#N/A</v>
      </c>
      <c r="H288" s="377" t="e">
        <f t="array" ref="H288">INDEX('Задачи (новые)'!F:F,MATCH(A288,'Задачи (новые)'!B:B,0))</f>
        <v>#N/A</v>
      </c>
    </row>
    <row r="289" spans="1:8" ht="12.5">
      <c r="A289" s="375" t="str">
        <f t="shared" si="1"/>
        <v/>
      </c>
      <c r="B289" s="388"/>
      <c r="C289" s="388"/>
      <c r="D289" s="388"/>
      <c r="E289" s="391"/>
      <c r="F289" s="377" t="e">
        <f t="array" ref="F289">INDEX('Задачи (новые)'!B:B,MATCH(A289,'Задачи (новые)'!B:B,0))</f>
        <v>#N/A</v>
      </c>
      <c r="G289" s="377" t="e">
        <f t="array" ref="G289">INDEX('Задачи (новые)'!A:A,MATCH(A289,'Задачи (новые)'!B:B,0))</f>
        <v>#N/A</v>
      </c>
      <c r="H289" s="377" t="e">
        <f t="array" ref="H289">INDEX('Задачи (новые)'!F:F,MATCH(A289,'Задачи (новые)'!B:B,0))</f>
        <v>#N/A</v>
      </c>
    </row>
    <row r="290" spans="1:8" ht="12.5">
      <c r="A290" s="375" t="str">
        <f t="shared" si="1"/>
        <v/>
      </c>
      <c r="B290" s="387"/>
      <c r="C290" s="387"/>
      <c r="D290" s="387"/>
      <c r="E290" s="392"/>
      <c r="F290" s="377" t="e">
        <f t="array" ref="F290">INDEX('Задачи (новые)'!B:B,MATCH(A290,'Задачи (новые)'!B:B,0))</f>
        <v>#N/A</v>
      </c>
      <c r="G290" s="377" t="e">
        <f t="array" ref="G290">INDEX('Задачи (новые)'!A:A,MATCH(A290,'Задачи (новые)'!B:B,0))</f>
        <v>#N/A</v>
      </c>
      <c r="H290" s="377" t="e">
        <f t="array" ref="H290">INDEX('Задачи (новые)'!F:F,MATCH(A290,'Задачи (новые)'!B:B,0))</f>
        <v>#N/A</v>
      </c>
    </row>
    <row r="291" spans="1:8" ht="12.5">
      <c r="A291" s="375" t="str">
        <f t="shared" si="1"/>
        <v/>
      </c>
      <c r="B291" s="388"/>
      <c r="C291" s="388"/>
      <c r="D291" s="388"/>
      <c r="E291" s="391"/>
      <c r="F291" s="377" t="e">
        <f t="array" ref="F291">INDEX('Задачи (новые)'!B:B,MATCH(A291,'Задачи (новые)'!B:B,0))</f>
        <v>#N/A</v>
      </c>
      <c r="G291" s="377" t="e">
        <f t="array" ref="G291">INDEX('Задачи (новые)'!A:A,MATCH(A291,'Задачи (новые)'!B:B,0))</f>
        <v>#N/A</v>
      </c>
      <c r="H291" s="377" t="e">
        <f t="array" ref="H291">INDEX('Задачи (новые)'!F:F,MATCH(A291,'Задачи (новые)'!B:B,0))</f>
        <v>#N/A</v>
      </c>
    </row>
    <row r="292" spans="1:8" ht="12.5">
      <c r="A292" s="375" t="str">
        <f t="shared" si="1"/>
        <v/>
      </c>
      <c r="B292" s="387"/>
      <c r="C292" s="387"/>
      <c r="D292" s="387"/>
      <c r="E292" s="392"/>
      <c r="F292" s="377" t="e">
        <f t="array" ref="F292">INDEX('Задачи (новые)'!B:B,MATCH(A292,'Задачи (новые)'!B:B,0))</f>
        <v>#N/A</v>
      </c>
      <c r="G292" s="377" t="e">
        <f t="array" ref="G292">INDEX('Задачи (новые)'!A:A,MATCH(A292,'Задачи (новые)'!B:B,0))</f>
        <v>#N/A</v>
      </c>
      <c r="H292" s="377" t="e">
        <f t="array" ref="H292">INDEX('Задачи (новые)'!F:F,MATCH(A292,'Задачи (новые)'!B:B,0))</f>
        <v>#N/A</v>
      </c>
    </row>
    <row r="293" spans="1:8" ht="12.5">
      <c r="A293" s="375" t="str">
        <f t="shared" si="1"/>
        <v/>
      </c>
      <c r="B293" s="388"/>
      <c r="C293" s="388"/>
      <c r="D293" s="388"/>
      <c r="E293" s="391"/>
      <c r="F293" s="377" t="e">
        <f t="array" ref="F293">INDEX('Задачи (новые)'!B:B,MATCH(A293,'Задачи (новые)'!B:B,0))</f>
        <v>#N/A</v>
      </c>
      <c r="G293" s="377" t="e">
        <f t="array" ref="G293">INDEX('Задачи (новые)'!A:A,MATCH(A293,'Задачи (новые)'!B:B,0))</f>
        <v>#N/A</v>
      </c>
      <c r="H293" s="377" t="e">
        <f t="array" ref="H293">INDEX('Задачи (новые)'!F:F,MATCH(A293,'Задачи (новые)'!B:B,0))</f>
        <v>#N/A</v>
      </c>
    </row>
    <row r="294" spans="1:8" ht="12.5">
      <c r="A294" s="375" t="str">
        <f t="shared" si="1"/>
        <v/>
      </c>
      <c r="B294" s="387"/>
      <c r="C294" s="387"/>
      <c r="D294" s="387"/>
      <c r="E294" s="392"/>
      <c r="F294" s="377" t="e">
        <f t="array" ref="F294">INDEX('Задачи (новые)'!B:B,MATCH(A294,'Задачи (новые)'!B:B,0))</f>
        <v>#N/A</v>
      </c>
      <c r="G294" s="377" t="e">
        <f t="array" ref="G294">INDEX('Задачи (новые)'!A:A,MATCH(A294,'Задачи (новые)'!B:B,0))</f>
        <v>#N/A</v>
      </c>
      <c r="H294" s="377" t="e">
        <f t="array" ref="H294">INDEX('Задачи (новые)'!F:F,MATCH(A294,'Задачи (новые)'!B:B,0))</f>
        <v>#N/A</v>
      </c>
    </row>
    <row r="295" spans="1:8" ht="12.5">
      <c r="A295" s="375" t="str">
        <f t="shared" si="1"/>
        <v/>
      </c>
      <c r="B295" s="388"/>
      <c r="C295" s="388"/>
      <c r="D295" s="388"/>
      <c r="E295" s="391"/>
      <c r="F295" s="377" t="e">
        <f t="array" ref="F295">INDEX('Задачи (новые)'!B:B,MATCH(A295,'Задачи (новые)'!B:B,0))</f>
        <v>#N/A</v>
      </c>
      <c r="G295" s="377" t="e">
        <f t="array" ref="G295">INDEX('Задачи (новые)'!A:A,MATCH(A295,'Задачи (новые)'!B:B,0))</f>
        <v>#N/A</v>
      </c>
      <c r="H295" s="377" t="e">
        <f t="array" ref="H295">INDEX('Задачи (новые)'!F:F,MATCH(A295,'Задачи (новые)'!B:B,0))</f>
        <v>#N/A</v>
      </c>
    </row>
    <row r="296" spans="1:8" ht="12.5">
      <c r="A296" s="375" t="str">
        <f t="shared" si="1"/>
        <v/>
      </c>
      <c r="B296" s="387"/>
      <c r="C296" s="387"/>
      <c r="D296" s="387"/>
      <c r="E296" s="392"/>
      <c r="F296" s="377" t="e">
        <f t="array" ref="F296">INDEX('Задачи (новые)'!B:B,MATCH(A296,'Задачи (новые)'!B:B,0))</f>
        <v>#N/A</v>
      </c>
      <c r="G296" s="377" t="e">
        <f t="array" ref="G296">INDEX('Задачи (новые)'!A:A,MATCH(A296,'Задачи (новые)'!B:B,0))</f>
        <v>#N/A</v>
      </c>
      <c r="H296" s="377" t="e">
        <f t="array" ref="H296">INDEX('Задачи (новые)'!F:F,MATCH(A296,'Задачи (новые)'!B:B,0))</f>
        <v>#N/A</v>
      </c>
    </row>
    <row r="297" spans="1:8" ht="12.5">
      <c r="A297" s="375" t="str">
        <f t="shared" si="1"/>
        <v/>
      </c>
      <c r="B297" s="388"/>
      <c r="C297" s="388"/>
      <c r="D297" s="388"/>
      <c r="E297" s="391"/>
      <c r="F297" s="377" t="e">
        <f t="array" ref="F297">INDEX('Задачи (новые)'!B:B,MATCH(A297,'Задачи (новые)'!B:B,0))</f>
        <v>#N/A</v>
      </c>
      <c r="G297" s="377" t="e">
        <f t="array" ref="G297">INDEX('Задачи (новые)'!A:A,MATCH(A297,'Задачи (новые)'!B:B,0))</f>
        <v>#N/A</v>
      </c>
      <c r="H297" s="377" t="e">
        <f t="array" ref="H297">INDEX('Задачи (новые)'!F:F,MATCH(A297,'Задачи (новые)'!B:B,0))</f>
        <v>#N/A</v>
      </c>
    </row>
    <row r="298" spans="1:8" ht="12.5">
      <c r="A298" s="375" t="str">
        <f t="shared" si="1"/>
        <v/>
      </c>
      <c r="B298" s="387"/>
      <c r="C298" s="387"/>
      <c r="D298" s="387"/>
      <c r="E298" s="392"/>
      <c r="F298" s="377" t="e">
        <f t="array" ref="F298">INDEX('Задачи (новые)'!B:B,MATCH(A298,'Задачи (новые)'!B:B,0))</f>
        <v>#N/A</v>
      </c>
      <c r="G298" s="377" t="e">
        <f t="array" ref="G298">INDEX('Задачи (новые)'!A:A,MATCH(A298,'Задачи (новые)'!B:B,0))</f>
        <v>#N/A</v>
      </c>
      <c r="H298" s="377" t="e">
        <f t="array" ref="H298">INDEX('Задачи (новые)'!F:F,MATCH(A298,'Задачи (новые)'!B:B,0))</f>
        <v>#N/A</v>
      </c>
    </row>
    <row r="299" spans="1:8" ht="12.5">
      <c r="A299" s="375" t="str">
        <f t="shared" si="1"/>
        <v/>
      </c>
      <c r="B299" s="388"/>
      <c r="C299" s="388"/>
      <c r="D299" s="388"/>
      <c r="E299" s="391"/>
      <c r="F299" s="377" t="e">
        <f t="array" ref="F299">INDEX('Задачи (новые)'!B:B,MATCH(A299,'Задачи (новые)'!B:B,0))</f>
        <v>#N/A</v>
      </c>
      <c r="G299" s="377" t="e">
        <f t="array" ref="G299">INDEX('Задачи (новые)'!A:A,MATCH(A299,'Задачи (новые)'!B:B,0))</f>
        <v>#N/A</v>
      </c>
      <c r="H299" s="377" t="e">
        <f t="array" ref="H299">INDEX('Задачи (новые)'!F:F,MATCH(A299,'Задачи (новые)'!B:B,0))</f>
        <v>#N/A</v>
      </c>
    </row>
    <row r="300" spans="1:8" ht="12.5">
      <c r="A300" s="375" t="str">
        <f t="shared" si="1"/>
        <v/>
      </c>
      <c r="B300" s="387"/>
      <c r="C300" s="387"/>
      <c r="D300" s="387"/>
      <c r="E300" s="392"/>
      <c r="F300" s="377" t="e">
        <f t="array" ref="F300">INDEX('Задачи (новые)'!B:B,MATCH(A300,'Задачи (новые)'!B:B,0))</f>
        <v>#N/A</v>
      </c>
      <c r="G300" s="377" t="e">
        <f t="array" ref="G300">INDEX('Задачи (новые)'!A:A,MATCH(A300,'Задачи (новые)'!B:B,0))</f>
        <v>#N/A</v>
      </c>
      <c r="H300" s="377" t="e">
        <f t="array" ref="H300">INDEX('Задачи (новые)'!F:F,MATCH(A300,'Задачи (новые)'!B:B,0))</f>
        <v>#N/A</v>
      </c>
    </row>
    <row r="301" spans="1:8" ht="12.5">
      <c r="A301" s="375" t="str">
        <f t="shared" si="1"/>
        <v/>
      </c>
      <c r="B301" s="388"/>
      <c r="C301" s="388"/>
      <c r="D301" s="388"/>
      <c r="E301" s="391"/>
      <c r="F301" s="377" t="e">
        <f t="array" ref="F301">INDEX('Задачи (новые)'!B:B,MATCH(A301,'Задачи (новые)'!B:B,0))</f>
        <v>#N/A</v>
      </c>
      <c r="G301" s="377" t="e">
        <f t="array" ref="G301">INDEX('Задачи (новые)'!A:A,MATCH(A301,'Задачи (новые)'!B:B,0))</f>
        <v>#N/A</v>
      </c>
      <c r="H301" s="377" t="e">
        <f t="array" ref="H301">INDEX('Задачи (новые)'!F:F,MATCH(A301,'Задачи (новые)'!B:B,0))</f>
        <v>#N/A</v>
      </c>
    </row>
    <row r="302" spans="1:8" ht="12.5">
      <c r="A302" s="375" t="str">
        <f t="shared" si="1"/>
        <v/>
      </c>
      <c r="B302" s="387"/>
      <c r="C302" s="387"/>
      <c r="D302" s="387"/>
      <c r="E302" s="392"/>
      <c r="F302" s="377" t="e">
        <f t="array" ref="F302">INDEX('Задачи (новые)'!B:B,MATCH(A302,'Задачи (новые)'!B:B,0))</f>
        <v>#N/A</v>
      </c>
      <c r="G302" s="377" t="e">
        <f t="array" ref="G302">INDEX('Задачи (новые)'!A:A,MATCH(A302,'Задачи (новые)'!B:B,0))</f>
        <v>#N/A</v>
      </c>
      <c r="H302" s="377" t="e">
        <f t="array" ref="H302">INDEX('Задачи (новые)'!F:F,MATCH(A302,'Задачи (новые)'!B:B,0))</f>
        <v>#N/A</v>
      </c>
    </row>
    <row r="303" spans="1:8" ht="12.5">
      <c r="A303" s="375" t="str">
        <f t="shared" si="1"/>
        <v/>
      </c>
      <c r="B303" s="388"/>
      <c r="C303" s="388"/>
      <c r="D303" s="388"/>
      <c r="E303" s="391"/>
      <c r="F303" s="377" t="e">
        <f t="array" ref="F303">INDEX('Задачи (новые)'!B:B,MATCH(A303,'Задачи (новые)'!B:B,0))</f>
        <v>#N/A</v>
      </c>
      <c r="G303" s="377" t="e">
        <f t="array" ref="G303">INDEX('Задачи (новые)'!A:A,MATCH(A303,'Задачи (новые)'!B:B,0))</f>
        <v>#N/A</v>
      </c>
      <c r="H303" s="377" t="e">
        <f t="array" ref="H303">INDEX('Задачи (новые)'!F:F,MATCH(A303,'Задачи (новые)'!B:B,0))</f>
        <v>#N/A</v>
      </c>
    </row>
    <row r="304" spans="1:8" ht="12.5">
      <c r="A304" s="375" t="str">
        <f t="shared" si="1"/>
        <v/>
      </c>
      <c r="B304" s="387"/>
      <c r="C304" s="387"/>
      <c r="D304" s="387"/>
      <c r="E304" s="392"/>
      <c r="F304" s="377" t="e">
        <f t="array" ref="F304">INDEX('Задачи (новые)'!B:B,MATCH(A304,'Задачи (новые)'!B:B,0))</f>
        <v>#N/A</v>
      </c>
      <c r="G304" s="377" t="e">
        <f t="array" ref="G304">INDEX('Задачи (новые)'!A:A,MATCH(A304,'Задачи (новые)'!B:B,0))</f>
        <v>#N/A</v>
      </c>
      <c r="H304" s="377" t="e">
        <f t="array" ref="H304">INDEX('Задачи (новые)'!F:F,MATCH(A304,'Задачи (новые)'!B:B,0))</f>
        <v>#N/A</v>
      </c>
    </row>
    <row r="305" spans="1:8" ht="12.5">
      <c r="A305" s="375" t="str">
        <f t="shared" si="1"/>
        <v/>
      </c>
      <c r="B305" s="388"/>
      <c r="C305" s="388"/>
      <c r="D305" s="388"/>
      <c r="E305" s="391"/>
      <c r="F305" s="377" t="e">
        <f t="array" ref="F305">INDEX('Задачи (новые)'!B:B,MATCH(A305,'Задачи (новые)'!B:B,0))</f>
        <v>#N/A</v>
      </c>
      <c r="G305" s="377" t="e">
        <f t="array" ref="G305">INDEX('Задачи (новые)'!A:A,MATCH(A305,'Задачи (новые)'!B:B,0))</f>
        <v>#N/A</v>
      </c>
      <c r="H305" s="377" t="e">
        <f t="array" ref="H305">INDEX('Задачи (новые)'!F:F,MATCH(A305,'Задачи (новые)'!B:B,0))</f>
        <v>#N/A</v>
      </c>
    </row>
    <row r="306" spans="1:8" ht="12.5">
      <c r="A306" s="375" t="str">
        <f t="shared" si="1"/>
        <v/>
      </c>
      <c r="B306" s="387"/>
      <c r="C306" s="387"/>
      <c r="D306" s="387"/>
      <c r="E306" s="392"/>
      <c r="F306" s="377" t="e">
        <f t="array" ref="F306">INDEX('Задачи (новые)'!B:B,MATCH(A306,'Задачи (новые)'!B:B,0))</f>
        <v>#N/A</v>
      </c>
      <c r="G306" s="377" t="e">
        <f t="array" ref="G306">INDEX('Задачи (новые)'!A:A,MATCH(A306,'Задачи (новые)'!B:B,0))</f>
        <v>#N/A</v>
      </c>
      <c r="H306" s="377" t="e">
        <f t="array" ref="H306">INDEX('Задачи (новые)'!F:F,MATCH(A306,'Задачи (новые)'!B:B,0))</f>
        <v>#N/A</v>
      </c>
    </row>
    <row r="307" spans="1:8" ht="12.5">
      <c r="A307" s="375" t="str">
        <f t="shared" si="1"/>
        <v/>
      </c>
      <c r="B307" s="388"/>
      <c r="C307" s="388"/>
      <c r="D307" s="388"/>
      <c r="E307" s="391"/>
      <c r="F307" s="377" t="e">
        <f t="array" ref="F307">INDEX('Задачи (новые)'!B:B,MATCH(A307,'Задачи (новые)'!B:B,0))</f>
        <v>#N/A</v>
      </c>
      <c r="G307" s="377" t="e">
        <f t="array" ref="G307">INDEX('Задачи (новые)'!A:A,MATCH(A307,'Задачи (новые)'!B:B,0))</f>
        <v>#N/A</v>
      </c>
      <c r="H307" s="377" t="e">
        <f t="array" ref="H307">INDEX('Задачи (новые)'!F:F,MATCH(A307,'Задачи (новые)'!B:B,0))</f>
        <v>#N/A</v>
      </c>
    </row>
    <row r="308" spans="1:8" ht="12.5">
      <c r="A308" s="375" t="str">
        <f t="shared" si="1"/>
        <v/>
      </c>
      <c r="B308" s="387"/>
      <c r="C308" s="387"/>
      <c r="D308" s="387"/>
      <c r="E308" s="392"/>
      <c r="F308" s="377" t="e">
        <f t="array" ref="F308">INDEX('Задачи (новые)'!B:B,MATCH(A308,'Задачи (новые)'!B:B,0))</f>
        <v>#N/A</v>
      </c>
      <c r="G308" s="377" t="e">
        <f t="array" ref="G308">INDEX('Задачи (новые)'!A:A,MATCH(A308,'Задачи (новые)'!B:B,0))</f>
        <v>#N/A</v>
      </c>
      <c r="H308" s="377" t="e">
        <f t="array" ref="H308">INDEX('Задачи (новые)'!F:F,MATCH(A308,'Задачи (новые)'!B:B,0))</f>
        <v>#N/A</v>
      </c>
    </row>
    <row r="309" spans="1:8" ht="12.5">
      <c r="A309" s="375" t="str">
        <f t="shared" si="1"/>
        <v/>
      </c>
      <c r="B309" s="388"/>
      <c r="C309" s="388"/>
      <c r="D309" s="388"/>
      <c r="E309" s="391"/>
      <c r="F309" s="377" t="e">
        <f t="array" ref="F309">INDEX('Задачи (новые)'!B:B,MATCH(A309,'Задачи (новые)'!B:B,0))</f>
        <v>#N/A</v>
      </c>
      <c r="G309" s="377" t="e">
        <f t="array" ref="G309">INDEX('Задачи (новые)'!A:A,MATCH(A309,'Задачи (новые)'!B:B,0))</f>
        <v>#N/A</v>
      </c>
      <c r="H309" s="377" t="e">
        <f t="array" ref="H309">INDEX('Задачи (новые)'!F:F,MATCH(A309,'Задачи (новые)'!B:B,0))</f>
        <v>#N/A</v>
      </c>
    </row>
    <row r="310" spans="1:8" ht="12.5">
      <c r="A310" s="375" t="str">
        <f t="shared" si="1"/>
        <v/>
      </c>
      <c r="B310" s="387"/>
      <c r="C310" s="387"/>
      <c r="D310" s="387"/>
      <c r="E310" s="392"/>
      <c r="F310" s="377" t="e">
        <f t="array" ref="F310">INDEX('Задачи (новые)'!B:B,MATCH(A310,'Задачи (новые)'!B:B,0))</f>
        <v>#N/A</v>
      </c>
      <c r="G310" s="377" t="e">
        <f t="array" ref="G310">INDEX('Задачи (новые)'!A:A,MATCH(A310,'Задачи (новые)'!B:B,0))</f>
        <v>#N/A</v>
      </c>
      <c r="H310" s="377" t="e">
        <f t="array" ref="H310">INDEX('Задачи (новые)'!F:F,MATCH(A310,'Задачи (новые)'!B:B,0))</f>
        <v>#N/A</v>
      </c>
    </row>
    <row r="311" spans="1:8" ht="12.5">
      <c r="A311" s="375" t="str">
        <f t="shared" si="1"/>
        <v/>
      </c>
      <c r="B311" s="388"/>
      <c r="C311" s="388"/>
      <c r="D311" s="388"/>
      <c r="E311" s="391"/>
      <c r="F311" s="377" t="e">
        <f t="array" ref="F311">INDEX('Задачи (новые)'!B:B,MATCH(A311,'Задачи (новые)'!B:B,0))</f>
        <v>#N/A</v>
      </c>
      <c r="G311" s="377" t="e">
        <f t="array" ref="G311">INDEX('Задачи (новые)'!A:A,MATCH(A311,'Задачи (новые)'!B:B,0))</f>
        <v>#N/A</v>
      </c>
      <c r="H311" s="377" t="e">
        <f t="array" ref="H311">INDEX('Задачи (новые)'!F:F,MATCH(A311,'Задачи (новые)'!B:B,0))</f>
        <v>#N/A</v>
      </c>
    </row>
    <row r="312" spans="1:8" ht="12.5">
      <c r="A312" s="375" t="str">
        <f t="shared" si="1"/>
        <v/>
      </c>
      <c r="B312" s="387"/>
      <c r="C312" s="387"/>
      <c r="D312" s="387"/>
      <c r="E312" s="392"/>
      <c r="F312" s="377" t="e">
        <f t="array" ref="F312">INDEX('Задачи (новые)'!B:B,MATCH(A312,'Задачи (новые)'!B:B,0))</f>
        <v>#N/A</v>
      </c>
      <c r="G312" s="377" t="e">
        <f t="array" ref="G312">INDEX('Задачи (новые)'!A:A,MATCH(A312,'Задачи (новые)'!B:B,0))</f>
        <v>#N/A</v>
      </c>
      <c r="H312" s="377" t="e">
        <f t="array" ref="H312">INDEX('Задачи (новые)'!F:F,MATCH(A312,'Задачи (новые)'!B:B,0))</f>
        <v>#N/A</v>
      </c>
    </row>
    <row r="313" spans="1:8" ht="12.5">
      <c r="A313" s="375" t="str">
        <f t="shared" si="1"/>
        <v/>
      </c>
      <c r="B313" s="388"/>
      <c r="C313" s="388"/>
      <c r="D313" s="388"/>
      <c r="E313" s="391"/>
      <c r="F313" s="377" t="e">
        <f t="array" ref="F313">INDEX('Задачи (новые)'!B:B,MATCH(A313,'Задачи (новые)'!B:B,0))</f>
        <v>#N/A</v>
      </c>
      <c r="G313" s="377" t="e">
        <f t="array" ref="G313">INDEX('Задачи (новые)'!A:A,MATCH(A313,'Задачи (новые)'!B:B,0))</f>
        <v>#N/A</v>
      </c>
      <c r="H313" s="377" t="e">
        <f t="array" ref="H313">INDEX('Задачи (новые)'!F:F,MATCH(A313,'Задачи (новые)'!B:B,0))</f>
        <v>#N/A</v>
      </c>
    </row>
    <row r="314" spans="1:8" ht="12.5">
      <c r="A314" s="375" t="str">
        <f t="shared" si="1"/>
        <v/>
      </c>
      <c r="B314" s="387"/>
      <c r="C314" s="387"/>
      <c r="D314" s="387"/>
      <c r="E314" s="392"/>
      <c r="F314" s="377" t="e">
        <f t="array" ref="F314">INDEX('Задачи (новые)'!B:B,MATCH(A314,'Задачи (новые)'!B:B,0))</f>
        <v>#N/A</v>
      </c>
      <c r="G314" s="377" t="e">
        <f t="array" ref="G314">INDEX('Задачи (новые)'!A:A,MATCH(A314,'Задачи (новые)'!B:B,0))</f>
        <v>#N/A</v>
      </c>
      <c r="H314" s="377" t="e">
        <f t="array" ref="H314">INDEX('Задачи (новые)'!F:F,MATCH(A314,'Задачи (новые)'!B:B,0))</f>
        <v>#N/A</v>
      </c>
    </row>
    <row r="315" spans="1:8" ht="12.5">
      <c r="A315" s="375" t="str">
        <f t="shared" si="1"/>
        <v/>
      </c>
      <c r="B315" s="388"/>
      <c r="C315" s="388"/>
      <c r="D315" s="388"/>
      <c r="E315" s="391"/>
      <c r="F315" s="377" t="e">
        <f t="array" ref="F315">INDEX('Задачи (новые)'!B:B,MATCH(A315,'Задачи (новые)'!B:B,0))</f>
        <v>#N/A</v>
      </c>
      <c r="G315" s="377" t="e">
        <f t="array" ref="G315">INDEX('Задачи (новые)'!A:A,MATCH(A315,'Задачи (новые)'!B:B,0))</f>
        <v>#N/A</v>
      </c>
      <c r="H315" s="377" t="e">
        <f t="array" ref="H315">INDEX('Задачи (новые)'!F:F,MATCH(A315,'Задачи (новые)'!B:B,0))</f>
        <v>#N/A</v>
      </c>
    </row>
    <row r="316" spans="1:8" ht="12.5">
      <c r="A316" s="375" t="str">
        <f t="shared" si="1"/>
        <v/>
      </c>
      <c r="B316" s="387"/>
      <c r="C316" s="387"/>
      <c r="D316" s="387"/>
      <c r="E316" s="392"/>
      <c r="F316" s="377" t="e">
        <f t="array" ref="F316">INDEX('Задачи (новые)'!B:B,MATCH(A316,'Задачи (новые)'!B:B,0))</f>
        <v>#N/A</v>
      </c>
      <c r="G316" s="377" t="e">
        <f t="array" ref="G316">INDEX('Задачи (новые)'!A:A,MATCH(A316,'Задачи (новые)'!B:B,0))</f>
        <v>#N/A</v>
      </c>
      <c r="H316" s="377" t="e">
        <f t="array" ref="H316">INDEX('Задачи (новые)'!F:F,MATCH(A316,'Задачи (новые)'!B:B,0))</f>
        <v>#N/A</v>
      </c>
    </row>
    <row r="317" spans="1:8" ht="12.5">
      <c r="A317" s="375" t="str">
        <f t="shared" si="1"/>
        <v/>
      </c>
      <c r="B317" s="388"/>
      <c r="C317" s="388"/>
      <c r="D317" s="388"/>
      <c r="E317" s="391"/>
      <c r="F317" s="377" t="e">
        <f t="array" ref="F317">INDEX('Задачи (новые)'!B:B,MATCH(A317,'Задачи (новые)'!B:B,0))</f>
        <v>#N/A</v>
      </c>
      <c r="G317" s="377" t="e">
        <f t="array" ref="G317">INDEX('Задачи (новые)'!A:A,MATCH(A317,'Задачи (новые)'!B:B,0))</f>
        <v>#N/A</v>
      </c>
      <c r="H317" s="377" t="e">
        <f t="array" ref="H317">INDEX('Задачи (новые)'!F:F,MATCH(A317,'Задачи (новые)'!B:B,0))</f>
        <v>#N/A</v>
      </c>
    </row>
    <row r="318" spans="1:8" ht="12.5">
      <c r="A318" s="375" t="str">
        <f t="shared" si="1"/>
        <v/>
      </c>
      <c r="B318" s="387"/>
      <c r="C318" s="387"/>
      <c r="D318" s="387"/>
      <c r="E318" s="392"/>
      <c r="F318" s="377" t="e">
        <f t="array" ref="F318">INDEX('Задачи (новые)'!B:B,MATCH(A318,'Задачи (новые)'!B:B,0))</f>
        <v>#N/A</v>
      </c>
      <c r="G318" s="377" t="e">
        <f t="array" ref="G318">INDEX('Задачи (новые)'!A:A,MATCH(A318,'Задачи (новые)'!B:B,0))</f>
        <v>#N/A</v>
      </c>
      <c r="H318" s="377" t="e">
        <f t="array" ref="H318">INDEX('Задачи (новые)'!F:F,MATCH(A318,'Задачи (новые)'!B:B,0))</f>
        <v>#N/A</v>
      </c>
    </row>
    <row r="319" spans="1:8" ht="12.5">
      <c r="A319" s="375" t="str">
        <f t="shared" si="1"/>
        <v/>
      </c>
      <c r="B319" s="388"/>
      <c r="C319" s="388"/>
      <c r="D319" s="388"/>
      <c r="E319" s="391"/>
      <c r="F319" s="377" t="e">
        <f t="array" ref="F319">INDEX('Задачи (новые)'!B:B,MATCH(A319,'Задачи (новые)'!B:B,0))</f>
        <v>#N/A</v>
      </c>
      <c r="G319" s="377" t="e">
        <f t="array" ref="G319">INDEX('Задачи (новые)'!A:A,MATCH(A319,'Задачи (новые)'!B:B,0))</f>
        <v>#N/A</v>
      </c>
      <c r="H319" s="377" t="e">
        <f t="array" ref="H319">INDEX('Задачи (новые)'!F:F,MATCH(A319,'Задачи (новые)'!B:B,0))</f>
        <v>#N/A</v>
      </c>
    </row>
    <row r="320" spans="1:8" ht="12.5">
      <c r="A320" s="375" t="str">
        <f t="shared" si="1"/>
        <v/>
      </c>
      <c r="B320" s="387"/>
      <c r="C320" s="387"/>
      <c r="D320" s="387"/>
      <c r="E320" s="392"/>
      <c r="F320" s="377" t="e">
        <f t="array" ref="F320">INDEX('Задачи (новые)'!B:B,MATCH(A320,'Задачи (новые)'!B:B,0))</f>
        <v>#N/A</v>
      </c>
      <c r="G320" s="377" t="e">
        <f t="array" ref="G320">INDEX('Задачи (новые)'!A:A,MATCH(A320,'Задачи (новые)'!B:B,0))</f>
        <v>#N/A</v>
      </c>
      <c r="H320" s="377" t="e">
        <f t="array" ref="H320">INDEX('Задачи (новые)'!F:F,MATCH(A320,'Задачи (новые)'!B:B,0))</f>
        <v>#N/A</v>
      </c>
    </row>
    <row r="321" spans="1:8" ht="12.5">
      <c r="A321" s="375" t="str">
        <f t="shared" si="1"/>
        <v/>
      </c>
      <c r="B321" s="388"/>
      <c r="C321" s="388"/>
      <c r="D321" s="388"/>
      <c r="E321" s="391"/>
      <c r="F321" s="377" t="e">
        <f t="array" ref="F321">INDEX('Задачи (новые)'!B:B,MATCH(A321,'Задачи (новые)'!B:B,0))</f>
        <v>#N/A</v>
      </c>
      <c r="G321" s="377" t="e">
        <f t="array" ref="G321">INDEX('Задачи (новые)'!A:A,MATCH(A321,'Задачи (новые)'!B:B,0))</f>
        <v>#N/A</v>
      </c>
      <c r="H321" s="377" t="e">
        <f t="array" ref="H321">INDEX('Задачи (новые)'!F:F,MATCH(A321,'Задачи (новые)'!B:B,0))</f>
        <v>#N/A</v>
      </c>
    </row>
    <row r="322" spans="1:8" ht="12.5">
      <c r="A322" s="375" t="str">
        <f t="shared" si="1"/>
        <v/>
      </c>
      <c r="B322" s="387"/>
      <c r="C322" s="387"/>
      <c r="D322" s="387"/>
      <c r="E322" s="392"/>
      <c r="F322" s="377" t="e">
        <f t="array" ref="F322">INDEX('Задачи (новые)'!B:B,MATCH(A322,'Задачи (новые)'!B:B,0))</f>
        <v>#N/A</v>
      </c>
      <c r="G322" s="377" t="e">
        <f t="array" ref="G322">INDEX('Задачи (новые)'!A:A,MATCH(A322,'Задачи (новые)'!B:B,0))</f>
        <v>#N/A</v>
      </c>
      <c r="H322" s="377" t="e">
        <f t="array" ref="H322">INDEX('Задачи (новые)'!F:F,MATCH(A322,'Задачи (новые)'!B:B,0))</f>
        <v>#N/A</v>
      </c>
    </row>
    <row r="323" spans="1:8" ht="12.5">
      <c r="A323" s="375" t="str">
        <f t="shared" si="1"/>
        <v/>
      </c>
      <c r="B323" s="388"/>
      <c r="C323" s="388"/>
      <c r="D323" s="388"/>
      <c r="E323" s="391"/>
      <c r="F323" s="377" t="e">
        <f t="array" ref="F323">INDEX('Задачи (новые)'!B:B,MATCH(A323,'Задачи (новые)'!B:B,0))</f>
        <v>#N/A</v>
      </c>
      <c r="G323" s="377" t="e">
        <f t="array" ref="G323">INDEX('Задачи (новые)'!A:A,MATCH(A323,'Задачи (новые)'!B:B,0))</f>
        <v>#N/A</v>
      </c>
      <c r="H323" s="377" t="e">
        <f t="array" ref="H323">INDEX('Задачи (новые)'!F:F,MATCH(A323,'Задачи (новые)'!B:B,0))</f>
        <v>#N/A</v>
      </c>
    </row>
    <row r="324" spans="1:8" ht="12.5">
      <c r="A324" s="375" t="str">
        <f t="shared" si="1"/>
        <v/>
      </c>
      <c r="B324" s="387"/>
      <c r="C324" s="387"/>
      <c r="D324" s="387"/>
      <c r="E324" s="392"/>
      <c r="F324" s="377" t="e">
        <f t="array" ref="F324">INDEX('Задачи (новые)'!B:B,MATCH(A324,'Задачи (новые)'!B:B,0))</f>
        <v>#N/A</v>
      </c>
      <c r="G324" s="377" t="e">
        <f t="array" ref="G324">INDEX('Задачи (новые)'!A:A,MATCH(A324,'Задачи (новые)'!B:B,0))</f>
        <v>#N/A</v>
      </c>
      <c r="H324" s="377" t="e">
        <f t="array" ref="H324">INDEX('Задачи (новые)'!F:F,MATCH(A324,'Задачи (новые)'!B:B,0))</f>
        <v>#N/A</v>
      </c>
    </row>
    <row r="325" spans="1:8" ht="12.5">
      <c r="A325" s="375" t="str">
        <f t="shared" si="1"/>
        <v/>
      </c>
      <c r="B325" s="388"/>
      <c r="C325" s="388"/>
      <c r="D325" s="388"/>
      <c r="E325" s="391"/>
      <c r="F325" s="377" t="e">
        <f t="array" ref="F325">INDEX('Задачи (новые)'!B:B,MATCH(A325,'Задачи (новые)'!B:B,0))</f>
        <v>#N/A</v>
      </c>
      <c r="G325" s="377" t="e">
        <f t="array" ref="G325">INDEX('Задачи (новые)'!A:A,MATCH(A325,'Задачи (новые)'!B:B,0))</f>
        <v>#N/A</v>
      </c>
      <c r="H325" s="377" t="e">
        <f t="array" ref="H325">INDEX('Задачи (новые)'!F:F,MATCH(A325,'Задачи (новые)'!B:B,0))</f>
        <v>#N/A</v>
      </c>
    </row>
    <row r="326" spans="1:8" ht="12.5">
      <c r="A326" s="375" t="str">
        <f t="shared" si="1"/>
        <v/>
      </c>
      <c r="B326" s="387"/>
      <c r="C326" s="387"/>
      <c r="D326" s="387"/>
      <c r="E326" s="392"/>
      <c r="F326" s="377" t="e">
        <f t="array" ref="F326">INDEX('Задачи (новые)'!B:B,MATCH(A326,'Задачи (новые)'!B:B,0))</f>
        <v>#N/A</v>
      </c>
      <c r="G326" s="377" t="e">
        <f t="array" ref="G326">INDEX('Задачи (новые)'!A:A,MATCH(A326,'Задачи (новые)'!B:B,0))</f>
        <v>#N/A</v>
      </c>
      <c r="H326" s="377" t="e">
        <f t="array" ref="H326">INDEX('Задачи (новые)'!F:F,MATCH(A326,'Задачи (новые)'!B:B,0))</f>
        <v>#N/A</v>
      </c>
    </row>
    <row r="327" spans="1:8" ht="12.5">
      <c r="A327" s="375" t="str">
        <f t="shared" si="1"/>
        <v/>
      </c>
      <c r="B327" s="388"/>
      <c r="C327" s="388"/>
      <c r="D327" s="388"/>
      <c r="E327" s="391"/>
      <c r="F327" s="377" t="e">
        <f t="array" ref="F327">INDEX('Задачи (новые)'!B:B,MATCH(A327,'Задачи (новые)'!B:B,0))</f>
        <v>#N/A</v>
      </c>
      <c r="G327" s="377" t="e">
        <f t="array" ref="G327">INDEX('Задачи (новые)'!A:A,MATCH(A327,'Задачи (новые)'!B:B,0))</f>
        <v>#N/A</v>
      </c>
      <c r="H327" s="377" t="e">
        <f t="array" ref="H327">INDEX('Задачи (новые)'!F:F,MATCH(A327,'Задачи (новые)'!B:B,0))</f>
        <v>#N/A</v>
      </c>
    </row>
    <row r="328" spans="1:8" ht="12.5">
      <c r="A328" s="375" t="str">
        <f t="shared" si="1"/>
        <v/>
      </c>
      <c r="B328" s="387"/>
      <c r="C328" s="387"/>
      <c r="D328" s="387"/>
      <c r="E328" s="392"/>
      <c r="F328" s="377" t="e">
        <f t="array" ref="F328">INDEX('Задачи (новые)'!B:B,MATCH(A328,'Задачи (новые)'!B:B,0))</f>
        <v>#N/A</v>
      </c>
      <c r="G328" s="377" t="e">
        <f t="array" ref="G328">INDEX('Задачи (новые)'!A:A,MATCH(A328,'Задачи (новые)'!B:B,0))</f>
        <v>#N/A</v>
      </c>
      <c r="H328" s="377" t="e">
        <f t="array" ref="H328">INDEX('Задачи (новые)'!F:F,MATCH(A328,'Задачи (новые)'!B:B,0))</f>
        <v>#N/A</v>
      </c>
    </row>
    <row r="329" spans="1:8" ht="12.5">
      <c r="A329" s="375" t="str">
        <f t="shared" si="1"/>
        <v/>
      </c>
      <c r="B329" s="388"/>
      <c r="C329" s="388"/>
      <c r="D329" s="388"/>
      <c r="E329" s="391"/>
      <c r="F329" s="377" t="e">
        <f t="array" ref="F329">INDEX('Задачи (новые)'!B:B,MATCH(A329,'Задачи (новые)'!B:B,0))</f>
        <v>#N/A</v>
      </c>
      <c r="G329" s="377" t="e">
        <f t="array" ref="G329">INDEX('Задачи (новые)'!A:A,MATCH(A329,'Задачи (новые)'!B:B,0))</f>
        <v>#N/A</v>
      </c>
      <c r="H329" s="377" t="e">
        <f t="array" ref="H329">INDEX('Задачи (новые)'!F:F,MATCH(A329,'Задачи (новые)'!B:B,0))</f>
        <v>#N/A</v>
      </c>
    </row>
    <row r="330" spans="1:8" ht="12.5">
      <c r="A330" s="375" t="str">
        <f t="shared" si="1"/>
        <v/>
      </c>
      <c r="B330" s="387"/>
      <c r="C330" s="387"/>
      <c r="D330" s="387"/>
      <c r="E330" s="392"/>
      <c r="F330" s="377" t="e">
        <f t="array" ref="F330">INDEX('Задачи (новые)'!B:B,MATCH(A330,'Задачи (новые)'!B:B,0))</f>
        <v>#N/A</v>
      </c>
      <c r="G330" s="377" t="e">
        <f t="array" ref="G330">INDEX('Задачи (новые)'!A:A,MATCH(A330,'Задачи (новые)'!B:B,0))</f>
        <v>#N/A</v>
      </c>
      <c r="H330" s="377" t="e">
        <f t="array" ref="H330">INDEX('Задачи (новые)'!F:F,MATCH(A330,'Задачи (новые)'!B:B,0))</f>
        <v>#N/A</v>
      </c>
    </row>
    <row r="331" spans="1:8" ht="12.5">
      <c r="A331" s="375" t="str">
        <f t="shared" si="1"/>
        <v/>
      </c>
      <c r="B331" s="388"/>
      <c r="C331" s="388"/>
      <c r="D331" s="388"/>
      <c r="E331" s="391"/>
      <c r="F331" s="377" t="e">
        <f t="array" ref="F331">INDEX('Задачи (новые)'!B:B,MATCH(A331,'Задачи (новые)'!B:B,0))</f>
        <v>#N/A</v>
      </c>
      <c r="G331" s="377" t="e">
        <f t="array" ref="G331">INDEX('Задачи (новые)'!A:A,MATCH(A331,'Задачи (новые)'!B:B,0))</f>
        <v>#N/A</v>
      </c>
      <c r="H331" s="377" t="e">
        <f t="array" ref="H331">INDEX('Задачи (новые)'!F:F,MATCH(A331,'Задачи (новые)'!B:B,0))</f>
        <v>#N/A</v>
      </c>
    </row>
    <row r="332" spans="1:8" ht="12.5">
      <c r="A332" s="375" t="str">
        <f t="shared" si="1"/>
        <v/>
      </c>
      <c r="B332" s="387"/>
      <c r="C332" s="387"/>
      <c r="D332" s="387"/>
      <c r="E332" s="392"/>
      <c r="F332" s="377" t="e">
        <f t="array" ref="F332">INDEX('Задачи (новые)'!B:B,MATCH(A332,'Задачи (новые)'!B:B,0))</f>
        <v>#N/A</v>
      </c>
      <c r="G332" s="377" t="e">
        <f t="array" ref="G332">INDEX('Задачи (новые)'!A:A,MATCH(A332,'Задачи (новые)'!B:B,0))</f>
        <v>#N/A</v>
      </c>
      <c r="H332" s="377" t="e">
        <f t="array" ref="H332">INDEX('Задачи (новые)'!F:F,MATCH(A332,'Задачи (новые)'!B:B,0))</f>
        <v>#N/A</v>
      </c>
    </row>
    <row r="333" spans="1:8" ht="12.5">
      <c r="A333" s="375" t="str">
        <f t="shared" si="1"/>
        <v/>
      </c>
      <c r="B333" s="388"/>
      <c r="C333" s="388"/>
      <c r="D333" s="388"/>
      <c r="E333" s="391"/>
      <c r="F333" s="377" t="e">
        <f t="array" ref="F333">INDEX('Задачи (новые)'!B:B,MATCH(A333,'Задачи (новые)'!B:B,0))</f>
        <v>#N/A</v>
      </c>
      <c r="G333" s="377" t="e">
        <f t="array" ref="G333">INDEX('Задачи (новые)'!A:A,MATCH(A333,'Задачи (новые)'!B:B,0))</f>
        <v>#N/A</v>
      </c>
      <c r="H333" s="377" t="e">
        <f t="array" ref="H333">INDEX('Задачи (новые)'!F:F,MATCH(A333,'Задачи (новые)'!B:B,0))</f>
        <v>#N/A</v>
      </c>
    </row>
    <row r="334" spans="1:8" ht="12.5">
      <c r="A334" s="375" t="str">
        <f t="shared" si="1"/>
        <v/>
      </c>
      <c r="B334" s="387"/>
      <c r="C334" s="387"/>
      <c r="D334" s="387"/>
      <c r="E334" s="392"/>
      <c r="F334" s="377" t="e">
        <f t="array" ref="F334">INDEX('Задачи (новые)'!B:B,MATCH(A334,'Задачи (новые)'!B:B,0))</f>
        <v>#N/A</v>
      </c>
      <c r="G334" s="377" t="e">
        <f t="array" ref="G334">INDEX('Задачи (новые)'!A:A,MATCH(A334,'Задачи (новые)'!B:B,0))</f>
        <v>#N/A</v>
      </c>
      <c r="H334" s="377" t="e">
        <f t="array" ref="H334">INDEX('Задачи (новые)'!F:F,MATCH(A334,'Задачи (новые)'!B:B,0))</f>
        <v>#N/A</v>
      </c>
    </row>
    <row r="335" spans="1:8" ht="12.5">
      <c r="A335" s="375" t="str">
        <f t="shared" si="1"/>
        <v/>
      </c>
      <c r="B335" s="388"/>
      <c r="C335" s="388"/>
      <c r="D335" s="388"/>
      <c r="E335" s="391"/>
      <c r="F335" s="377" t="e">
        <f t="array" ref="F335">INDEX('Задачи (новые)'!B:B,MATCH(A335,'Задачи (новые)'!B:B,0))</f>
        <v>#N/A</v>
      </c>
      <c r="G335" s="377" t="e">
        <f t="array" ref="G335">INDEX('Задачи (новые)'!A:A,MATCH(A335,'Задачи (новые)'!B:B,0))</f>
        <v>#N/A</v>
      </c>
      <c r="H335" s="377" t="e">
        <f t="array" ref="H335">INDEX('Задачи (новые)'!F:F,MATCH(A335,'Задачи (новые)'!B:B,0))</f>
        <v>#N/A</v>
      </c>
    </row>
    <row r="336" spans="1:8" ht="12.5">
      <c r="A336" s="375" t="str">
        <f t="shared" si="1"/>
        <v/>
      </c>
      <c r="B336" s="387"/>
      <c r="C336" s="387"/>
      <c r="D336" s="387"/>
      <c r="E336" s="392"/>
      <c r="F336" s="377" t="e">
        <f t="array" ref="F336">INDEX('Задачи (новые)'!B:B,MATCH(A336,'Задачи (новые)'!B:B,0))</f>
        <v>#N/A</v>
      </c>
      <c r="G336" s="377" t="e">
        <f t="array" ref="G336">INDEX('Задачи (новые)'!A:A,MATCH(A336,'Задачи (новые)'!B:B,0))</f>
        <v>#N/A</v>
      </c>
      <c r="H336" s="377" t="e">
        <f t="array" ref="H336">INDEX('Задачи (новые)'!F:F,MATCH(A336,'Задачи (новые)'!B:B,0))</f>
        <v>#N/A</v>
      </c>
    </row>
    <row r="337" spans="1:8" ht="12.5">
      <c r="A337" s="375" t="str">
        <f t="shared" si="1"/>
        <v/>
      </c>
      <c r="B337" s="388"/>
      <c r="C337" s="388"/>
      <c r="D337" s="388"/>
      <c r="E337" s="391"/>
      <c r="F337" s="377" t="e">
        <f t="array" ref="F337">INDEX('Задачи (новые)'!B:B,MATCH(A337,'Задачи (новые)'!B:B,0))</f>
        <v>#N/A</v>
      </c>
      <c r="G337" s="377" t="e">
        <f t="array" ref="G337">INDEX('Задачи (новые)'!A:A,MATCH(A337,'Задачи (новые)'!B:B,0))</f>
        <v>#N/A</v>
      </c>
      <c r="H337" s="377" t="e">
        <f t="array" ref="H337">INDEX('Задачи (новые)'!F:F,MATCH(A337,'Задачи (новые)'!B:B,0))</f>
        <v>#N/A</v>
      </c>
    </row>
    <row r="338" spans="1:8" ht="12.5">
      <c r="A338" s="375" t="str">
        <f t="shared" si="1"/>
        <v/>
      </c>
      <c r="B338" s="387"/>
      <c r="C338" s="387"/>
      <c r="D338" s="387"/>
      <c r="E338" s="392"/>
      <c r="F338" s="377" t="e">
        <f t="array" ref="F338">INDEX('Задачи (новые)'!B:B,MATCH(A338,'Задачи (новые)'!B:B,0))</f>
        <v>#N/A</v>
      </c>
      <c r="G338" s="377" t="e">
        <f t="array" ref="G338">INDEX('Задачи (новые)'!A:A,MATCH(A338,'Задачи (новые)'!B:B,0))</f>
        <v>#N/A</v>
      </c>
      <c r="H338" s="377" t="e">
        <f t="array" ref="H338">INDEX('Задачи (новые)'!F:F,MATCH(A338,'Задачи (новые)'!B:B,0))</f>
        <v>#N/A</v>
      </c>
    </row>
    <row r="339" spans="1:8" ht="12.5">
      <c r="A339" s="375" t="str">
        <f t="shared" si="1"/>
        <v/>
      </c>
      <c r="B339" s="388"/>
      <c r="C339" s="388"/>
      <c r="D339" s="388"/>
      <c r="E339" s="391"/>
      <c r="F339" s="377" t="e">
        <f t="array" ref="F339">INDEX('Задачи (новые)'!B:B,MATCH(A339,'Задачи (новые)'!B:B,0))</f>
        <v>#N/A</v>
      </c>
      <c r="G339" s="377" t="e">
        <f t="array" ref="G339">INDEX('Задачи (новые)'!A:A,MATCH(A339,'Задачи (новые)'!B:B,0))</f>
        <v>#N/A</v>
      </c>
      <c r="H339" s="377" t="e">
        <f t="array" ref="H339">INDEX('Задачи (новые)'!F:F,MATCH(A339,'Задачи (новые)'!B:B,0))</f>
        <v>#N/A</v>
      </c>
    </row>
    <row r="340" spans="1:8" ht="12.5">
      <c r="A340" s="375" t="str">
        <f t="shared" si="1"/>
        <v/>
      </c>
      <c r="B340" s="387"/>
      <c r="C340" s="387"/>
      <c r="D340" s="387"/>
      <c r="E340" s="392"/>
      <c r="F340" s="377" t="e">
        <f t="array" ref="F340">INDEX('Задачи (новые)'!B:B,MATCH(A340,'Задачи (новые)'!B:B,0))</f>
        <v>#N/A</v>
      </c>
      <c r="G340" s="377" t="e">
        <f t="array" ref="G340">INDEX('Задачи (новые)'!A:A,MATCH(A340,'Задачи (новые)'!B:B,0))</f>
        <v>#N/A</v>
      </c>
      <c r="H340" s="377" t="e">
        <f t="array" ref="H340">INDEX('Задачи (новые)'!F:F,MATCH(A340,'Задачи (новые)'!B:B,0))</f>
        <v>#N/A</v>
      </c>
    </row>
    <row r="341" spans="1:8" ht="12.5">
      <c r="A341" s="375" t="str">
        <f t="shared" si="1"/>
        <v/>
      </c>
      <c r="B341" s="388"/>
      <c r="C341" s="388"/>
      <c r="D341" s="388"/>
      <c r="E341" s="391"/>
      <c r="F341" s="377" t="e">
        <f t="array" ref="F341">INDEX('Задачи (новые)'!B:B,MATCH(A341,'Задачи (новые)'!B:B,0))</f>
        <v>#N/A</v>
      </c>
      <c r="G341" s="377" t="e">
        <f t="array" ref="G341">INDEX('Задачи (новые)'!A:A,MATCH(A341,'Задачи (новые)'!B:B,0))</f>
        <v>#N/A</v>
      </c>
      <c r="H341" s="377" t="e">
        <f t="array" ref="H341">INDEX('Задачи (новые)'!F:F,MATCH(A341,'Задачи (новые)'!B:B,0))</f>
        <v>#N/A</v>
      </c>
    </row>
    <row r="342" spans="1:8" ht="12.5">
      <c r="A342" s="375" t="str">
        <f t="shared" si="1"/>
        <v/>
      </c>
      <c r="B342" s="387"/>
      <c r="C342" s="387"/>
      <c r="D342" s="387"/>
      <c r="E342" s="392"/>
      <c r="F342" s="377" t="e">
        <f t="array" ref="F342">INDEX('Задачи (новые)'!B:B,MATCH(A342,'Задачи (новые)'!B:B,0))</f>
        <v>#N/A</v>
      </c>
      <c r="G342" s="377" t="e">
        <f t="array" ref="G342">INDEX('Задачи (новые)'!A:A,MATCH(A342,'Задачи (новые)'!B:B,0))</f>
        <v>#N/A</v>
      </c>
      <c r="H342" s="377" t="e">
        <f t="array" ref="H342">INDEX('Задачи (новые)'!F:F,MATCH(A342,'Задачи (новые)'!B:B,0))</f>
        <v>#N/A</v>
      </c>
    </row>
    <row r="343" spans="1:8" ht="12.5">
      <c r="A343" s="375" t="str">
        <f t="shared" si="1"/>
        <v/>
      </c>
      <c r="B343" s="388"/>
      <c r="C343" s="388"/>
      <c r="D343" s="388"/>
      <c r="E343" s="391"/>
      <c r="F343" s="377" t="e">
        <f t="array" ref="F343">INDEX('Задачи (новые)'!B:B,MATCH(A343,'Задачи (новые)'!B:B,0))</f>
        <v>#N/A</v>
      </c>
      <c r="G343" s="377" t="e">
        <f t="array" ref="G343">INDEX('Задачи (новые)'!A:A,MATCH(A343,'Задачи (новые)'!B:B,0))</f>
        <v>#N/A</v>
      </c>
      <c r="H343" s="377" t="e">
        <f t="array" ref="H343">INDEX('Задачи (новые)'!F:F,MATCH(A343,'Задачи (новые)'!B:B,0))</f>
        <v>#N/A</v>
      </c>
    </row>
    <row r="344" spans="1:8" ht="12.5">
      <c r="A344" s="375" t="str">
        <f t="shared" si="1"/>
        <v/>
      </c>
      <c r="B344" s="387"/>
      <c r="C344" s="387"/>
      <c r="D344" s="387"/>
      <c r="E344" s="392"/>
      <c r="F344" s="377" t="e">
        <f t="array" ref="F344">INDEX('Задачи (новые)'!B:B,MATCH(A344,'Задачи (новые)'!B:B,0))</f>
        <v>#N/A</v>
      </c>
      <c r="G344" s="377" t="e">
        <f t="array" ref="G344">INDEX('Задачи (новые)'!A:A,MATCH(A344,'Задачи (новые)'!B:B,0))</f>
        <v>#N/A</v>
      </c>
      <c r="H344" s="377" t="e">
        <f t="array" ref="H344">INDEX('Задачи (новые)'!F:F,MATCH(A344,'Задачи (новые)'!B:B,0))</f>
        <v>#N/A</v>
      </c>
    </row>
    <row r="345" spans="1:8" ht="12.5">
      <c r="A345" s="375" t="str">
        <f t="shared" si="1"/>
        <v/>
      </c>
      <c r="B345" s="388"/>
      <c r="C345" s="388"/>
      <c r="D345" s="388"/>
      <c r="E345" s="391"/>
      <c r="F345" s="377" t="e">
        <f t="array" ref="F345">INDEX('Задачи (новые)'!B:B,MATCH(A345,'Задачи (новые)'!B:B,0))</f>
        <v>#N/A</v>
      </c>
      <c r="G345" s="377" t="e">
        <f t="array" ref="G345">INDEX('Задачи (новые)'!A:A,MATCH(A345,'Задачи (новые)'!B:B,0))</f>
        <v>#N/A</v>
      </c>
      <c r="H345" s="377" t="e">
        <f t="array" ref="H345">INDEX('Задачи (новые)'!F:F,MATCH(A345,'Задачи (новые)'!B:B,0))</f>
        <v>#N/A</v>
      </c>
    </row>
    <row r="346" spans="1:8" ht="12.5">
      <c r="A346" s="375" t="str">
        <f t="shared" si="1"/>
        <v/>
      </c>
      <c r="B346" s="387"/>
      <c r="C346" s="387"/>
      <c r="D346" s="387"/>
      <c r="E346" s="392"/>
      <c r="F346" s="377" t="e">
        <f t="array" ref="F346">INDEX('Задачи (новые)'!B:B,MATCH(A346,'Задачи (новые)'!B:B,0))</f>
        <v>#N/A</v>
      </c>
      <c r="G346" s="377" t="e">
        <f t="array" ref="G346">INDEX('Задачи (новые)'!A:A,MATCH(A346,'Задачи (новые)'!B:B,0))</f>
        <v>#N/A</v>
      </c>
      <c r="H346" s="377" t="e">
        <f t="array" ref="H346">INDEX('Задачи (новые)'!F:F,MATCH(A346,'Задачи (новые)'!B:B,0))</f>
        <v>#N/A</v>
      </c>
    </row>
    <row r="347" spans="1:8" ht="12.5">
      <c r="A347" s="375" t="str">
        <f t="shared" si="1"/>
        <v/>
      </c>
      <c r="B347" s="388"/>
      <c r="C347" s="388"/>
      <c r="D347" s="388"/>
      <c r="E347" s="391"/>
      <c r="F347" s="377" t="e">
        <f t="array" ref="F347">INDEX('Задачи (новые)'!B:B,MATCH(A347,'Задачи (новые)'!B:B,0))</f>
        <v>#N/A</v>
      </c>
      <c r="G347" s="377" t="e">
        <f t="array" ref="G347">INDEX('Задачи (новые)'!A:A,MATCH(A347,'Задачи (новые)'!B:B,0))</f>
        <v>#N/A</v>
      </c>
      <c r="H347" s="377" t="e">
        <f t="array" ref="H347">INDEX('Задачи (новые)'!F:F,MATCH(A347,'Задачи (новые)'!B:B,0))</f>
        <v>#N/A</v>
      </c>
    </row>
    <row r="348" spans="1:8" ht="12.5">
      <c r="A348" s="375" t="str">
        <f t="shared" si="1"/>
        <v/>
      </c>
      <c r="B348" s="387"/>
      <c r="C348" s="387"/>
      <c r="D348" s="387"/>
      <c r="E348" s="392"/>
      <c r="F348" s="377" t="e">
        <f t="array" ref="F348">INDEX('Задачи (новые)'!B:B,MATCH(A348,'Задачи (новые)'!B:B,0))</f>
        <v>#N/A</v>
      </c>
      <c r="G348" s="377" t="e">
        <f t="array" ref="G348">INDEX('Задачи (новые)'!A:A,MATCH(A348,'Задачи (новые)'!B:B,0))</f>
        <v>#N/A</v>
      </c>
      <c r="H348" s="377" t="e">
        <f t="array" ref="H348">INDEX('Задачи (новые)'!F:F,MATCH(A348,'Задачи (новые)'!B:B,0))</f>
        <v>#N/A</v>
      </c>
    </row>
    <row r="349" spans="1:8" ht="12.5">
      <c r="A349" s="375" t="str">
        <f t="shared" si="1"/>
        <v/>
      </c>
      <c r="B349" s="388"/>
      <c r="C349" s="388"/>
      <c r="D349" s="388"/>
      <c r="E349" s="391"/>
      <c r="F349" s="377" t="e">
        <f t="array" ref="F349">INDEX('Задачи (новые)'!B:B,MATCH(A349,'Задачи (новые)'!B:B,0))</f>
        <v>#N/A</v>
      </c>
      <c r="G349" s="377" t="e">
        <f t="array" ref="G349">INDEX('Задачи (новые)'!A:A,MATCH(A349,'Задачи (новые)'!B:B,0))</f>
        <v>#N/A</v>
      </c>
      <c r="H349" s="377" t="e">
        <f t="array" ref="H349">INDEX('Задачи (новые)'!F:F,MATCH(A349,'Задачи (новые)'!B:B,0))</f>
        <v>#N/A</v>
      </c>
    </row>
    <row r="350" spans="1:8" ht="12.5">
      <c r="A350" s="375" t="str">
        <f t="shared" si="1"/>
        <v/>
      </c>
      <c r="B350" s="387"/>
      <c r="C350" s="387"/>
      <c r="D350" s="387"/>
      <c r="E350" s="392"/>
      <c r="F350" s="377" t="e">
        <f t="array" ref="F350">INDEX('Задачи (новые)'!B:B,MATCH(A350,'Задачи (новые)'!B:B,0))</f>
        <v>#N/A</v>
      </c>
      <c r="G350" s="377" t="e">
        <f t="array" ref="G350">INDEX('Задачи (новые)'!A:A,MATCH(A350,'Задачи (новые)'!B:B,0))</f>
        <v>#N/A</v>
      </c>
      <c r="H350" s="377" t="e">
        <f t="array" ref="H350">INDEX('Задачи (новые)'!F:F,MATCH(A350,'Задачи (новые)'!B:B,0))</f>
        <v>#N/A</v>
      </c>
    </row>
    <row r="351" spans="1:8" ht="12.5">
      <c r="A351" s="375" t="str">
        <f t="shared" si="1"/>
        <v/>
      </c>
      <c r="B351" s="388"/>
      <c r="C351" s="388"/>
      <c r="D351" s="388"/>
      <c r="E351" s="391"/>
      <c r="F351" s="377" t="e">
        <f t="array" ref="F351">INDEX('Задачи (новые)'!B:B,MATCH(A351,'Задачи (новые)'!B:B,0))</f>
        <v>#N/A</v>
      </c>
      <c r="G351" s="377" t="e">
        <f t="array" ref="G351">INDEX('Задачи (новые)'!A:A,MATCH(A351,'Задачи (новые)'!B:B,0))</f>
        <v>#N/A</v>
      </c>
      <c r="H351" s="377" t="e">
        <f t="array" ref="H351">INDEX('Задачи (новые)'!F:F,MATCH(A351,'Задачи (новые)'!B:B,0))</f>
        <v>#N/A</v>
      </c>
    </row>
    <row r="352" spans="1:8" ht="12.5">
      <c r="A352" s="375" t="str">
        <f t="shared" si="1"/>
        <v/>
      </c>
      <c r="B352" s="387"/>
      <c r="C352" s="387"/>
      <c r="D352" s="387"/>
      <c r="E352" s="392"/>
      <c r="F352" s="377" t="e">
        <f t="array" ref="F352">INDEX('Задачи (новые)'!B:B,MATCH(A352,'Задачи (новые)'!B:B,0))</f>
        <v>#N/A</v>
      </c>
      <c r="G352" s="377" t="e">
        <f t="array" ref="G352">INDEX('Задачи (новые)'!A:A,MATCH(A352,'Задачи (новые)'!B:B,0))</f>
        <v>#N/A</v>
      </c>
      <c r="H352" s="377" t="e">
        <f t="array" ref="H352">INDEX('Задачи (новые)'!F:F,MATCH(A352,'Задачи (новые)'!B:B,0))</f>
        <v>#N/A</v>
      </c>
    </row>
    <row r="353" spans="1:8" ht="12.5">
      <c r="A353" s="375" t="str">
        <f t="shared" si="1"/>
        <v/>
      </c>
      <c r="B353" s="388"/>
      <c r="C353" s="388"/>
      <c r="D353" s="388"/>
      <c r="E353" s="391"/>
      <c r="F353" s="377" t="e">
        <f t="array" ref="F353">INDEX('Задачи (новые)'!B:B,MATCH(A353,'Задачи (новые)'!B:B,0))</f>
        <v>#N/A</v>
      </c>
      <c r="G353" s="377" t="e">
        <f t="array" ref="G353">INDEX('Задачи (новые)'!A:A,MATCH(A353,'Задачи (новые)'!B:B,0))</f>
        <v>#N/A</v>
      </c>
      <c r="H353" s="377" t="e">
        <f t="array" ref="H353">INDEX('Задачи (новые)'!F:F,MATCH(A353,'Задачи (новые)'!B:B,0))</f>
        <v>#N/A</v>
      </c>
    </row>
    <row r="354" spans="1:8" ht="12.5">
      <c r="A354" s="375" t="str">
        <f t="shared" si="1"/>
        <v/>
      </c>
      <c r="B354" s="387"/>
      <c r="C354" s="387"/>
      <c r="D354" s="387"/>
      <c r="E354" s="392"/>
      <c r="F354" s="377" t="e">
        <f t="array" ref="F354">INDEX('Задачи (новые)'!B:B,MATCH(A354,'Задачи (новые)'!B:B,0))</f>
        <v>#N/A</v>
      </c>
      <c r="G354" s="377" t="e">
        <f t="array" ref="G354">INDEX('Задачи (новые)'!A:A,MATCH(A354,'Задачи (новые)'!B:B,0))</f>
        <v>#N/A</v>
      </c>
      <c r="H354" s="377" t="e">
        <f t="array" ref="H354">INDEX('Задачи (новые)'!F:F,MATCH(A354,'Задачи (новые)'!B:B,0))</f>
        <v>#N/A</v>
      </c>
    </row>
    <row r="355" spans="1:8" ht="12.5">
      <c r="A355" s="375" t="str">
        <f t="shared" si="1"/>
        <v/>
      </c>
      <c r="B355" s="388"/>
      <c r="C355" s="388"/>
      <c r="D355" s="388"/>
      <c r="E355" s="391"/>
      <c r="F355" s="377" t="e">
        <f t="array" ref="F355">INDEX('Задачи (новые)'!B:B,MATCH(A355,'Задачи (новые)'!B:B,0))</f>
        <v>#N/A</v>
      </c>
      <c r="G355" s="377" t="e">
        <f t="array" ref="G355">INDEX('Задачи (новые)'!A:A,MATCH(A355,'Задачи (новые)'!B:B,0))</f>
        <v>#N/A</v>
      </c>
      <c r="H355" s="377" t="e">
        <f t="array" ref="H355">INDEX('Задачи (новые)'!F:F,MATCH(A355,'Задачи (новые)'!B:B,0))</f>
        <v>#N/A</v>
      </c>
    </row>
    <row r="356" spans="1:8" ht="12.5">
      <c r="A356" s="375" t="str">
        <f t="shared" si="1"/>
        <v/>
      </c>
      <c r="B356" s="387"/>
      <c r="C356" s="387"/>
      <c r="D356" s="387"/>
      <c r="E356" s="392"/>
      <c r="F356" s="377" t="e">
        <f t="array" ref="F356">INDEX('Задачи (новые)'!B:B,MATCH(A356,'Задачи (новые)'!B:B,0))</f>
        <v>#N/A</v>
      </c>
      <c r="G356" s="377" t="e">
        <f t="array" ref="G356">INDEX('Задачи (новые)'!A:A,MATCH(A356,'Задачи (новые)'!B:B,0))</f>
        <v>#N/A</v>
      </c>
      <c r="H356" s="377" t="e">
        <f t="array" ref="H356">INDEX('Задачи (новые)'!F:F,MATCH(A356,'Задачи (новые)'!B:B,0))</f>
        <v>#N/A</v>
      </c>
    </row>
    <row r="357" spans="1:8" ht="12.5">
      <c r="A357" s="375" t="str">
        <f t="shared" si="1"/>
        <v/>
      </c>
      <c r="B357" s="388"/>
      <c r="C357" s="388"/>
      <c r="D357" s="388"/>
      <c r="E357" s="391"/>
      <c r="F357" s="377" t="e">
        <f t="array" ref="F357">INDEX('Задачи (новые)'!B:B,MATCH(A357,'Задачи (новые)'!B:B,0))</f>
        <v>#N/A</v>
      </c>
      <c r="G357" s="377" t="e">
        <f t="array" ref="G357">INDEX('Задачи (новые)'!A:A,MATCH(A357,'Задачи (новые)'!B:B,0))</f>
        <v>#N/A</v>
      </c>
      <c r="H357" s="377" t="e">
        <f t="array" ref="H357">INDEX('Задачи (новые)'!F:F,MATCH(A357,'Задачи (новые)'!B:B,0))</f>
        <v>#N/A</v>
      </c>
    </row>
    <row r="358" spans="1:8" ht="12.5">
      <c r="A358" s="375" t="str">
        <f t="shared" si="1"/>
        <v/>
      </c>
      <c r="B358" s="387"/>
      <c r="C358" s="387"/>
      <c r="D358" s="387"/>
      <c r="E358" s="392"/>
      <c r="F358" s="377" t="e">
        <f t="array" ref="F358">INDEX('Задачи (новые)'!B:B,MATCH(A358,'Задачи (новые)'!B:B,0))</f>
        <v>#N/A</v>
      </c>
      <c r="G358" s="377" t="e">
        <f t="array" ref="G358">INDEX('Задачи (новые)'!A:A,MATCH(A358,'Задачи (новые)'!B:B,0))</f>
        <v>#N/A</v>
      </c>
      <c r="H358" s="377" t="e">
        <f t="array" ref="H358">INDEX('Задачи (новые)'!F:F,MATCH(A358,'Задачи (новые)'!B:B,0))</f>
        <v>#N/A</v>
      </c>
    </row>
    <row r="359" spans="1:8" ht="12.5">
      <c r="A359" s="375" t="str">
        <f t="shared" si="1"/>
        <v/>
      </c>
      <c r="B359" s="388"/>
      <c r="C359" s="388"/>
      <c r="D359" s="388"/>
      <c r="E359" s="391"/>
      <c r="F359" s="377" t="e">
        <f t="array" ref="F359">INDEX('Задачи (новые)'!B:B,MATCH(A359,'Задачи (новые)'!B:B,0))</f>
        <v>#N/A</v>
      </c>
      <c r="G359" s="377" t="e">
        <f t="array" ref="G359">INDEX('Задачи (новые)'!A:A,MATCH(A359,'Задачи (новые)'!B:B,0))</f>
        <v>#N/A</v>
      </c>
      <c r="H359" s="377" t="e">
        <f t="array" ref="H359">INDEX('Задачи (новые)'!F:F,MATCH(A359,'Задачи (новые)'!B:B,0))</f>
        <v>#N/A</v>
      </c>
    </row>
    <row r="360" spans="1:8" ht="12.5">
      <c r="A360" s="375" t="str">
        <f t="shared" si="1"/>
        <v/>
      </c>
      <c r="B360" s="387"/>
      <c r="C360" s="387"/>
      <c r="D360" s="387"/>
      <c r="E360" s="392"/>
      <c r="F360" s="377" t="e">
        <f t="array" ref="F360">INDEX('Задачи (новые)'!B:B,MATCH(A360,'Задачи (новые)'!B:B,0))</f>
        <v>#N/A</v>
      </c>
      <c r="G360" s="377" t="e">
        <f t="array" ref="G360">INDEX('Задачи (новые)'!A:A,MATCH(A360,'Задачи (новые)'!B:B,0))</f>
        <v>#N/A</v>
      </c>
      <c r="H360" s="377" t="e">
        <f t="array" ref="H360">INDEX('Задачи (новые)'!F:F,MATCH(A360,'Задачи (новые)'!B:B,0))</f>
        <v>#N/A</v>
      </c>
    </row>
    <row r="361" spans="1:8" ht="12.5">
      <c r="A361" s="375" t="str">
        <f t="shared" si="1"/>
        <v/>
      </c>
      <c r="B361" s="388"/>
      <c r="C361" s="388"/>
      <c r="D361" s="388"/>
      <c r="E361" s="391"/>
      <c r="F361" s="377" t="e">
        <f t="array" ref="F361">INDEX('Задачи (новые)'!B:B,MATCH(A361,'Задачи (новые)'!B:B,0))</f>
        <v>#N/A</v>
      </c>
      <c r="G361" s="377" t="e">
        <f t="array" ref="G361">INDEX('Задачи (новые)'!A:A,MATCH(A361,'Задачи (новые)'!B:B,0))</f>
        <v>#N/A</v>
      </c>
      <c r="H361" s="377" t="e">
        <f t="array" ref="H361">INDEX('Задачи (новые)'!F:F,MATCH(A361,'Задачи (новые)'!B:B,0))</f>
        <v>#N/A</v>
      </c>
    </row>
    <row r="362" spans="1:8" ht="12.5">
      <c r="A362" s="375" t="str">
        <f t="shared" si="1"/>
        <v/>
      </c>
      <c r="B362" s="387"/>
      <c r="C362" s="387"/>
      <c r="D362" s="387"/>
      <c r="E362" s="392"/>
      <c r="F362" s="377" t="e">
        <f t="array" ref="F362">INDEX('Задачи (новые)'!B:B,MATCH(A362,'Задачи (новые)'!B:B,0))</f>
        <v>#N/A</v>
      </c>
      <c r="G362" s="377" t="e">
        <f t="array" ref="G362">INDEX('Задачи (новые)'!A:A,MATCH(A362,'Задачи (новые)'!B:B,0))</f>
        <v>#N/A</v>
      </c>
      <c r="H362" s="377" t="e">
        <f t="array" ref="H362">INDEX('Задачи (новые)'!F:F,MATCH(A362,'Задачи (новые)'!B:B,0))</f>
        <v>#N/A</v>
      </c>
    </row>
    <row r="363" spans="1:8" ht="12.5">
      <c r="A363" s="375" t="str">
        <f t="shared" si="1"/>
        <v/>
      </c>
      <c r="B363" s="388"/>
      <c r="C363" s="388"/>
      <c r="D363" s="388"/>
      <c r="E363" s="391"/>
      <c r="F363" s="377" t="e">
        <f t="array" ref="F363">INDEX('Задачи (новые)'!B:B,MATCH(A363,'Задачи (новые)'!B:B,0))</f>
        <v>#N/A</v>
      </c>
      <c r="G363" s="377" t="e">
        <f t="array" ref="G363">INDEX('Задачи (новые)'!A:A,MATCH(A363,'Задачи (новые)'!B:B,0))</f>
        <v>#N/A</v>
      </c>
      <c r="H363" s="377" t="e">
        <f t="array" ref="H363">INDEX('Задачи (новые)'!F:F,MATCH(A363,'Задачи (новые)'!B:B,0))</f>
        <v>#N/A</v>
      </c>
    </row>
    <row r="364" spans="1:8" ht="12.5">
      <c r="A364" s="375" t="str">
        <f t="shared" si="1"/>
        <v/>
      </c>
      <c r="B364" s="387"/>
      <c r="C364" s="387"/>
      <c r="D364" s="387"/>
      <c r="E364" s="392"/>
      <c r="F364" s="377" t="e">
        <f t="array" ref="F364">INDEX('Задачи (новые)'!B:B,MATCH(A364,'Задачи (новые)'!B:B,0))</f>
        <v>#N/A</v>
      </c>
      <c r="G364" s="377" t="e">
        <f t="array" ref="G364">INDEX('Задачи (новые)'!A:A,MATCH(A364,'Задачи (новые)'!B:B,0))</f>
        <v>#N/A</v>
      </c>
      <c r="H364" s="377" t="e">
        <f t="array" ref="H364">INDEX('Задачи (новые)'!F:F,MATCH(A364,'Задачи (новые)'!B:B,0))</f>
        <v>#N/A</v>
      </c>
    </row>
    <row r="365" spans="1:8" ht="12.5">
      <c r="A365" s="375" t="str">
        <f t="shared" si="1"/>
        <v/>
      </c>
      <c r="B365" s="388"/>
      <c r="C365" s="388"/>
      <c r="D365" s="388"/>
      <c r="E365" s="391"/>
      <c r="F365" s="377" t="e">
        <f t="array" ref="F365">INDEX('Задачи (новые)'!B:B,MATCH(A365,'Задачи (новые)'!B:B,0))</f>
        <v>#N/A</v>
      </c>
      <c r="G365" s="377" t="e">
        <f t="array" ref="G365">INDEX('Задачи (новые)'!A:A,MATCH(A365,'Задачи (новые)'!B:B,0))</f>
        <v>#N/A</v>
      </c>
      <c r="H365" s="377" t="e">
        <f t="array" ref="H365">INDEX('Задачи (новые)'!F:F,MATCH(A365,'Задачи (новые)'!B:B,0))</f>
        <v>#N/A</v>
      </c>
    </row>
    <row r="366" spans="1:8" ht="12.5">
      <c r="A366" s="375" t="str">
        <f t="shared" si="1"/>
        <v/>
      </c>
      <c r="B366" s="387"/>
      <c r="C366" s="387"/>
      <c r="D366" s="387"/>
      <c r="E366" s="392"/>
      <c r="F366" s="377" t="e">
        <f t="array" ref="F366">INDEX('Задачи (новые)'!B:B,MATCH(A366,'Задачи (новые)'!B:B,0))</f>
        <v>#N/A</v>
      </c>
      <c r="G366" s="377" t="e">
        <f t="array" ref="G366">INDEX('Задачи (новые)'!A:A,MATCH(A366,'Задачи (новые)'!B:B,0))</f>
        <v>#N/A</v>
      </c>
      <c r="H366" s="377" t="e">
        <f t="array" ref="H366">INDEX('Задачи (новые)'!F:F,MATCH(A366,'Задачи (новые)'!B:B,0))</f>
        <v>#N/A</v>
      </c>
    </row>
    <row r="367" spans="1:8" ht="12.5">
      <c r="A367" s="375" t="str">
        <f t="shared" si="1"/>
        <v/>
      </c>
      <c r="B367" s="388"/>
      <c r="C367" s="388"/>
      <c r="D367" s="388"/>
      <c r="E367" s="391"/>
      <c r="F367" s="377" t="e">
        <f t="array" ref="F367">INDEX('Задачи (новые)'!B:B,MATCH(A367,'Задачи (новые)'!B:B,0))</f>
        <v>#N/A</v>
      </c>
      <c r="G367" s="377" t="e">
        <f t="array" ref="G367">INDEX('Задачи (новые)'!A:A,MATCH(A367,'Задачи (новые)'!B:B,0))</f>
        <v>#N/A</v>
      </c>
      <c r="H367" s="377" t="e">
        <f t="array" ref="H367">INDEX('Задачи (новые)'!F:F,MATCH(A367,'Задачи (новые)'!B:B,0))</f>
        <v>#N/A</v>
      </c>
    </row>
    <row r="368" spans="1:8" ht="12.5">
      <c r="A368" s="375" t="str">
        <f t="shared" si="1"/>
        <v/>
      </c>
      <c r="B368" s="387"/>
      <c r="C368" s="387"/>
      <c r="D368" s="387"/>
      <c r="E368" s="392"/>
      <c r="F368" s="377" t="e">
        <f t="array" ref="F368">INDEX('Задачи (новые)'!B:B,MATCH(A368,'Задачи (новые)'!B:B,0))</f>
        <v>#N/A</v>
      </c>
      <c r="G368" s="377" t="e">
        <f t="array" ref="G368">INDEX('Задачи (новые)'!A:A,MATCH(A368,'Задачи (новые)'!B:B,0))</f>
        <v>#N/A</v>
      </c>
      <c r="H368" s="377" t="e">
        <f t="array" ref="H368">INDEX('Задачи (новые)'!F:F,MATCH(A368,'Задачи (новые)'!B:B,0))</f>
        <v>#N/A</v>
      </c>
    </row>
    <row r="369" spans="1:8" ht="12.5">
      <c r="A369" s="375" t="str">
        <f t="shared" si="1"/>
        <v/>
      </c>
      <c r="B369" s="388"/>
      <c r="C369" s="388"/>
      <c r="D369" s="388"/>
      <c r="E369" s="391"/>
      <c r="F369" s="377" t="e">
        <f t="array" ref="F369">INDEX('Задачи (новые)'!B:B,MATCH(A369,'Задачи (новые)'!B:B,0))</f>
        <v>#N/A</v>
      </c>
      <c r="G369" s="377" t="e">
        <f t="array" ref="G369">INDEX('Задачи (новые)'!A:A,MATCH(A369,'Задачи (новые)'!B:B,0))</f>
        <v>#N/A</v>
      </c>
      <c r="H369" s="377" t="e">
        <f t="array" ref="H369">INDEX('Задачи (новые)'!F:F,MATCH(A369,'Задачи (новые)'!B:B,0))</f>
        <v>#N/A</v>
      </c>
    </row>
    <row r="370" spans="1:8" ht="12.5">
      <c r="A370" s="375" t="str">
        <f t="shared" si="1"/>
        <v/>
      </c>
      <c r="B370" s="387"/>
      <c r="C370" s="387"/>
      <c r="D370" s="387"/>
      <c r="E370" s="392"/>
      <c r="F370" s="377" t="e">
        <f t="array" ref="F370">INDEX('Задачи (новые)'!B:B,MATCH(A370,'Задачи (новые)'!B:B,0))</f>
        <v>#N/A</v>
      </c>
      <c r="G370" s="377" t="e">
        <f t="array" ref="G370">INDEX('Задачи (новые)'!A:A,MATCH(A370,'Задачи (новые)'!B:B,0))</f>
        <v>#N/A</v>
      </c>
      <c r="H370" s="377" t="e">
        <f t="array" ref="H370">INDEX('Задачи (новые)'!F:F,MATCH(A370,'Задачи (новые)'!B:B,0))</f>
        <v>#N/A</v>
      </c>
    </row>
    <row r="371" spans="1:8" ht="12.5">
      <c r="A371" s="375" t="str">
        <f t="shared" si="1"/>
        <v/>
      </c>
      <c r="B371" s="388"/>
      <c r="C371" s="388"/>
      <c r="D371" s="388"/>
      <c r="E371" s="391"/>
      <c r="F371" s="377" t="e">
        <f t="array" ref="F371">INDEX('Задачи (новые)'!B:B,MATCH(A371,'Задачи (новые)'!B:B,0))</f>
        <v>#N/A</v>
      </c>
      <c r="G371" s="377" t="e">
        <f t="array" ref="G371">INDEX('Задачи (новые)'!A:A,MATCH(A371,'Задачи (новые)'!B:B,0))</f>
        <v>#N/A</v>
      </c>
      <c r="H371" s="377" t="e">
        <f t="array" ref="H371">INDEX('Задачи (новые)'!F:F,MATCH(A371,'Задачи (новые)'!B:B,0))</f>
        <v>#N/A</v>
      </c>
    </row>
    <row r="372" spans="1:8" ht="12.5">
      <c r="A372" s="375" t="str">
        <f t="shared" si="1"/>
        <v/>
      </c>
      <c r="B372" s="387"/>
      <c r="C372" s="387"/>
      <c r="D372" s="387"/>
      <c r="E372" s="392"/>
      <c r="F372" s="377" t="e">
        <f t="array" ref="F372">INDEX('Задачи (новые)'!B:B,MATCH(A372,'Задачи (новые)'!B:B,0))</f>
        <v>#N/A</v>
      </c>
      <c r="G372" s="377" t="e">
        <f t="array" ref="G372">INDEX('Задачи (новые)'!A:A,MATCH(A372,'Задачи (новые)'!B:B,0))</f>
        <v>#N/A</v>
      </c>
      <c r="H372" s="377" t="e">
        <f t="array" ref="H372">INDEX('Задачи (новые)'!F:F,MATCH(A372,'Задачи (новые)'!B:B,0))</f>
        <v>#N/A</v>
      </c>
    </row>
    <row r="373" spans="1:8" ht="12.5">
      <c r="A373" s="375" t="str">
        <f t="shared" si="1"/>
        <v/>
      </c>
      <c r="B373" s="388"/>
      <c r="C373" s="388"/>
      <c r="D373" s="388"/>
      <c r="E373" s="391"/>
      <c r="F373" s="377" t="e">
        <f t="array" ref="F373">INDEX('Задачи (новые)'!B:B,MATCH(A373,'Задачи (новые)'!B:B,0))</f>
        <v>#N/A</v>
      </c>
      <c r="G373" s="377" t="e">
        <f t="array" ref="G373">INDEX('Задачи (новые)'!A:A,MATCH(A373,'Задачи (новые)'!B:B,0))</f>
        <v>#N/A</v>
      </c>
      <c r="H373" s="377" t="e">
        <f t="array" ref="H373">INDEX('Задачи (новые)'!F:F,MATCH(A373,'Задачи (новые)'!B:B,0))</f>
        <v>#N/A</v>
      </c>
    </row>
    <row r="374" spans="1:8" ht="12.5">
      <c r="A374" s="375" t="str">
        <f t="shared" si="1"/>
        <v/>
      </c>
      <c r="B374" s="387"/>
      <c r="C374" s="387"/>
      <c r="D374" s="387"/>
      <c r="E374" s="392"/>
      <c r="F374" s="377" t="e">
        <f t="array" ref="F374">INDEX('Задачи (новые)'!B:B,MATCH(A374,'Задачи (новые)'!B:B,0))</f>
        <v>#N/A</v>
      </c>
      <c r="G374" s="377" t="e">
        <f t="array" ref="G374">INDEX('Задачи (новые)'!A:A,MATCH(A374,'Задачи (новые)'!B:B,0))</f>
        <v>#N/A</v>
      </c>
      <c r="H374" s="377" t="e">
        <f t="array" ref="H374">INDEX('Задачи (новые)'!F:F,MATCH(A374,'Задачи (новые)'!B:B,0))</f>
        <v>#N/A</v>
      </c>
    </row>
    <row r="375" spans="1:8" ht="12.5">
      <c r="A375" s="375" t="str">
        <f t="shared" si="1"/>
        <v/>
      </c>
      <c r="B375" s="388"/>
      <c r="C375" s="388"/>
      <c r="D375" s="388"/>
      <c r="E375" s="391"/>
      <c r="F375" s="377" t="e">
        <f t="array" ref="F375">INDEX('Задачи (новые)'!B:B,MATCH(A375,'Задачи (новые)'!B:B,0))</f>
        <v>#N/A</v>
      </c>
      <c r="G375" s="377" t="e">
        <f t="array" ref="G375">INDEX('Задачи (новые)'!A:A,MATCH(A375,'Задачи (новые)'!B:B,0))</f>
        <v>#N/A</v>
      </c>
      <c r="H375" s="377" t="e">
        <f t="array" ref="H375">INDEX('Задачи (новые)'!F:F,MATCH(A375,'Задачи (новые)'!B:B,0))</f>
        <v>#N/A</v>
      </c>
    </row>
    <row r="376" spans="1:8" ht="12.5">
      <c r="A376" s="375" t="str">
        <f t="shared" si="1"/>
        <v/>
      </c>
      <c r="B376" s="387"/>
      <c r="C376" s="387"/>
      <c r="D376" s="387"/>
      <c r="E376" s="392"/>
      <c r="F376" s="377" t="e">
        <f t="array" ref="F376">INDEX('Задачи (новые)'!B:B,MATCH(A376,'Задачи (новые)'!B:B,0))</f>
        <v>#N/A</v>
      </c>
      <c r="G376" s="377" t="e">
        <f t="array" ref="G376">INDEX('Задачи (новые)'!A:A,MATCH(A376,'Задачи (новые)'!B:B,0))</f>
        <v>#N/A</v>
      </c>
      <c r="H376" s="377" t="e">
        <f t="array" ref="H376">INDEX('Задачи (новые)'!F:F,MATCH(A376,'Задачи (новые)'!B:B,0))</f>
        <v>#N/A</v>
      </c>
    </row>
    <row r="377" spans="1:8" ht="12.5">
      <c r="A377" s="375" t="str">
        <f t="shared" si="1"/>
        <v/>
      </c>
      <c r="B377" s="388"/>
      <c r="C377" s="388"/>
      <c r="D377" s="388"/>
      <c r="E377" s="391"/>
      <c r="F377" s="377" t="e">
        <f t="array" ref="F377">INDEX('Задачи (новые)'!B:B,MATCH(A377,'Задачи (новые)'!B:B,0))</f>
        <v>#N/A</v>
      </c>
      <c r="G377" s="377" t="e">
        <f t="array" ref="G377">INDEX('Задачи (новые)'!A:A,MATCH(A377,'Задачи (новые)'!B:B,0))</f>
        <v>#N/A</v>
      </c>
      <c r="H377" s="377" t="e">
        <f t="array" ref="H377">INDEX('Задачи (новые)'!F:F,MATCH(A377,'Задачи (новые)'!B:B,0))</f>
        <v>#N/A</v>
      </c>
    </row>
    <row r="378" spans="1:8" ht="12.5">
      <c r="A378" s="375" t="str">
        <f t="shared" si="1"/>
        <v/>
      </c>
      <c r="B378" s="387"/>
      <c r="C378" s="387"/>
      <c r="D378" s="387"/>
      <c r="E378" s="392"/>
      <c r="F378" s="377" t="e">
        <f t="array" ref="F378">INDEX('Задачи (новые)'!B:B,MATCH(A378,'Задачи (новые)'!B:B,0))</f>
        <v>#N/A</v>
      </c>
      <c r="G378" s="377" t="e">
        <f t="array" ref="G378">INDEX('Задачи (новые)'!A:A,MATCH(A378,'Задачи (новые)'!B:B,0))</f>
        <v>#N/A</v>
      </c>
      <c r="H378" s="377" t="e">
        <f t="array" ref="H378">INDEX('Задачи (новые)'!F:F,MATCH(A378,'Задачи (новые)'!B:B,0))</f>
        <v>#N/A</v>
      </c>
    </row>
    <row r="379" spans="1:8" ht="12.5">
      <c r="A379" s="375" t="str">
        <f t="shared" si="1"/>
        <v/>
      </c>
      <c r="B379" s="388"/>
      <c r="C379" s="388"/>
      <c r="D379" s="388"/>
      <c r="E379" s="391"/>
      <c r="F379" s="377" t="e">
        <f t="array" ref="F379">INDEX('Задачи (новые)'!B:B,MATCH(A379,'Задачи (новые)'!B:B,0))</f>
        <v>#N/A</v>
      </c>
      <c r="G379" s="377" t="e">
        <f t="array" ref="G379">INDEX('Задачи (новые)'!A:A,MATCH(A379,'Задачи (новые)'!B:B,0))</f>
        <v>#N/A</v>
      </c>
      <c r="H379" s="377" t="e">
        <f t="array" ref="H379">INDEX('Задачи (новые)'!F:F,MATCH(A379,'Задачи (новые)'!B:B,0))</f>
        <v>#N/A</v>
      </c>
    </row>
    <row r="380" spans="1:8" ht="12.5">
      <c r="A380" s="375" t="str">
        <f t="shared" si="1"/>
        <v/>
      </c>
      <c r="B380" s="387"/>
      <c r="C380" s="387"/>
      <c r="D380" s="387"/>
      <c r="E380" s="392"/>
      <c r="F380" s="377" t="e">
        <f t="array" ref="F380">INDEX('Задачи (новые)'!B:B,MATCH(A380,'Задачи (новые)'!B:B,0))</f>
        <v>#N/A</v>
      </c>
      <c r="G380" s="377" t="e">
        <f t="array" ref="G380">INDEX('Задачи (новые)'!A:A,MATCH(A380,'Задачи (новые)'!B:B,0))</f>
        <v>#N/A</v>
      </c>
      <c r="H380" s="377" t="e">
        <f t="array" ref="H380">INDEX('Задачи (новые)'!F:F,MATCH(A380,'Задачи (новые)'!B:B,0))</f>
        <v>#N/A</v>
      </c>
    </row>
    <row r="381" spans="1:8" ht="12.5">
      <c r="A381" s="375" t="str">
        <f t="shared" si="1"/>
        <v/>
      </c>
      <c r="B381" s="388"/>
      <c r="C381" s="388"/>
      <c r="D381" s="388"/>
      <c r="E381" s="391"/>
      <c r="F381" s="377" t="e">
        <f t="array" ref="F381">INDEX('Задачи (новые)'!B:B,MATCH(A381,'Задачи (новые)'!B:B,0))</f>
        <v>#N/A</v>
      </c>
      <c r="G381" s="377" t="e">
        <f t="array" ref="G381">INDEX('Задачи (новые)'!A:A,MATCH(A381,'Задачи (новые)'!B:B,0))</f>
        <v>#N/A</v>
      </c>
      <c r="H381" s="377" t="e">
        <f t="array" ref="H381">INDEX('Задачи (новые)'!F:F,MATCH(A381,'Задачи (новые)'!B:B,0))</f>
        <v>#N/A</v>
      </c>
    </row>
    <row r="382" spans="1:8" ht="12.5">
      <c r="A382" s="375" t="str">
        <f t="shared" si="1"/>
        <v/>
      </c>
      <c r="B382" s="387"/>
      <c r="C382" s="387"/>
      <c r="D382" s="387"/>
      <c r="E382" s="392"/>
      <c r="F382" s="377" t="e">
        <f t="array" ref="F382">INDEX('Задачи (новые)'!B:B,MATCH(A382,'Задачи (новые)'!B:B,0))</f>
        <v>#N/A</v>
      </c>
      <c r="G382" s="377" t="e">
        <f t="array" ref="G382">INDEX('Задачи (новые)'!A:A,MATCH(A382,'Задачи (новые)'!B:B,0))</f>
        <v>#N/A</v>
      </c>
      <c r="H382" s="377" t="e">
        <f t="array" ref="H382">INDEX('Задачи (новые)'!F:F,MATCH(A382,'Задачи (новые)'!B:B,0))</f>
        <v>#N/A</v>
      </c>
    </row>
    <row r="383" spans="1:8" ht="12.5">
      <c r="A383" s="375" t="str">
        <f t="shared" si="1"/>
        <v/>
      </c>
      <c r="B383" s="388"/>
      <c r="C383" s="388"/>
      <c r="D383" s="388"/>
      <c r="E383" s="391"/>
      <c r="F383" s="377" t="e">
        <f t="array" ref="F383">INDEX('Задачи (новые)'!B:B,MATCH(A383,'Задачи (новые)'!B:B,0))</f>
        <v>#N/A</v>
      </c>
      <c r="G383" s="377" t="e">
        <f t="array" ref="G383">INDEX('Задачи (новые)'!A:A,MATCH(A383,'Задачи (новые)'!B:B,0))</f>
        <v>#N/A</v>
      </c>
      <c r="H383" s="377" t="e">
        <f t="array" ref="H383">INDEX('Задачи (новые)'!F:F,MATCH(A383,'Задачи (новые)'!B:B,0))</f>
        <v>#N/A</v>
      </c>
    </row>
    <row r="384" spans="1:8" ht="12.5">
      <c r="A384" s="375" t="str">
        <f t="shared" si="1"/>
        <v/>
      </c>
      <c r="B384" s="387"/>
      <c r="C384" s="387"/>
      <c r="D384" s="387"/>
      <c r="E384" s="392"/>
      <c r="F384" s="377" t="e">
        <f t="array" ref="F384">INDEX('Задачи (новые)'!B:B,MATCH(A384,'Задачи (новые)'!B:B,0))</f>
        <v>#N/A</v>
      </c>
      <c r="G384" s="377" t="e">
        <f t="array" ref="G384">INDEX('Задачи (новые)'!A:A,MATCH(A384,'Задачи (новые)'!B:B,0))</f>
        <v>#N/A</v>
      </c>
      <c r="H384" s="377" t="e">
        <f t="array" ref="H384">INDEX('Задачи (новые)'!F:F,MATCH(A384,'Задачи (новые)'!B:B,0))</f>
        <v>#N/A</v>
      </c>
    </row>
    <row r="385" spans="1:8" ht="12.5">
      <c r="A385" s="375" t="str">
        <f t="shared" si="1"/>
        <v/>
      </c>
      <c r="B385" s="388"/>
      <c r="C385" s="388"/>
      <c r="D385" s="388"/>
      <c r="E385" s="391"/>
      <c r="F385" s="377" t="e">
        <f t="array" ref="F385">INDEX('Задачи (новые)'!B:B,MATCH(A385,'Задачи (новые)'!B:B,0))</f>
        <v>#N/A</v>
      </c>
      <c r="G385" s="377" t="e">
        <f t="array" ref="G385">INDEX('Задачи (новые)'!A:A,MATCH(A385,'Задачи (новые)'!B:B,0))</f>
        <v>#N/A</v>
      </c>
      <c r="H385" s="377" t="e">
        <f t="array" ref="H385">INDEX('Задачи (новые)'!F:F,MATCH(A385,'Задачи (новые)'!B:B,0))</f>
        <v>#N/A</v>
      </c>
    </row>
    <row r="386" spans="1:8" ht="12.5">
      <c r="A386" s="375" t="str">
        <f t="shared" si="1"/>
        <v/>
      </c>
      <c r="B386" s="387"/>
      <c r="C386" s="387"/>
      <c r="D386" s="387"/>
      <c r="E386" s="392"/>
      <c r="F386" s="377" t="e">
        <f t="array" ref="F386">INDEX('Задачи (новые)'!B:B,MATCH(A386,'Задачи (новые)'!B:B,0))</f>
        <v>#N/A</v>
      </c>
      <c r="G386" s="377" t="e">
        <f t="array" ref="G386">INDEX('Задачи (новые)'!A:A,MATCH(A386,'Задачи (новые)'!B:B,0))</f>
        <v>#N/A</v>
      </c>
      <c r="H386" s="377" t="e">
        <f t="array" ref="H386">INDEX('Задачи (новые)'!F:F,MATCH(A386,'Задачи (новые)'!B:B,0))</f>
        <v>#N/A</v>
      </c>
    </row>
    <row r="387" spans="1:8" ht="12.5">
      <c r="A387" s="375" t="str">
        <f t="shared" si="1"/>
        <v/>
      </c>
      <c r="B387" s="388"/>
      <c r="C387" s="388"/>
      <c r="D387" s="388"/>
      <c r="E387" s="391"/>
      <c r="F387" s="377" t="e">
        <f t="array" ref="F387">INDEX('Задачи (новые)'!B:B,MATCH(A387,'Задачи (новые)'!B:B,0))</f>
        <v>#N/A</v>
      </c>
      <c r="G387" s="377" t="e">
        <f t="array" ref="G387">INDEX('Задачи (новые)'!A:A,MATCH(A387,'Задачи (новые)'!B:B,0))</f>
        <v>#N/A</v>
      </c>
      <c r="H387" s="377" t="e">
        <f t="array" ref="H387">INDEX('Задачи (новые)'!F:F,MATCH(A387,'Задачи (новые)'!B:B,0))</f>
        <v>#N/A</v>
      </c>
    </row>
    <row r="388" spans="1:8" ht="12.5">
      <c r="A388" s="375" t="str">
        <f t="shared" si="1"/>
        <v/>
      </c>
      <c r="B388" s="387"/>
      <c r="C388" s="387"/>
      <c r="D388" s="387"/>
      <c r="E388" s="392"/>
      <c r="F388" s="377" t="e">
        <f t="array" ref="F388">INDEX('Задачи (новые)'!B:B,MATCH(A388,'Задачи (новые)'!B:B,0))</f>
        <v>#N/A</v>
      </c>
      <c r="G388" s="377" t="e">
        <f t="array" ref="G388">INDEX('Задачи (новые)'!A:A,MATCH(A388,'Задачи (новые)'!B:B,0))</f>
        <v>#N/A</v>
      </c>
      <c r="H388" s="377" t="e">
        <f t="array" ref="H388">INDEX('Задачи (новые)'!F:F,MATCH(A388,'Задачи (новые)'!B:B,0))</f>
        <v>#N/A</v>
      </c>
    </row>
    <row r="389" spans="1:8" ht="12.5">
      <c r="A389" s="375" t="str">
        <f t="shared" si="1"/>
        <v/>
      </c>
      <c r="B389" s="388"/>
      <c r="C389" s="388"/>
      <c r="D389" s="388"/>
      <c r="E389" s="391"/>
      <c r="F389" s="377" t="e">
        <f t="array" ref="F389">INDEX('Задачи (новые)'!B:B,MATCH(A389,'Задачи (новые)'!B:B,0))</f>
        <v>#N/A</v>
      </c>
      <c r="G389" s="377" t="e">
        <f t="array" ref="G389">INDEX('Задачи (новые)'!A:A,MATCH(A389,'Задачи (новые)'!B:B,0))</f>
        <v>#N/A</v>
      </c>
      <c r="H389" s="377" t="e">
        <f t="array" ref="H389">INDEX('Задачи (новые)'!F:F,MATCH(A389,'Задачи (новые)'!B:B,0))</f>
        <v>#N/A</v>
      </c>
    </row>
    <row r="390" spans="1:8" ht="12.5">
      <c r="A390" s="375" t="str">
        <f t="shared" si="1"/>
        <v/>
      </c>
      <c r="B390" s="387"/>
      <c r="C390" s="387"/>
      <c r="D390" s="387"/>
      <c r="E390" s="392"/>
      <c r="F390" s="377" t="e">
        <f t="array" ref="F390">INDEX('Задачи (новые)'!B:B,MATCH(A390,'Задачи (новые)'!B:B,0))</f>
        <v>#N/A</v>
      </c>
      <c r="G390" s="377" t="e">
        <f t="array" ref="G390">INDEX('Задачи (новые)'!A:A,MATCH(A390,'Задачи (новые)'!B:B,0))</f>
        <v>#N/A</v>
      </c>
      <c r="H390" s="377" t="e">
        <f t="array" ref="H390">INDEX('Задачи (новые)'!F:F,MATCH(A390,'Задачи (новые)'!B:B,0))</f>
        <v>#N/A</v>
      </c>
    </row>
    <row r="391" spans="1:8" ht="12.5">
      <c r="A391" s="375" t="str">
        <f t="shared" si="1"/>
        <v/>
      </c>
      <c r="B391" s="388"/>
      <c r="C391" s="388"/>
      <c r="D391" s="388"/>
      <c r="E391" s="391"/>
      <c r="F391" s="377" t="e">
        <f t="array" ref="F391">INDEX('Задачи (новые)'!B:B,MATCH(A391,'Задачи (новые)'!B:B,0))</f>
        <v>#N/A</v>
      </c>
      <c r="G391" s="377" t="e">
        <f t="array" ref="G391">INDEX('Задачи (новые)'!A:A,MATCH(A391,'Задачи (новые)'!B:B,0))</f>
        <v>#N/A</v>
      </c>
      <c r="H391" s="377" t="e">
        <f t="array" ref="H391">INDEX('Задачи (новые)'!F:F,MATCH(A391,'Задачи (новые)'!B:B,0))</f>
        <v>#N/A</v>
      </c>
    </row>
    <row r="392" spans="1:8" ht="12.5">
      <c r="A392" s="375" t="str">
        <f t="shared" si="1"/>
        <v/>
      </c>
      <c r="B392" s="387"/>
      <c r="C392" s="387"/>
      <c r="D392" s="387"/>
      <c r="E392" s="392"/>
      <c r="F392" s="377" t="e">
        <f t="array" ref="F392">INDEX('Задачи (новые)'!B:B,MATCH(A392,'Задачи (новые)'!B:B,0))</f>
        <v>#N/A</v>
      </c>
      <c r="G392" s="377" t="e">
        <f t="array" ref="G392">INDEX('Задачи (новые)'!A:A,MATCH(A392,'Задачи (новые)'!B:B,0))</f>
        <v>#N/A</v>
      </c>
      <c r="H392" s="377" t="e">
        <f t="array" ref="H392">INDEX('Задачи (новые)'!F:F,MATCH(A392,'Задачи (новые)'!B:B,0))</f>
        <v>#N/A</v>
      </c>
    </row>
    <row r="393" spans="1:8" ht="12.5">
      <c r="A393" s="375" t="str">
        <f t="shared" si="1"/>
        <v/>
      </c>
      <c r="B393" s="388"/>
      <c r="C393" s="388"/>
      <c r="D393" s="388"/>
      <c r="E393" s="391"/>
      <c r="F393" s="377" t="e">
        <f t="array" ref="F393">INDEX('Задачи (новые)'!B:B,MATCH(A393,'Задачи (новые)'!B:B,0))</f>
        <v>#N/A</v>
      </c>
      <c r="G393" s="377" t="e">
        <f t="array" ref="G393">INDEX('Задачи (новые)'!A:A,MATCH(A393,'Задачи (новые)'!B:B,0))</f>
        <v>#N/A</v>
      </c>
      <c r="H393" s="377" t="e">
        <f t="array" ref="H393">INDEX('Задачи (новые)'!F:F,MATCH(A393,'Задачи (новые)'!B:B,0))</f>
        <v>#N/A</v>
      </c>
    </row>
    <row r="394" spans="1:8" ht="12.5">
      <c r="A394" s="375" t="str">
        <f t="shared" si="1"/>
        <v/>
      </c>
      <c r="B394" s="387"/>
      <c r="C394" s="387"/>
      <c r="D394" s="387"/>
      <c r="E394" s="392"/>
      <c r="F394" s="377" t="e">
        <f t="array" ref="F394">INDEX('Задачи (новые)'!B:B,MATCH(A394,'Задачи (новые)'!B:B,0))</f>
        <v>#N/A</v>
      </c>
      <c r="G394" s="377" t="e">
        <f t="array" ref="G394">INDEX('Задачи (новые)'!A:A,MATCH(A394,'Задачи (новые)'!B:B,0))</f>
        <v>#N/A</v>
      </c>
      <c r="H394" s="377" t="e">
        <f t="array" ref="H394">INDEX('Задачи (новые)'!F:F,MATCH(A394,'Задачи (новые)'!B:B,0))</f>
        <v>#N/A</v>
      </c>
    </row>
    <row r="395" spans="1:8" ht="12.5">
      <c r="A395" s="375" t="str">
        <f t="shared" si="1"/>
        <v/>
      </c>
      <c r="B395" s="388"/>
      <c r="C395" s="388"/>
      <c r="D395" s="388"/>
      <c r="E395" s="391"/>
      <c r="F395" s="377" t="e">
        <f t="array" ref="F395">INDEX('Задачи (новые)'!B:B,MATCH(A395,'Задачи (новые)'!B:B,0))</f>
        <v>#N/A</v>
      </c>
      <c r="G395" s="377" t="e">
        <f t="array" ref="G395">INDEX('Задачи (новые)'!A:A,MATCH(A395,'Задачи (новые)'!B:B,0))</f>
        <v>#N/A</v>
      </c>
      <c r="H395" s="377" t="e">
        <f t="array" ref="H395">INDEX('Задачи (новые)'!F:F,MATCH(A395,'Задачи (новые)'!B:B,0))</f>
        <v>#N/A</v>
      </c>
    </row>
    <row r="396" spans="1:8" ht="12.5">
      <c r="A396" s="375" t="str">
        <f t="shared" si="1"/>
        <v/>
      </c>
      <c r="B396" s="387"/>
      <c r="C396" s="387"/>
      <c r="D396" s="387"/>
      <c r="E396" s="392"/>
      <c r="F396" s="377" t="e">
        <f t="array" ref="F396">INDEX('Задачи (новые)'!B:B,MATCH(A396,'Задачи (новые)'!B:B,0))</f>
        <v>#N/A</v>
      </c>
      <c r="G396" s="377" t="e">
        <f t="array" ref="G396">INDEX('Задачи (новые)'!A:A,MATCH(A396,'Задачи (новые)'!B:B,0))</f>
        <v>#N/A</v>
      </c>
      <c r="H396" s="377" t="e">
        <f t="array" ref="H396">INDEX('Задачи (новые)'!F:F,MATCH(A396,'Задачи (новые)'!B:B,0))</f>
        <v>#N/A</v>
      </c>
    </row>
    <row r="397" spans="1:8" ht="12.5">
      <c r="A397" s="375" t="str">
        <f t="shared" si="1"/>
        <v/>
      </c>
      <c r="B397" s="388"/>
      <c r="C397" s="388"/>
      <c r="D397" s="388"/>
      <c r="E397" s="391"/>
      <c r="F397" s="377" t="e">
        <f t="array" ref="F397">INDEX('Задачи (новые)'!B:B,MATCH(A397,'Задачи (новые)'!B:B,0))</f>
        <v>#N/A</v>
      </c>
      <c r="G397" s="377" t="e">
        <f t="array" ref="G397">INDEX('Задачи (новые)'!A:A,MATCH(A397,'Задачи (новые)'!B:B,0))</f>
        <v>#N/A</v>
      </c>
      <c r="H397" s="377" t="e">
        <f t="array" ref="H397">INDEX('Задачи (новые)'!F:F,MATCH(A397,'Задачи (новые)'!B:B,0))</f>
        <v>#N/A</v>
      </c>
    </row>
  </sheetData>
  <autoFilter ref="A1:H397">
    <filterColumn colId="7">
      <filters blank="1">
        <filter val="#N/A"/>
      </filters>
    </filterColumn>
  </autoFilter>
  <dataValidations count="2">
    <dataValidation type="list" allowBlank="1" sqref="E2:E397">
      <formula1>"5,4,3,2,1"</formula1>
    </dataValidation>
    <dataValidation type="list" allowBlank="1" sqref="B2:B397">
      <formula1>"АТВ,К2А,СБИ,БРГ,МВО,ААА,ДВЮ,ЮМС"</formula1>
    </dataValidation>
  </dataValidations>
  <hyperlinks>
    <hyperlink ref="D36" r:id="rId1"/>
    <hyperlink ref="D39" r:id="rId2"/>
    <hyperlink ref="D42" r:id="rId3"/>
    <hyperlink ref="D51" r:id="rId4"/>
    <hyperlink ref="D65" r:id="rId5"/>
    <hyperlink ref="D66" r:id="rId6"/>
    <hyperlink ref="D68" r:id="rId7"/>
    <hyperlink ref="D69" r:id="rId8"/>
    <hyperlink ref="D70" r:id="rId9"/>
    <hyperlink ref="D83" r:id="rId10"/>
    <hyperlink ref="D87" r:id="rId11"/>
    <hyperlink ref="D96" r:id="rId12"/>
    <hyperlink ref="D97" r:id="rId13"/>
    <hyperlink ref="D100" r:id="rId14"/>
    <hyperlink ref="D101" r:id="rId15"/>
    <hyperlink ref="D141" r:id="rId16"/>
    <hyperlink ref="D144" r:id="rId17" location="paymentout/"/>
    <hyperlink ref="D146" r:id="rId18" location="contract"/>
    <hyperlink ref="D147" r:id="rId19"/>
    <hyperlink ref="D155" r:id="rId20"/>
    <hyperlink ref="D156" r:id="rId21"/>
    <hyperlink ref="D157" r:id="rId22"/>
    <hyperlink ref="D158" r:id="rId23"/>
    <hyperlink ref="D162" r:id="rId24"/>
    <hyperlink ref="D167" r:id="rId25"/>
    <hyperlink ref="D168" r:id="rId26"/>
    <hyperlink ref="D170" r:id="rId27"/>
    <hyperlink ref="D171" r:id="rId28"/>
    <hyperlink ref="D208" r:id="rId29"/>
    <hyperlink ref="D211" r:id="rId30" location="contract"/>
  </hyperlinks>
  <pageMargins left="0.7" right="0.7" top="0.75" bottom="0.75" header="0.3" footer="0.3"/>
  <drawing r:id="rId31"/>
  <legacyDrawing r:id="rId3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6"/>
  <sheetViews>
    <sheetView workbookViewId="0">
      <pane ySplit="1" topLeftCell="A2" activePane="bottomLeft" state="frozen"/>
      <selection pane="bottomLeft" activeCell="B3" sqref="B3"/>
    </sheetView>
  </sheetViews>
  <sheetFormatPr defaultColWidth="12.6328125" defaultRowHeight="15.75" customHeight="1"/>
  <cols>
    <col min="1" max="1" width="64" customWidth="1"/>
    <col min="2" max="2" width="11.36328125" customWidth="1"/>
    <col min="3" max="3" width="12.7265625" customWidth="1"/>
    <col min="4" max="4" width="41.7265625" customWidth="1"/>
    <col min="5" max="5" width="49.08984375" customWidth="1"/>
    <col min="6" max="6" width="57.7265625" customWidth="1"/>
  </cols>
  <sheetData>
    <row r="1" spans="1:27" ht="33.75" customHeight="1">
      <c r="A1" s="431" t="s">
        <v>1</v>
      </c>
      <c r="B1" s="431" t="s">
        <v>3</v>
      </c>
      <c r="C1" s="431" t="s">
        <v>305</v>
      </c>
      <c r="D1" s="432" t="s">
        <v>1041</v>
      </c>
      <c r="E1" s="432" t="s">
        <v>1042</v>
      </c>
      <c r="F1" s="363" t="s">
        <v>1043</v>
      </c>
      <c r="G1" s="365"/>
      <c r="H1" s="365"/>
      <c r="I1" s="365"/>
      <c r="J1" s="365"/>
      <c r="K1" s="365"/>
      <c r="L1" s="365"/>
      <c r="M1" s="365"/>
      <c r="N1" s="365"/>
      <c r="O1" s="365"/>
      <c r="P1" s="365"/>
      <c r="Q1" s="365"/>
      <c r="R1" s="365"/>
      <c r="S1" s="365"/>
      <c r="T1" s="365"/>
      <c r="U1" s="365"/>
      <c r="V1" s="365"/>
      <c r="W1" s="365"/>
      <c r="X1" s="365"/>
      <c r="Y1" s="365"/>
      <c r="Z1" s="365"/>
      <c r="AA1" s="365"/>
    </row>
    <row r="2" spans="1:27" ht="40.5" customHeight="1">
      <c r="A2" s="433" t="s">
        <v>61</v>
      </c>
      <c r="B2" s="434">
        <v>44334</v>
      </c>
      <c r="C2" s="435">
        <v>3000</v>
      </c>
      <c r="D2" s="436" t="s">
        <v>1044</v>
      </c>
      <c r="E2" s="437" t="s">
        <v>1045</v>
      </c>
      <c r="F2" s="365"/>
    </row>
    <row r="3" spans="1:27" ht="32.25" customHeight="1">
      <c r="A3" s="433" t="s">
        <v>1046</v>
      </c>
      <c r="B3" s="434">
        <v>44334</v>
      </c>
      <c r="C3" s="435">
        <v>5000</v>
      </c>
      <c r="D3" s="436" t="s">
        <v>1047</v>
      </c>
      <c r="E3" s="438" t="s">
        <v>1048</v>
      </c>
      <c r="F3" s="439"/>
    </row>
    <row r="4" spans="1:27" ht="51" customHeight="1">
      <c r="A4" s="433" t="s">
        <v>1049</v>
      </c>
      <c r="B4" s="434">
        <v>44343</v>
      </c>
      <c r="C4" s="435">
        <v>8000</v>
      </c>
      <c r="D4" s="436" t="s">
        <v>1050</v>
      </c>
      <c r="E4" s="244"/>
      <c r="F4" s="365"/>
    </row>
    <row r="5" spans="1:27" ht="66.75" customHeight="1">
      <c r="A5" s="440" t="s">
        <v>1051</v>
      </c>
      <c r="B5" s="434">
        <v>44347</v>
      </c>
      <c r="C5" s="441">
        <v>8000</v>
      </c>
      <c r="D5" s="436" t="s">
        <v>1052</v>
      </c>
      <c r="E5" s="442"/>
      <c r="F5" s="365"/>
    </row>
    <row r="6" spans="1:27" ht="41.25" customHeight="1">
      <c r="A6" s="436" t="s">
        <v>1053</v>
      </c>
      <c r="B6" s="443">
        <v>44363</v>
      </c>
      <c r="C6" s="444">
        <v>7000</v>
      </c>
      <c r="D6" s="445" t="s">
        <v>1054</v>
      </c>
      <c r="E6" s="446"/>
      <c r="F6" s="365"/>
    </row>
    <row r="7" spans="1:27" ht="12.5">
      <c r="A7" s="436" t="s">
        <v>97</v>
      </c>
      <c r="B7" s="443">
        <v>44384</v>
      </c>
      <c r="C7" s="444">
        <v>7000</v>
      </c>
      <c r="D7" s="445" t="s">
        <v>1055</v>
      </c>
      <c r="E7" s="446"/>
      <c r="F7" s="365"/>
    </row>
    <row r="8" spans="1:27" ht="106.5" customHeight="1">
      <c r="A8" s="447" t="s">
        <v>99</v>
      </c>
      <c r="B8" s="443">
        <v>44384</v>
      </c>
      <c r="C8" s="444">
        <v>8000</v>
      </c>
      <c r="D8" s="445" t="s">
        <v>1055</v>
      </c>
      <c r="E8" s="448" t="s">
        <v>1056</v>
      </c>
      <c r="F8" s="365"/>
    </row>
    <row r="9" spans="1:27" ht="43.5" customHeight="1">
      <c r="A9" s="449" t="s">
        <v>107</v>
      </c>
      <c r="B9" s="443"/>
      <c r="C9" s="444">
        <v>10000</v>
      </c>
      <c r="D9" s="445" t="s">
        <v>1057</v>
      </c>
      <c r="E9" s="446"/>
      <c r="F9" s="365"/>
    </row>
    <row r="10" spans="1:27" ht="25">
      <c r="A10" s="447" t="s">
        <v>109</v>
      </c>
      <c r="B10" s="443"/>
      <c r="C10" s="444">
        <v>4000</v>
      </c>
      <c r="D10" s="445" t="s">
        <v>1058</v>
      </c>
      <c r="E10" s="446"/>
      <c r="F10" s="365"/>
    </row>
    <row r="11" spans="1:27" ht="12.5">
      <c r="A11" s="450" t="s">
        <v>1059</v>
      </c>
      <c r="B11" s="443"/>
      <c r="C11" s="444">
        <v>10000</v>
      </c>
      <c r="D11" s="445"/>
      <c r="E11" s="446"/>
      <c r="F11" s="365"/>
    </row>
    <row r="12" spans="1:27" ht="12.5">
      <c r="A12" s="450" t="s">
        <v>1060</v>
      </c>
      <c r="B12" s="443"/>
      <c r="C12" s="444">
        <v>4000</v>
      </c>
      <c r="D12" s="445"/>
      <c r="E12" s="446"/>
      <c r="F12" s="365"/>
    </row>
    <row r="13" spans="1:27" ht="12.5">
      <c r="A13" s="447" t="s">
        <v>1061</v>
      </c>
      <c r="B13" s="443"/>
      <c r="C13" s="444">
        <v>5000</v>
      </c>
      <c r="D13" s="445" t="s">
        <v>1062</v>
      </c>
      <c r="E13" s="446"/>
      <c r="F13" s="365"/>
    </row>
    <row r="14" spans="1:27" ht="25">
      <c r="A14" s="447" t="s">
        <v>1063</v>
      </c>
      <c r="B14" s="443"/>
      <c r="C14" s="444">
        <v>5000</v>
      </c>
      <c r="D14" s="445" t="s">
        <v>1064</v>
      </c>
      <c r="E14" s="446"/>
      <c r="F14" s="365"/>
    </row>
    <row r="15" spans="1:27" ht="25">
      <c r="A15" s="447" t="s">
        <v>1065</v>
      </c>
      <c r="B15" s="443"/>
      <c r="C15" s="444">
        <v>12000</v>
      </c>
      <c r="D15" s="445" t="s">
        <v>1066</v>
      </c>
      <c r="E15" s="244"/>
      <c r="F15" s="365"/>
    </row>
    <row r="16" spans="1:27" ht="12.5">
      <c r="A16" s="447" t="s">
        <v>1067</v>
      </c>
      <c r="B16" s="443"/>
      <c r="C16" s="444">
        <v>8000</v>
      </c>
      <c r="D16" s="445"/>
      <c r="E16" s="244"/>
      <c r="F16" s="365"/>
    </row>
    <row r="17" spans="1:6" ht="12.5">
      <c r="A17" s="447" t="s">
        <v>1068</v>
      </c>
      <c r="B17" s="443"/>
      <c r="C17" s="444">
        <v>3000</v>
      </c>
      <c r="D17" s="445"/>
      <c r="E17" s="244"/>
      <c r="F17" s="365"/>
    </row>
    <row r="18" spans="1:6" ht="25">
      <c r="A18" s="447" t="s">
        <v>1069</v>
      </c>
      <c r="B18" s="443"/>
      <c r="C18" s="451"/>
      <c r="D18" s="452"/>
      <c r="E18" s="244"/>
      <c r="F18" s="365"/>
    </row>
    <row r="19" spans="1:6" ht="62.5">
      <c r="A19" s="447" t="s">
        <v>67</v>
      </c>
      <c r="B19" s="443"/>
      <c r="C19" s="451"/>
      <c r="D19" s="452"/>
      <c r="E19" s="244"/>
      <c r="F19" s="365"/>
    </row>
    <row r="20" spans="1:6" ht="62.5">
      <c r="A20" s="447" t="s">
        <v>69</v>
      </c>
      <c r="B20" s="443"/>
      <c r="C20" s="451"/>
      <c r="D20" s="452"/>
      <c r="E20" s="244"/>
      <c r="F20" s="365"/>
    </row>
    <row r="21" spans="1:6" ht="12.5">
      <c r="A21" s="447" t="s">
        <v>1070</v>
      </c>
      <c r="B21" s="443"/>
      <c r="C21" s="451"/>
      <c r="D21" s="452"/>
      <c r="E21" s="244"/>
      <c r="F21" s="365"/>
    </row>
    <row r="22" spans="1:6" ht="12.5">
      <c r="A22" s="363"/>
      <c r="B22" s="453"/>
      <c r="C22" s="454"/>
      <c r="D22" s="455"/>
      <c r="F22" s="365"/>
    </row>
    <row r="23" spans="1:6" ht="12.5">
      <c r="A23" s="363" t="s">
        <v>1071</v>
      </c>
      <c r="B23" s="453"/>
      <c r="C23" s="454"/>
      <c r="D23" s="455"/>
      <c r="F23" s="365"/>
    </row>
    <row r="24" spans="1:6" ht="12.5">
      <c r="A24" s="363" t="s">
        <v>1072</v>
      </c>
      <c r="B24" s="453"/>
      <c r="C24" s="454"/>
      <c r="D24" s="455" t="s">
        <v>1073</v>
      </c>
      <c r="F24" s="365"/>
    </row>
    <row r="25" spans="1:6" ht="12.5">
      <c r="A25" s="365"/>
      <c r="B25" s="453"/>
      <c r="C25" s="454"/>
      <c r="D25" s="455"/>
      <c r="F25" s="365"/>
    </row>
    <row r="26" spans="1:6" ht="25">
      <c r="A26" s="363" t="s">
        <v>389</v>
      </c>
      <c r="B26" s="453"/>
      <c r="C26" s="454"/>
      <c r="D26" s="455"/>
      <c r="F26" s="365"/>
    </row>
    <row r="27" spans="1:6" ht="12.5">
      <c r="A27" s="365"/>
      <c r="B27" s="453"/>
      <c r="C27" s="454"/>
      <c r="D27" s="455"/>
      <c r="F27" s="365"/>
    </row>
    <row r="28" spans="1:6" ht="12.5">
      <c r="A28" s="365"/>
      <c r="B28" s="453"/>
      <c r="C28" s="454"/>
      <c r="D28" s="455"/>
      <c r="F28" s="365"/>
    </row>
    <row r="29" spans="1:6" ht="12.5">
      <c r="A29" s="365"/>
      <c r="B29" s="453"/>
      <c r="C29" s="454"/>
      <c r="D29" s="455"/>
      <c r="F29" s="365"/>
    </row>
    <row r="30" spans="1:6" ht="12.5">
      <c r="A30" s="365"/>
      <c r="B30" s="453"/>
      <c r="C30" s="454"/>
      <c r="D30" s="455"/>
      <c r="F30" s="365"/>
    </row>
    <row r="31" spans="1:6" ht="12.5">
      <c r="A31" s="365"/>
      <c r="B31" s="453"/>
      <c r="C31" s="454"/>
      <c r="D31" s="455"/>
      <c r="F31" s="365"/>
    </row>
    <row r="32" spans="1:6" ht="12.5">
      <c r="A32" s="365"/>
      <c r="B32" s="453"/>
      <c r="C32" s="454"/>
      <c r="D32" s="455"/>
      <c r="F32" s="365"/>
    </row>
    <row r="33" spans="1:6" ht="12.5">
      <c r="A33" s="365"/>
      <c r="B33" s="453"/>
      <c r="C33" s="454"/>
      <c r="D33" s="455"/>
      <c r="F33" s="365"/>
    </row>
    <row r="34" spans="1:6" ht="12.5">
      <c r="A34" s="365"/>
      <c r="B34" s="453"/>
      <c r="C34" s="454"/>
      <c r="D34" s="455"/>
      <c r="F34" s="365"/>
    </row>
    <row r="35" spans="1:6" ht="12.5">
      <c r="A35" s="365"/>
      <c r="B35" s="453"/>
      <c r="C35" s="454"/>
      <c r="D35" s="455"/>
      <c r="F35" s="365"/>
    </row>
    <row r="36" spans="1:6" ht="12.5">
      <c r="A36" s="365"/>
      <c r="B36" s="453"/>
      <c r="C36" s="454"/>
      <c r="D36" s="455"/>
      <c r="F36" s="365"/>
    </row>
    <row r="37" spans="1:6" ht="12.5">
      <c r="A37" s="365"/>
      <c r="B37" s="453"/>
      <c r="C37" s="454"/>
      <c r="D37" s="455"/>
      <c r="F37" s="365"/>
    </row>
    <row r="38" spans="1:6" ht="12.5">
      <c r="A38" s="365"/>
      <c r="B38" s="453"/>
      <c r="C38" s="454"/>
      <c r="D38" s="455"/>
      <c r="F38" s="365"/>
    </row>
    <row r="39" spans="1:6" ht="12.5">
      <c r="A39" s="365"/>
      <c r="B39" s="453"/>
      <c r="C39" s="454"/>
      <c r="D39" s="455"/>
      <c r="F39" s="365"/>
    </row>
    <row r="40" spans="1:6" ht="12.5">
      <c r="A40" s="365"/>
      <c r="B40" s="453"/>
      <c r="C40" s="454"/>
      <c r="D40" s="455"/>
      <c r="F40" s="365"/>
    </row>
    <row r="41" spans="1:6" ht="12.5">
      <c r="A41" s="365"/>
      <c r="B41" s="453"/>
      <c r="C41" s="454"/>
      <c r="D41" s="455"/>
      <c r="F41" s="365"/>
    </row>
    <row r="42" spans="1:6" ht="12.5">
      <c r="A42" s="365"/>
      <c r="B42" s="453"/>
      <c r="C42" s="454"/>
      <c r="D42" s="455"/>
      <c r="F42" s="365"/>
    </row>
    <row r="43" spans="1:6" ht="12.5">
      <c r="A43" s="365"/>
      <c r="B43" s="453"/>
      <c r="C43" s="454"/>
      <c r="D43" s="455"/>
      <c r="F43" s="365"/>
    </row>
    <row r="44" spans="1:6" ht="12.5">
      <c r="A44" s="365"/>
      <c r="B44" s="453"/>
      <c r="C44" s="454"/>
      <c r="D44" s="455"/>
      <c r="F44" s="365"/>
    </row>
    <row r="45" spans="1:6" ht="12.5">
      <c r="A45" s="365"/>
      <c r="B45" s="453"/>
      <c r="C45" s="454"/>
      <c r="D45" s="455"/>
      <c r="F45" s="365"/>
    </row>
    <row r="46" spans="1:6" ht="12.5">
      <c r="A46" s="365"/>
      <c r="B46" s="453"/>
      <c r="C46" s="454"/>
      <c r="D46" s="455"/>
      <c r="F46" s="365"/>
    </row>
    <row r="47" spans="1:6" ht="12.5">
      <c r="A47" s="365"/>
      <c r="B47" s="453"/>
      <c r="C47" s="454"/>
      <c r="D47" s="455"/>
      <c r="F47" s="365"/>
    </row>
    <row r="48" spans="1:6" ht="12.5">
      <c r="A48" s="365"/>
      <c r="B48" s="453"/>
      <c r="C48" s="454"/>
      <c r="D48" s="455"/>
      <c r="F48" s="365"/>
    </row>
    <row r="49" spans="1:6" ht="12.5">
      <c r="A49" s="365"/>
      <c r="B49" s="453"/>
      <c r="C49" s="454"/>
      <c r="D49" s="455"/>
      <c r="F49" s="365"/>
    </row>
    <row r="50" spans="1:6" ht="12.5">
      <c r="A50" s="365"/>
      <c r="B50" s="453"/>
      <c r="C50" s="454"/>
      <c r="D50" s="455"/>
      <c r="F50" s="365"/>
    </row>
    <row r="51" spans="1:6" ht="12.5">
      <c r="A51" s="365"/>
      <c r="B51" s="453"/>
      <c r="C51" s="454"/>
      <c r="D51" s="455"/>
      <c r="F51" s="365"/>
    </row>
    <row r="52" spans="1:6" ht="12.5">
      <c r="A52" s="365"/>
      <c r="B52" s="453"/>
      <c r="C52" s="454"/>
      <c r="D52" s="455"/>
      <c r="F52" s="365"/>
    </row>
    <row r="53" spans="1:6" ht="12.5">
      <c r="A53" s="365"/>
      <c r="B53" s="453"/>
      <c r="C53" s="454"/>
      <c r="D53" s="455"/>
      <c r="F53" s="365"/>
    </row>
    <row r="54" spans="1:6" ht="12.5">
      <c r="A54" s="365"/>
      <c r="B54" s="453"/>
      <c r="C54" s="454"/>
      <c r="D54" s="455"/>
      <c r="F54" s="365"/>
    </row>
    <row r="55" spans="1:6" ht="12.5">
      <c r="A55" s="365"/>
      <c r="B55" s="453"/>
      <c r="C55" s="454"/>
      <c r="D55" s="455"/>
      <c r="F55" s="365"/>
    </row>
    <row r="56" spans="1:6" ht="12.5">
      <c r="A56" s="365"/>
      <c r="B56" s="453"/>
      <c r="C56" s="454"/>
      <c r="D56" s="455"/>
      <c r="F56" s="365"/>
    </row>
    <row r="57" spans="1:6" ht="12.5">
      <c r="A57" s="365"/>
      <c r="B57" s="453"/>
      <c r="C57" s="454"/>
      <c r="D57" s="455"/>
      <c r="F57" s="365"/>
    </row>
    <row r="58" spans="1:6" ht="12.5">
      <c r="A58" s="365"/>
      <c r="B58" s="453"/>
      <c r="C58" s="454"/>
      <c r="D58" s="455"/>
      <c r="F58" s="365"/>
    </row>
    <row r="59" spans="1:6" ht="12.5">
      <c r="A59" s="365"/>
      <c r="B59" s="453"/>
      <c r="C59" s="454"/>
      <c r="D59" s="455"/>
      <c r="F59" s="365"/>
    </row>
    <row r="60" spans="1:6" ht="12.5">
      <c r="A60" s="365"/>
      <c r="B60" s="453"/>
      <c r="C60" s="454"/>
      <c r="D60" s="455"/>
      <c r="F60" s="365"/>
    </row>
    <row r="61" spans="1:6" ht="12.5">
      <c r="A61" s="365"/>
      <c r="B61" s="453"/>
      <c r="C61" s="454"/>
      <c r="D61" s="455"/>
      <c r="F61" s="365"/>
    </row>
    <row r="62" spans="1:6" ht="12.5">
      <c r="A62" s="365"/>
      <c r="B62" s="453"/>
      <c r="C62" s="454"/>
      <c r="D62" s="455"/>
      <c r="F62" s="365"/>
    </row>
    <row r="63" spans="1:6" ht="12.5">
      <c r="A63" s="365"/>
      <c r="B63" s="453"/>
      <c r="C63" s="454"/>
      <c r="D63" s="455"/>
      <c r="F63" s="365"/>
    </row>
    <row r="64" spans="1:6" ht="12.5">
      <c r="A64" s="365"/>
      <c r="B64" s="453"/>
      <c r="C64" s="454"/>
      <c r="D64" s="455"/>
      <c r="F64" s="365"/>
    </row>
    <row r="65" spans="1:6" ht="12.5">
      <c r="A65" s="365"/>
      <c r="B65" s="453"/>
      <c r="C65" s="454"/>
      <c r="D65" s="455"/>
      <c r="F65" s="365"/>
    </row>
    <row r="66" spans="1:6" ht="12.5">
      <c r="A66" s="365"/>
      <c r="B66" s="453"/>
      <c r="C66" s="454"/>
      <c r="D66" s="455"/>
      <c r="F66" s="365"/>
    </row>
    <row r="67" spans="1:6" ht="12.5">
      <c r="A67" s="365"/>
      <c r="B67" s="453"/>
      <c r="C67" s="454"/>
      <c r="D67" s="455"/>
      <c r="F67" s="365"/>
    </row>
    <row r="68" spans="1:6" ht="12.5">
      <c r="A68" s="365"/>
      <c r="B68" s="453"/>
      <c r="C68" s="454"/>
      <c r="D68" s="455"/>
      <c r="F68" s="365"/>
    </row>
    <row r="69" spans="1:6" ht="12.5">
      <c r="A69" s="365"/>
      <c r="B69" s="453"/>
      <c r="C69" s="454"/>
      <c r="D69" s="455"/>
      <c r="F69" s="365"/>
    </row>
    <row r="70" spans="1:6" ht="12.5">
      <c r="A70" s="365"/>
      <c r="B70" s="453"/>
      <c r="C70" s="454"/>
      <c r="D70" s="455"/>
      <c r="F70" s="365"/>
    </row>
    <row r="71" spans="1:6" ht="12.5">
      <c r="A71" s="365"/>
      <c r="B71" s="453"/>
      <c r="C71" s="454"/>
      <c r="D71" s="455"/>
      <c r="F71" s="365"/>
    </row>
    <row r="72" spans="1:6" ht="12.5">
      <c r="A72" s="365"/>
      <c r="B72" s="453"/>
      <c r="C72" s="454"/>
      <c r="D72" s="455"/>
      <c r="F72" s="365"/>
    </row>
    <row r="73" spans="1:6" ht="12.5">
      <c r="A73" s="365"/>
      <c r="B73" s="453"/>
      <c r="C73" s="454"/>
      <c r="D73" s="455"/>
      <c r="F73" s="365"/>
    </row>
    <row r="74" spans="1:6" ht="12.5">
      <c r="A74" s="365"/>
      <c r="B74" s="453"/>
      <c r="C74" s="454"/>
      <c r="D74" s="455"/>
      <c r="F74" s="365"/>
    </row>
    <row r="75" spans="1:6" ht="12.5">
      <c r="A75" s="365"/>
      <c r="B75" s="453"/>
      <c r="C75" s="454"/>
      <c r="D75" s="455"/>
      <c r="F75" s="365"/>
    </row>
    <row r="76" spans="1:6" ht="12.5">
      <c r="A76" s="365"/>
      <c r="B76" s="453"/>
      <c r="C76" s="454"/>
      <c r="D76" s="455"/>
      <c r="F76" s="365"/>
    </row>
    <row r="77" spans="1:6" ht="12.5">
      <c r="A77" s="365"/>
      <c r="B77" s="453"/>
      <c r="C77" s="454"/>
      <c r="D77" s="455"/>
      <c r="F77" s="365"/>
    </row>
    <row r="78" spans="1:6" ht="12.5">
      <c r="A78" s="365"/>
      <c r="B78" s="453"/>
      <c r="C78" s="454"/>
      <c r="D78" s="455"/>
      <c r="F78" s="365"/>
    </row>
    <row r="79" spans="1:6" ht="12.5">
      <c r="A79" s="365"/>
      <c r="B79" s="453"/>
      <c r="C79" s="454"/>
      <c r="D79" s="455"/>
      <c r="F79" s="365"/>
    </row>
    <row r="80" spans="1:6" ht="12.5">
      <c r="A80" s="365"/>
      <c r="B80" s="453"/>
      <c r="C80" s="454"/>
      <c r="D80" s="455"/>
      <c r="F80" s="365"/>
    </row>
    <row r="81" spans="1:6" ht="12.5">
      <c r="A81" s="365"/>
      <c r="B81" s="453"/>
      <c r="C81" s="454"/>
      <c r="D81" s="455"/>
      <c r="F81" s="365"/>
    </row>
    <row r="82" spans="1:6" ht="12.5">
      <c r="A82" s="365"/>
      <c r="B82" s="453"/>
      <c r="C82" s="454"/>
      <c r="D82" s="455"/>
      <c r="F82" s="365"/>
    </row>
    <row r="83" spans="1:6" ht="12.5">
      <c r="A83" s="365"/>
      <c r="B83" s="453"/>
      <c r="C83" s="454"/>
      <c r="D83" s="455"/>
      <c r="F83" s="365"/>
    </row>
    <row r="84" spans="1:6" ht="12.5">
      <c r="A84" s="365"/>
      <c r="B84" s="453"/>
      <c r="C84" s="454"/>
      <c r="D84" s="455"/>
      <c r="F84" s="365"/>
    </row>
    <row r="85" spans="1:6" ht="12.5">
      <c r="A85" s="365"/>
      <c r="B85" s="453"/>
      <c r="C85" s="454"/>
      <c r="D85" s="455"/>
      <c r="F85" s="365"/>
    </row>
    <row r="86" spans="1:6" ht="12.5">
      <c r="A86" s="365"/>
      <c r="B86" s="453"/>
      <c r="C86" s="454"/>
      <c r="D86" s="455"/>
      <c r="F86" s="365"/>
    </row>
    <row r="87" spans="1:6" ht="12.5">
      <c r="A87" s="365"/>
      <c r="B87" s="453"/>
      <c r="C87" s="454"/>
      <c r="D87" s="455"/>
      <c r="F87" s="365"/>
    </row>
    <row r="88" spans="1:6" ht="12.5">
      <c r="A88" s="365"/>
      <c r="B88" s="453"/>
      <c r="C88" s="454"/>
      <c r="D88" s="455"/>
      <c r="F88" s="365"/>
    </row>
    <row r="89" spans="1:6" ht="12.5">
      <c r="A89" s="365"/>
      <c r="B89" s="453"/>
      <c r="C89" s="454"/>
      <c r="D89" s="455"/>
      <c r="F89" s="365"/>
    </row>
    <row r="90" spans="1:6" ht="12.5">
      <c r="A90" s="365"/>
      <c r="B90" s="453"/>
      <c r="C90" s="454"/>
      <c r="D90" s="455"/>
      <c r="F90" s="365"/>
    </row>
    <row r="91" spans="1:6" ht="12.5">
      <c r="A91" s="365"/>
      <c r="B91" s="453"/>
      <c r="C91" s="454"/>
      <c r="D91" s="455"/>
      <c r="F91" s="365"/>
    </row>
    <row r="92" spans="1:6" ht="12.5">
      <c r="A92" s="365"/>
      <c r="B92" s="453"/>
      <c r="C92" s="454"/>
      <c r="D92" s="455"/>
      <c r="F92" s="365"/>
    </row>
    <row r="93" spans="1:6" ht="12.5">
      <c r="A93" s="365"/>
      <c r="B93" s="453"/>
      <c r="C93" s="454"/>
      <c r="D93" s="455"/>
      <c r="F93" s="365"/>
    </row>
    <row r="94" spans="1:6" ht="12.5">
      <c r="A94" s="365"/>
      <c r="B94" s="453"/>
      <c r="C94" s="454"/>
      <c r="D94" s="455"/>
      <c r="F94" s="365"/>
    </row>
    <row r="95" spans="1:6" ht="12.5">
      <c r="A95" s="365"/>
      <c r="B95" s="453"/>
      <c r="C95" s="454"/>
      <c r="D95" s="455"/>
      <c r="F95" s="365"/>
    </row>
    <row r="96" spans="1:6" ht="12.5">
      <c r="A96" s="365"/>
      <c r="B96" s="453"/>
      <c r="C96" s="454"/>
      <c r="D96" s="455"/>
      <c r="F96" s="365"/>
    </row>
    <row r="97" spans="1:6" ht="12.5">
      <c r="A97" s="365"/>
      <c r="B97" s="453"/>
      <c r="C97" s="454"/>
      <c r="D97" s="455"/>
      <c r="F97" s="365"/>
    </row>
    <row r="98" spans="1:6" ht="12.5">
      <c r="A98" s="365"/>
      <c r="B98" s="453"/>
      <c r="C98" s="454"/>
      <c r="D98" s="455"/>
      <c r="F98" s="365"/>
    </row>
    <row r="99" spans="1:6" ht="12.5">
      <c r="A99" s="365"/>
      <c r="B99" s="453"/>
      <c r="C99" s="454"/>
      <c r="D99" s="455"/>
      <c r="F99" s="365"/>
    </row>
    <row r="100" spans="1:6" ht="12.5">
      <c r="A100" s="365"/>
      <c r="B100" s="453"/>
      <c r="C100" s="454"/>
      <c r="D100" s="455"/>
      <c r="F100" s="365"/>
    </row>
    <row r="101" spans="1:6" ht="12.5">
      <c r="A101" s="365"/>
      <c r="B101" s="453"/>
      <c r="C101" s="454"/>
      <c r="D101" s="455"/>
      <c r="F101" s="365"/>
    </row>
    <row r="102" spans="1:6" ht="12.5">
      <c r="A102" s="365"/>
      <c r="B102" s="453"/>
      <c r="C102" s="454"/>
      <c r="D102" s="455"/>
      <c r="F102" s="365"/>
    </row>
    <row r="103" spans="1:6" ht="12.5">
      <c r="A103" s="365"/>
      <c r="B103" s="453"/>
      <c r="C103" s="454"/>
      <c r="D103" s="455"/>
      <c r="F103" s="365"/>
    </row>
    <row r="104" spans="1:6" ht="12.5">
      <c r="A104" s="365"/>
      <c r="B104" s="453"/>
      <c r="C104" s="454"/>
      <c r="D104" s="455"/>
      <c r="F104" s="365"/>
    </row>
    <row r="105" spans="1:6" ht="12.5">
      <c r="A105" s="365"/>
      <c r="B105" s="453"/>
      <c r="C105" s="454"/>
      <c r="D105" s="455"/>
      <c r="F105" s="365"/>
    </row>
    <row r="106" spans="1:6" ht="12.5">
      <c r="A106" s="365"/>
      <c r="B106" s="453"/>
      <c r="C106" s="454"/>
      <c r="D106" s="455"/>
      <c r="F106" s="365"/>
    </row>
    <row r="107" spans="1:6" ht="12.5">
      <c r="A107" s="365"/>
      <c r="B107" s="453"/>
      <c r="C107" s="454"/>
      <c r="D107" s="455"/>
      <c r="F107" s="365"/>
    </row>
    <row r="108" spans="1:6" ht="12.5">
      <c r="A108" s="365"/>
      <c r="B108" s="453"/>
      <c r="C108" s="454"/>
      <c r="D108" s="455"/>
      <c r="F108" s="365"/>
    </row>
    <row r="109" spans="1:6" ht="12.5">
      <c r="A109" s="365"/>
      <c r="B109" s="453"/>
      <c r="C109" s="454"/>
      <c r="D109" s="455"/>
      <c r="F109" s="365"/>
    </row>
    <row r="110" spans="1:6" ht="12.5">
      <c r="A110" s="365"/>
      <c r="B110" s="453"/>
      <c r="C110" s="454"/>
      <c r="D110" s="455"/>
      <c r="F110" s="365"/>
    </row>
    <row r="111" spans="1:6" ht="12.5">
      <c r="A111" s="365"/>
      <c r="B111" s="453"/>
      <c r="C111" s="454"/>
      <c r="D111" s="455"/>
      <c r="F111" s="365"/>
    </row>
    <row r="112" spans="1:6" ht="12.5">
      <c r="A112" s="365"/>
      <c r="B112" s="453"/>
      <c r="C112" s="454"/>
      <c r="D112" s="455"/>
      <c r="F112" s="365"/>
    </row>
    <row r="113" spans="1:6" ht="12.5">
      <c r="A113" s="365"/>
      <c r="B113" s="453"/>
      <c r="C113" s="454"/>
      <c r="D113" s="455"/>
      <c r="F113" s="365"/>
    </row>
    <row r="114" spans="1:6" ht="12.5">
      <c r="A114" s="365"/>
      <c r="B114" s="453"/>
      <c r="C114" s="454"/>
      <c r="D114" s="455"/>
      <c r="F114" s="365"/>
    </row>
    <row r="115" spans="1:6" ht="12.5">
      <c r="A115" s="365"/>
      <c r="B115" s="453"/>
      <c r="C115" s="454"/>
      <c r="D115" s="455"/>
      <c r="F115" s="365"/>
    </row>
    <row r="116" spans="1:6" ht="12.5">
      <c r="A116" s="365"/>
      <c r="B116" s="453"/>
      <c r="C116" s="454"/>
      <c r="D116" s="455"/>
      <c r="F116" s="365"/>
    </row>
    <row r="117" spans="1:6" ht="12.5">
      <c r="A117" s="365"/>
      <c r="B117" s="453"/>
      <c r="C117" s="454"/>
      <c r="D117" s="455"/>
      <c r="F117" s="365"/>
    </row>
    <row r="118" spans="1:6" ht="12.5">
      <c r="A118" s="365"/>
      <c r="B118" s="453"/>
      <c r="C118" s="454"/>
      <c r="D118" s="455"/>
      <c r="F118" s="365"/>
    </row>
    <row r="119" spans="1:6" ht="12.5">
      <c r="A119" s="365"/>
      <c r="B119" s="453"/>
      <c r="C119" s="454"/>
      <c r="D119" s="455"/>
      <c r="F119" s="365"/>
    </row>
    <row r="120" spans="1:6" ht="12.5">
      <c r="A120" s="365"/>
      <c r="B120" s="453"/>
      <c r="C120" s="454"/>
      <c r="D120" s="455"/>
      <c r="F120" s="365"/>
    </row>
    <row r="121" spans="1:6" ht="12.5">
      <c r="A121" s="365"/>
      <c r="B121" s="453"/>
      <c r="C121" s="454"/>
      <c r="D121" s="455"/>
      <c r="F121" s="365"/>
    </row>
    <row r="122" spans="1:6" ht="12.5">
      <c r="A122" s="365"/>
      <c r="B122" s="453"/>
      <c r="C122" s="454"/>
      <c r="D122" s="455"/>
      <c r="F122" s="365"/>
    </row>
    <row r="123" spans="1:6" ht="12.5">
      <c r="A123" s="365"/>
      <c r="B123" s="453"/>
      <c r="C123" s="454"/>
      <c r="D123" s="455"/>
      <c r="F123" s="365"/>
    </row>
    <row r="124" spans="1:6" ht="12.5">
      <c r="A124" s="365"/>
      <c r="B124" s="453"/>
      <c r="C124" s="454"/>
      <c r="D124" s="455"/>
      <c r="F124" s="365"/>
    </row>
    <row r="125" spans="1:6" ht="12.5">
      <c r="A125" s="365"/>
      <c r="B125" s="453"/>
      <c r="C125" s="454"/>
      <c r="D125" s="455"/>
      <c r="F125" s="365"/>
    </row>
    <row r="126" spans="1:6" ht="12.5">
      <c r="A126" s="365"/>
      <c r="B126" s="453"/>
      <c r="C126" s="454"/>
      <c r="D126" s="455"/>
      <c r="F126" s="365"/>
    </row>
    <row r="127" spans="1:6" ht="12.5">
      <c r="A127" s="365"/>
      <c r="B127" s="453"/>
      <c r="C127" s="454"/>
      <c r="D127" s="455"/>
      <c r="F127" s="365"/>
    </row>
    <row r="128" spans="1:6" ht="12.5">
      <c r="A128" s="365"/>
      <c r="B128" s="453"/>
      <c r="C128" s="454"/>
      <c r="D128" s="455"/>
      <c r="F128" s="365"/>
    </row>
    <row r="129" spans="1:6" ht="12.5">
      <c r="A129" s="365"/>
      <c r="B129" s="453"/>
      <c r="C129" s="454"/>
      <c r="D129" s="455"/>
      <c r="F129" s="365"/>
    </row>
    <row r="130" spans="1:6" ht="12.5">
      <c r="A130" s="365"/>
      <c r="B130" s="453"/>
      <c r="C130" s="454"/>
      <c r="D130" s="455"/>
      <c r="F130" s="365"/>
    </row>
    <row r="131" spans="1:6" ht="12.5">
      <c r="A131" s="365"/>
      <c r="B131" s="453"/>
      <c r="C131" s="454"/>
      <c r="D131" s="455"/>
      <c r="F131" s="365"/>
    </row>
    <row r="132" spans="1:6" ht="12.5">
      <c r="A132" s="365"/>
      <c r="B132" s="453"/>
      <c r="C132" s="454"/>
      <c r="D132" s="455"/>
      <c r="F132" s="365"/>
    </row>
    <row r="133" spans="1:6" ht="12.5">
      <c r="A133" s="365"/>
      <c r="B133" s="453"/>
      <c r="C133" s="454"/>
      <c r="D133" s="455"/>
      <c r="F133" s="365"/>
    </row>
    <row r="134" spans="1:6" ht="12.5">
      <c r="A134" s="365"/>
      <c r="B134" s="453"/>
      <c r="C134" s="454"/>
      <c r="D134" s="455"/>
      <c r="F134" s="365"/>
    </row>
    <row r="135" spans="1:6" ht="12.5">
      <c r="A135" s="365"/>
      <c r="B135" s="453"/>
      <c r="C135" s="454"/>
      <c r="D135" s="455"/>
      <c r="F135" s="365"/>
    </row>
    <row r="136" spans="1:6" ht="12.5">
      <c r="A136" s="365"/>
      <c r="B136" s="453"/>
      <c r="C136" s="454"/>
      <c r="D136" s="455"/>
      <c r="F136" s="365"/>
    </row>
    <row r="137" spans="1:6" ht="12.5">
      <c r="A137" s="365"/>
      <c r="B137" s="453"/>
      <c r="C137" s="454"/>
      <c r="D137" s="455"/>
      <c r="F137" s="365"/>
    </row>
    <row r="138" spans="1:6" ht="12.5">
      <c r="A138" s="365"/>
      <c r="B138" s="453"/>
      <c r="C138" s="454"/>
      <c r="D138" s="455"/>
      <c r="F138" s="365"/>
    </row>
    <row r="139" spans="1:6" ht="12.5">
      <c r="A139" s="365"/>
      <c r="B139" s="453"/>
      <c r="C139" s="454"/>
      <c r="D139" s="455"/>
      <c r="F139" s="365"/>
    </row>
    <row r="140" spans="1:6" ht="12.5">
      <c r="A140" s="365"/>
      <c r="B140" s="453"/>
      <c r="C140" s="454"/>
      <c r="D140" s="455"/>
      <c r="F140" s="365"/>
    </row>
    <row r="141" spans="1:6" ht="12.5">
      <c r="A141" s="365"/>
      <c r="B141" s="453"/>
      <c r="C141" s="454"/>
      <c r="D141" s="455"/>
      <c r="F141" s="365"/>
    </row>
    <row r="142" spans="1:6" ht="12.5">
      <c r="A142" s="365"/>
      <c r="B142" s="453"/>
      <c r="C142" s="454"/>
      <c r="D142" s="455"/>
      <c r="F142" s="365"/>
    </row>
    <row r="143" spans="1:6" ht="12.5">
      <c r="A143" s="365"/>
      <c r="B143" s="453"/>
      <c r="C143" s="454"/>
      <c r="D143" s="455"/>
      <c r="F143" s="365"/>
    </row>
    <row r="144" spans="1:6" ht="12.5">
      <c r="A144" s="365"/>
      <c r="B144" s="453"/>
      <c r="C144" s="454"/>
      <c r="D144" s="455"/>
      <c r="F144" s="365"/>
    </row>
    <row r="145" spans="1:6" ht="12.5">
      <c r="A145" s="365"/>
      <c r="B145" s="453"/>
      <c r="C145" s="454"/>
      <c r="D145" s="455"/>
      <c r="F145" s="365"/>
    </row>
    <row r="146" spans="1:6" ht="12.5">
      <c r="A146" s="365"/>
      <c r="B146" s="453"/>
      <c r="C146" s="454"/>
      <c r="D146" s="455"/>
      <c r="F146" s="365"/>
    </row>
    <row r="147" spans="1:6" ht="12.5">
      <c r="A147" s="365"/>
      <c r="B147" s="453"/>
      <c r="C147" s="454"/>
      <c r="D147" s="455"/>
      <c r="F147" s="365"/>
    </row>
    <row r="148" spans="1:6" ht="12.5">
      <c r="A148" s="365"/>
      <c r="B148" s="453"/>
      <c r="C148" s="454"/>
      <c r="D148" s="455"/>
      <c r="F148" s="365"/>
    </row>
    <row r="149" spans="1:6" ht="12.5">
      <c r="A149" s="365"/>
      <c r="B149" s="453"/>
      <c r="C149" s="454"/>
      <c r="D149" s="455"/>
      <c r="F149" s="365"/>
    </row>
    <row r="150" spans="1:6" ht="12.5">
      <c r="A150" s="365"/>
      <c r="B150" s="453"/>
      <c r="C150" s="454"/>
      <c r="D150" s="455"/>
      <c r="F150" s="365"/>
    </row>
    <row r="151" spans="1:6" ht="12.5">
      <c r="A151" s="365"/>
      <c r="B151" s="453"/>
      <c r="C151" s="454"/>
      <c r="D151" s="455"/>
      <c r="F151" s="365"/>
    </row>
    <row r="152" spans="1:6" ht="12.5">
      <c r="A152" s="365"/>
      <c r="B152" s="453"/>
      <c r="C152" s="454"/>
      <c r="D152" s="455"/>
      <c r="F152" s="365"/>
    </row>
    <row r="153" spans="1:6" ht="12.5">
      <c r="A153" s="365"/>
      <c r="B153" s="453"/>
      <c r="C153" s="454"/>
      <c r="D153" s="455"/>
      <c r="F153" s="365"/>
    </row>
    <row r="154" spans="1:6" ht="12.5">
      <c r="A154" s="365"/>
      <c r="B154" s="453"/>
      <c r="C154" s="454"/>
      <c r="D154" s="455"/>
      <c r="F154" s="365"/>
    </row>
    <row r="155" spans="1:6" ht="12.5">
      <c r="A155" s="365"/>
      <c r="B155" s="453"/>
      <c r="C155" s="454"/>
      <c r="D155" s="455"/>
      <c r="F155" s="365"/>
    </row>
    <row r="156" spans="1:6" ht="12.5">
      <c r="A156" s="365"/>
      <c r="B156" s="453"/>
      <c r="C156" s="454"/>
      <c r="D156" s="455"/>
      <c r="F156" s="365"/>
    </row>
    <row r="157" spans="1:6" ht="12.5">
      <c r="A157" s="365"/>
      <c r="B157" s="453"/>
      <c r="C157" s="454"/>
      <c r="D157" s="455"/>
      <c r="F157" s="365"/>
    </row>
    <row r="158" spans="1:6" ht="12.5">
      <c r="A158" s="365"/>
      <c r="B158" s="453"/>
      <c r="C158" s="454"/>
      <c r="D158" s="455"/>
      <c r="F158" s="365"/>
    </row>
    <row r="159" spans="1:6" ht="12.5">
      <c r="A159" s="365"/>
      <c r="B159" s="453"/>
      <c r="C159" s="454"/>
      <c r="D159" s="455"/>
      <c r="F159" s="365"/>
    </row>
    <row r="160" spans="1:6" ht="12.5">
      <c r="A160" s="365"/>
      <c r="B160" s="453"/>
      <c r="C160" s="454"/>
      <c r="D160" s="455"/>
      <c r="F160" s="365"/>
    </row>
    <row r="161" spans="1:6" ht="12.5">
      <c r="A161" s="365"/>
      <c r="B161" s="453"/>
      <c r="C161" s="454"/>
      <c r="D161" s="455"/>
      <c r="F161" s="365"/>
    </row>
    <row r="162" spans="1:6" ht="12.5">
      <c r="A162" s="365"/>
      <c r="B162" s="453"/>
      <c r="C162" s="454"/>
      <c r="D162" s="455"/>
      <c r="F162" s="365"/>
    </row>
    <row r="163" spans="1:6" ht="12.5">
      <c r="A163" s="365"/>
      <c r="B163" s="453"/>
      <c r="C163" s="454"/>
      <c r="D163" s="455"/>
      <c r="F163" s="365"/>
    </row>
    <row r="164" spans="1:6" ht="12.5">
      <c r="A164" s="365"/>
      <c r="B164" s="453"/>
      <c r="C164" s="454"/>
      <c r="D164" s="455"/>
      <c r="F164" s="365"/>
    </row>
    <row r="165" spans="1:6" ht="12.5">
      <c r="A165" s="365"/>
      <c r="B165" s="453"/>
      <c r="C165" s="454"/>
      <c r="D165" s="455"/>
      <c r="F165" s="365"/>
    </row>
    <row r="166" spans="1:6" ht="12.5">
      <c r="A166" s="365"/>
      <c r="B166" s="453"/>
      <c r="C166" s="454"/>
      <c r="D166" s="455"/>
      <c r="F166" s="365"/>
    </row>
    <row r="167" spans="1:6" ht="12.5">
      <c r="A167" s="365"/>
      <c r="B167" s="453"/>
      <c r="C167" s="454"/>
      <c r="D167" s="455"/>
      <c r="F167" s="365"/>
    </row>
    <row r="168" spans="1:6" ht="12.5">
      <c r="A168" s="365"/>
      <c r="B168" s="453"/>
      <c r="C168" s="454"/>
      <c r="D168" s="455"/>
      <c r="F168" s="365"/>
    </row>
    <row r="169" spans="1:6" ht="12.5">
      <c r="A169" s="365"/>
      <c r="B169" s="453"/>
      <c r="C169" s="454"/>
      <c r="D169" s="455"/>
      <c r="F169" s="365"/>
    </row>
    <row r="170" spans="1:6" ht="12.5">
      <c r="A170" s="365"/>
      <c r="B170" s="453"/>
      <c r="C170" s="454"/>
      <c r="D170" s="455"/>
      <c r="F170" s="365"/>
    </row>
    <row r="171" spans="1:6" ht="12.5">
      <c r="A171" s="365"/>
      <c r="B171" s="453"/>
      <c r="C171" s="454"/>
      <c r="D171" s="455"/>
      <c r="F171" s="365"/>
    </row>
    <row r="172" spans="1:6" ht="12.5">
      <c r="A172" s="365"/>
      <c r="B172" s="453"/>
      <c r="C172" s="454"/>
      <c r="D172" s="455"/>
      <c r="F172" s="365"/>
    </row>
    <row r="173" spans="1:6" ht="12.5">
      <c r="A173" s="365"/>
      <c r="B173" s="453"/>
      <c r="C173" s="454"/>
      <c r="D173" s="455"/>
      <c r="F173" s="365"/>
    </row>
    <row r="174" spans="1:6" ht="12.5">
      <c r="A174" s="365"/>
      <c r="B174" s="453"/>
      <c r="C174" s="454"/>
      <c r="D174" s="455"/>
      <c r="F174" s="365"/>
    </row>
    <row r="175" spans="1:6" ht="12.5">
      <c r="A175" s="365"/>
      <c r="B175" s="453"/>
      <c r="C175" s="454"/>
      <c r="D175" s="455"/>
      <c r="F175" s="365"/>
    </row>
    <row r="176" spans="1:6" ht="12.5">
      <c r="A176" s="365"/>
      <c r="B176" s="453"/>
      <c r="C176" s="454"/>
      <c r="D176" s="455"/>
      <c r="F176" s="365"/>
    </row>
    <row r="177" spans="1:6" ht="12.5">
      <c r="A177" s="365"/>
      <c r="B177" s="453"/>
      <c r="C177" s="454"/>
      <c r="D177" s="455"/>
      <c r="F177" s="365"/>
    </row>
    <row r="178" spans="1:6" ht="12.5">
      <c r="A178" s="365"/>
      <c r="B178" s="453"/>
      <c r="C178" s="454"/>
      <c r="D178" s="455"/>
      <c r="F178" s="365"/>
    </row>
    <row r="179" spans="1:6" ht="12.5">
      <c r="A179" s="365"/>
      <c r="B179" s="453"/>
      <c r="C179" s="454"/>
      <c r="D179" s="455"/>
      <c r="F179" s="365"/>
    </row>
    <row r="180" spans="1:6" ht="12.5">
      <c r="A180" s="365"/>
      <c r="B180" s="453"/>
      <c r="C180" s="454"/>
      <c r="D180" s="455"/>
      <c r="F180" s="365"/>
    </row>
    <row r="181" spans="1:6" ht="12.5">
      <c r="A181" s="365"/>
      <c r="B181" s="453"/>
      <c r="C181" s="454"/>
      <c r="D181" s="455"/>
      <c r="F181" s="365"/>
    </row>
    <row r="182" spans="1:6" ht="12.5">
      <c r="A182" s="365"/>
      <c r="B182" s="453"/>
      <c r="C182" s="454"/>
      <c r="D182" s="455"/>
      <c r="F182" s="365"/>
    </row>
    <row r="183" spans="1:6" ht="12.5">
      <c r="A183" s="365"/>
      <c r="B183" s="453"/>
      <c r="C183" s="454"/>
      <c r="D183" s="455"/>
      <c r="F183" s="365"/>
    </row>
    <row r="184" spans="1:6" ht="12.5">
      <c r="A184" s="365"/>
      <c r="B184" s="453"/>
      <c r="C184" s="454"/>
      <c r="D184" s="455"/>
      <c r="F184" s="365"/>
    </row>
    <row r="185" spans="1:6" ht="12.5">
      <c r="A185" s="365"/>
      <c r="B185" s="453"/>
      <c r="C185" s="454"/>
      <c r="D185" s="455"/>
      <c r="F185" s="365"/>
    </row>
    <row r="186" spans="1:6" ht="12.5">
      <c r="A186" s="365"/>
      <c r="B186" s="453"/>
      <c r="C186" s="454"/>
      <c r="D186" s="455"/>
      <c r="F186" s="365"/>
    </row>
    <row r="187" spans="1:6" ht="12.5">
      <c r="A187" s="365"/>
      <c r="B187" s="453"/>
      <c r="C187" s="454"/>
      <c r="D187" s="455"/>
      <c r="F187" s="365"/>
    </row>
    <row r="188" spans="1:6" ht="12.5">
      <c r="A188" s="365"/>
      <c r="B188" s="453"/>
      <c r="C188" s="454"/>
      <c r="D188" s="455"/>
      <c r="F188" s="365"/>
    </row>
    <row r="189" spans="1:6" ht="12.5">
      <c r="A189" s="365"/>
      <c r="B189" s="453"/>
      <c r="C189" s="454"/>
      <c r="D189" s="455"/>
      <c r="F189" s="365"/>
    </row>
    <row r="190" spans="1:6" ht="12.5">
      <c r="A190" s="365"/>
      <c r="B190" s="453"/>
      <c r="C190" s="454"/>
      <c r="D190" s="455"/>
      <c r="F190" s="365"/>
    </row>
    <row r="191" spans="1:6" ht="12.5">
      <c r="A191" s="365"/>
      <c r="B191" s="453"/>
      <c r="C191" s="454"/>
      <c r="D191" s="455"/>
      <c r="F191" s="365"/>
    </row>
    <row r="192" spans="1:6" ht="12.5">
      <c r="A192" s="365"/>
      <c r="B192" s="453"/>
      <c r="C192" s="454"/>
      <c r="D192" s="455"/>
      <c r="F192" s="365"/>
    </row>
    <row r="193" spans="1:6" ht="12.5">
      <c r="A193" s="365"/>
      <c r="B193" s="453"/>
      <c r="C193" s="454"/>
      <c r="D193" s="455"/>
      <c r="F193" s="365"/>
    </row>
    <row r="194" spans="1:6" ht="12.5">
      <c r="A194" s="365"/>
      <c r="B194" s="453"/>
      <c r="C194" s="454"/>
      <c r="D194" s="455"/>
      <c r="F194" s="365"/>
    </row>
    <row r="195" spans="1:6" ht="12.5">
      <c r="A195" s="365"/>
      <c r="B195" s="453"/>
      <c r="C195" s="454"/>
      <c r="D195" s="455"/>
      <c r="F195" s="365"/>
    </row>
    <row r="196" spans="1:6" ht="12.5">
      <c r="A196" s="365"/>
      <c r="B196" s="453"/>
      <c r="C196" s="454"/>
      <c r="D196" s="455"/>
      <c r="F196" s="365"/>
    </row>
    <row r="197" spans="1:6" ht="12.5">
      <c r="A197" s="365"/>
      <c r="B197" s="453"/>
      <c r="C197" s="454"/>
      <c r="D197" s="455"/>
      <c r="F197" s="365"/>
    </row>
    <row r="198" spans="1:6" ht="12.5">
      <c r="A198" s="365"/>
      <c r="B198" s="453"/>
      <c r="C198" s="454"/>
      <c r="D198" s="455"/>
      <c r="F198" s="365"/>
    </row>
    <row r="199" spans="1:6" ht="12.5">
      <c r="A199" s="365"/>
      <c r="B199" s="453"/>
      <c r="C199" s="454"/>
      <c r="D199" s="455"/>
      <c r="F199" s="365"/>
    </row>
    <row r="200" spans="1:6" ht="12.5">
      <c r="A200" s="365"/>
      <c r="B200" s="453"/>
      <c r="C200" s="454"/>
      <c r="D200" s="455"/>
      <c r="F200" s="365"/>
    </row>
    <row r="201" spans="1:6" ht="12.5">
      <c r="A201" s="365"/>
      <c r="B201" s="453"/>
      <c r="C201" s="454"/>
      <c r="D201" s="455"/>
      <c r="F201" s="365"/>
    </row>
    <row r="202" spans="1:6" ht="12.5">
      <c r="A202" s="365"/>
      <c r="B202" s="453"/>
      <c r="C202" s="454"/>
      <c r="D202" s="455"/>
      <c r="F202" s="365"/>
    </row>
    <row r="203" spans="1:6" ht="12.5">
      <c r="A203" s="365"/>
      <c r="B203" s="453"/>
      <c r="C203" s="454"/>
      <c r="D203" s="455"/>
      <c r="F203" s="365"/>
    </row>
    <row r="204" spans="1:6" ht="12.5">
      <c r="A204" s="365"/>
      <c r="B204" s="453"/>
      <c r="C204" s="454"/>
      <c r="D204" s="455"/>
      <c r="F204" s="365"/>
    </row>
    <row r="205" spans="1:6" ht="12.5">
      <c r="A205" s="365"/>
      <c r="B205" s="453"/>
      <c r="C205" s="454"/>
      <c r="D205" s="455"/>
      <c r="F205" s="365"/>
    </row>
    <row r="206" spans="1:6" ht="12.5">
      <c r="A206" s="365"/>
      <c r="B206" s="453"/>
      <c r="C206" s="454"/>
      <c r="D206" s="455"/>
      <c r="F206" s="365"/>
    </row>
    <row r="207" spans="1:6" ht="12.5">
      <c r="A207" s="365"/>
      <c r="B207" s="453"/>
      <c r="C207" s="454"/>
      <c r="D207" s="455"/>
      <c r="F207" s="365"/>
    </row>
    <row r="208" spans="1:6" ht="12.5">
      <c r="A208" s="365"/>
      <c r="B208" s="453"/>
      <c r="C208" s="454"/>
      <c r="D208" s="455"/>
      <c r="F208" s="365"/>
    </row>
    <row r="209" spans="1:6" ht="12.5">
      <c r="A209" s="365"/>
      <c r="B209" s="453"/>
      <c r="C209" s="454"/>
      <c r="D209" s="455"/>
      <c r="F209" s="365"/>
    </row>
    <row r="210" spans="1:6" ht="12.5">
      <c r="A210" s="365"/>
      <c r="B210" s="453"/>
      <c r="C210" s="454"/>
      <c r="D210" s="455"/>
      <c r="F210" s="365"/>
    </row>
    <row r="211" spans="1:6" ht="12.5">
      <c r="A211" s="365"/>
      <c r="B211" s="453"/>
      <c r="C211" s="454"/>
      <c r="D211" s="455"/>
      <c r="F211" s="365"/>
    </row>
    <row r="212" spans="1:6" ht="12.5">
      <c r="A212" s="365"/>
      <c r="B212" s="453"/>
      <c r="C212" s="454"/>
      <c r="D212" s="455"/>
      <c r="F212" s="365"/>
    </row>
    <row r="213" spans="1:6" ht="12.5">
      <c r="A213" s="365"/>
      <c r="B213" s="453"/>
      <c r="C213" s="454"/>
      <c r="D213" s="455"/>
      <c r="F213" s="365"/>
    </row>
    <row r="214" spans="1:6" ht="12.5">
      <c r="A214" s="365"/>
      <c r="B214" s="453"/>
      <c r="C214" s="454"/>
      <c r="D214" s="455"/>
      <c r="F214" s="365"/>
    </row>
    <row r="215" spans="1:6" ht="12.5">
      <c r="A215" s="365"/>
      <c r="B215" s="453"/>
      <c r="C215" s="454"/>
      <c r="D215" s="455"/>
      <c r="F215" s="365"/>
    </row>
    <row r="216" spans="1:6" ht="12.5">
      <c r="A216" s="365"/>
      <c r="B216" s="453"/>
      <c r="C216" s="454"/>
      <c r="D216" s="455"/>
      <c r="F216" s="365"/>
    </row>
    <row r="217" spans="1:6" ht="12.5">
      <c r="A217" s="365"/>
      <c r="B217" s="453"/>
      <c r="C217" s="454"/>
      <c r="D217" s="455"/>
      <c r="F217" s="365"/>
    </row>
    <row r="218" spans="1:6" ht="12.5">
      <c r="A218" s="365"/>
      <c r="B218" s="453"/>
      <c r="C218" s="454"/>
      <c r="D218" s="455"/>
      <c r="F218" s="365"/>
    </row>
    <row r="219" spans="1:6" ht="12.5">
      <c r="A219" s="365"/>
      <c r="B219" s="453"/>
      <c r="C219" s="454"/>
      <c r="D219" s="455"/>
      <c r="F219" s="365"/>
    </row>
    <row r="220" spans="1:6" ht="12.5">
      <c r="A220" s="365"/>
      <c r="B220" s="453"/>
      <c r="C220" s="454"/>
      <c r="D220" s="455"/>
      <c r="F220" s="365"/>
    </row>
    <row r="221" spans="1:6" ht="12.5">
      <c r="A221" s="365"/>
      <c r="B221" s="453"/>
      <c r="C221" s="454"/>
      <c r="D221" s="455"/>
      <c r="F221" s="365"/>
    </row>
    <row r="222" spans="1:6" ht="12.5">
      <c r="A222" s="365"/>
      <c r="B222" s="453"/>
      <c r="C222" s="454"/>
      <c r="D222" s="455"/>
      <c r="F222" s="365"/>
    </row>
    <row r="223" spans="1:6" ht="12.5">
      <c r="A223" s="365"/>
      <c r="B223" s="453"/>
      <c r="C223" s="454"/>
      <c r="D223" s="455"/>
      <c r="F223" s="365"/>
    </row>
    <row r="224" spans="1:6" ht="12.5">
      <c r="A224" s="365"/>
      <c r="B224" s="453"/>
      <c r="C224" s="454"/>
      <c r="D224" s="455"/>
      <c r="F224" s="365"/>
    </row>
    <row r="225" spans="1:6" ht="12.5">
      <c r="A225" s="365"/>
      <c r="B225" s="453"/>
      <c r="C225" s="454"/>
      <c r="D225" s="455"/>
      <c r="F225" s="365"/>
    </row>
    <row r="226" spans="1:6" ht="12.5">
      <c r="A226" s="365"/>
      <c r="B226" s="453"/>
      <c r="C226" s="454"/>
      <c r="D226" s="455"/>
      <c r="F226" s="365"/>
    </row>
    <row r="227" spans="1:6" ht="12.5">
      <c r="A227" s="365"/>
      <c r="B227" s="453"/>
      <c r="C227" s="454"/>
      <c r="D227" s="455"/>
      <c r="F227" s="365"/>
    </row>
    <row r="228" spans="1:6" ht="12.5">
      <c r="A228" s="365"/>
      <c r="B228" s="453"/>
      <c r="C228" s="454"/>
      <c r="D228" s="455"/>
      <c r="F228" s="365"/>
    </row>
    <row r="229" spans="1:6" ht="12.5">
      <c r="A229" s="365"/>
      <c r="B229" s="453"/>
      <c r="C229" s="454"/>
      <c r="D229" s="455"/>
      <c r="F229" s="365"/>
    </row>
    <row r="230" spans="1:6" ht="12.5">
      <c r="A230" s="365"/>
      <c r="B230" s="453"/>
      <c r="C230" s="454"/>
      <c r="D230" s="455"/>
      <c r="F230" s="365"/>
    </row>
    <row r="231" spans="1:6" ht="12.5">
      <c r="A231" s="365"/>
      <c r="B231" s="453"/>
      <c r="C231" s="454"/>
      <c r="D231" s="455"/>
      <c r="F231" s="365"/>
    </row>
    <row r="232" spans="1:6" ht="12.5">
      <c r="A232" s="365"/>
      <c r="B232" s="453"/>
      <c r="C232" s="454"/>
      <c r="D232" s="455"/>
      <c r="F232" s="365"/>
    </row>
    <row r="233" spans="1:6" ht="12.5">
      <c r="A233" s="365"/>
      <c r="B233" s="453"/>
      <c r="C233" s="454"/>
      <c r="D233" s="455"/>
      <c r="F233" s="365"/>
    </row>
    <row r="234" spans="1:6" ht="12.5">
      <c r="A234" s="365"/>
      <c r="B234" s="453"/>
      <c r="C234" s="454"/>
      <c r="D234" s="455"/>
      <c r="F234" s="365"/>
    </row>
    <row r="235" spans="1:6" ht="12.5">
      <c r="A235" s="365"/>
      <c r="B235" s="453"/>
      <c r="C235" s="454"/>
      <c r="D235" s="455"/>
      <c r="F235" s="365"/>
    </row>
    <row r="236" spans="1:6" ht="12.5">
      <c r="A236" s="365"/>
      <c r="B236" s="453"/>
      <c r="C236" s="454"/>
      <c r="D236" s="455"/>
      <c r="F236" s="365"/>
    </row>
    <row r="237" spans="1:6" ht="12.5">
      <c r="A237" s="365"/>
      <c r="B237" s="453"/>
      <c r="C237" s="454"/>
      <c r="D237" s="455"/>
      <c r="F237" s="365"/>
    </row>
    <row r="238" spans="1:6" ht="12.5">
      <c r="A238" s="365"/>
      <c r="B238" s="453"/>
      <c r="C238" s="454"/>
      <c r="D238" s="455"/>
      <c r="F238" s="365"/>
    </row>
    <row r="239" spans="1:6" ht="12.5">
      <c r="A239" s="365"/>
      <c r="B239" s="453"/>
      <c r="C239" s="454"/>
      <c r="D239" s="455"/>
      <c r="F239" s="365"/>
    </row>
    <row r="240" spans="1:6" ht="12.5">
      <c r="A240" s="365"/>
      <c r="B240" s="453"/>
      <c r="C240" s="454"/>
      <c r="D240" s="455"/>
      <c r="F240" s="365"/>
    </row>
    <row r="241" spans="1:6" ht="12.5">
      <c r="A241" s="365"/>
      <c r="B241" s="453"/>
      <c r="C241" s="454"/>
      <c r="D241" s="455"/>
      <c r="F241" s="365"/>
    </row>
    <row r="242" spans="1:6" ht="12.5">
      <c r="A242" s="365"/>
      <c r="B242" s="453"/>
      <c r="C242" s="454"/>
      <c r="D242" s="455"/>
      <c r="F242" s="365"/>
    </row>
    <row r="243" spans="1:6" ht="12.5">
      <c r="A243" s="365"/>
      <c r="B243" s="453"/>
      <c r="C243" s="454"/>
      <c r="D243" s="455"/>
      <c r="F243" s="365"/>
    </row>
    <row r="244" spans="1:6" ht="12.5">
      <c r="A244" s="365"/>
      <c r="B244" s="453"/>
      <c r="C244" s="454"/>
      <c r="D244" s="455"/>
      <c r="F244" s="365"/>
    </row>
    <row r="245" spans="1:6" ht="12.5">
      <c r="A245" s="365"/>
      <c r="B245" s="453"/>
      <c r="C245" s="454"/>
      <c r="D245" s="455"/>
      <c r="F245" s="365"/>
    </row>
    <row r="246" spans="1:6" ht="12.5">
      <c r="A246" s="365"/>
      <c r="B246" s="453"/>
      <c r="C246" s="454"/>
      <c r="D246" s="455"/>
      <c r="F246" s="365"/>
    </row>
    <row r="247" spans="1:6" ht="12.5">
      <c r="A247" s="365"/>
      <c r="B247" s="453"/>
      <c r="C247" s="454"/>
      <c r="D247" s="455"/>
      <c r="F247" s="365"/>
    </row>
    <row r="248" spans="1:6" ht="12.5">
      <c r="A248" s="365"/>
      <c r="B248" s="453"/>
      <c r="C248" s="454"/>
      <c r="D248" s="455"/>
      <c r="F248" s="365"/>
    </row>
    <row r="249" spans="1:6" ht="12.5">
      <c r="A249" s="365"/>
      <c r="B249" s="453"/>
      <c r="C249" s="454"/>
      <c r="D249" s="455"/>
      <c r="F249" s="365"/>
    </row>
    <row r="250" spans="1:6" ht="12.5">
      <c r="A250" s="365"/>
      <c r="B250" s="453"/>
      <c r="C250" s="454"/>
      <c r="D250" s="455"/>
      <c r="F250" s="365"/>
    </row>
    <row r="251" spans="1:6" ht="12.5">
      <c r="A251" s="365"/>
      <c r="B251" s="453"/>
      <c r="C251" s="454"/>
      <c r="D251" s="455"/>
      <c r="F251" s="365"/>
    </row>
    <row r="252" spans="1:6" ht="12.5">
      <c r="A252" s="365"/>
      <c r="B252" s="453"/>
      <c r="C252" s="454"/>
      <c r="D252" s="455"/>
      <c r="F252" s="365"/>
    </row>
    <row r="253" spans="1:6" ht="12.5">
      <c r="A253" s="365"/>
      <c r="B253" s="453"/>
      <c r="C253" s="454"/>
      <c r="D253" s="455"/>
      <c r="F253" s="365"/>
    </row>
    <row r="254" spans="1:6" ht="12.5">
      <c r="A254" s="365"/>
      <c r="B254" s="453"/>
      <c r="C254" s="454"/>
      <c r="D254" s="455"/>
      <c r="F254" s="365"/>
    </row>
    <row r="255" spans="1:6" ht="12.5">
      <c r="A255" s="365"/>
      <c r="B255" s="453"/>
      <c r="C255" s="454"/>
      <c r="D255" s="455"/>
      <c r="F255" s="365"/>
    </row>
    <row r="256" spans="1:6" ht="12.5">
      <c r="A256" s="365"/>
      <c r="B256" s="453"/>
      <c r="C256" s="454"/>
      <c r="D256" s="455"/>
      <c r="F256" s="365"/>
    </row>
    <row r="257" spans="1:6" ht="12.5">
      <c r="A257" s="365"/>
      <c r="B257" s="453"/>
      <c r="C257" s="454"/>
      <c r="D257" s="455"/>
      <c r="F257" s="365"/>
    </row>
    <row r="258" spans="1:6" ht="12.5">
      <c r="A258" s="365"/>
      <c r="B258" s="453"/>
      <c r="C258" s="454"/>
      <c r="D258" s="455"/>
      <c r="F258" s="365"/>
    </row>
    <row r="259" spans="1:6" ht="12.5">
      <c r="A259" s="365"/>
      <c r="B259" s="453"/>
      <c r="C259" s="454"/>
      <c r="D259" s="455"/>
      <c r="F259" s="365"/>
    </row>
    <row r="260" spans="1:6" ht="12.5">
      <c r="A260" s="365"/>
      <c r="B260" s="453"/>
      <c r="C260" s="454"/>
      <c r="D260" s="455"/>
      <c r="F260" s="365"/>
    </row>
    <row r="261" spans="1:6" ht="12.5">
      <c r="A261" s="365"/>
      <c r="B261" s="453"/>
      <c r="C261" s="454"/>
      <c r="D261" s="455"/>
      <c r="F261" s="365"/>
    </row>
    <row r="262" spans="1:6" ht="12.5">
      <c r="A262" s="365"/>
      <c r="B262" s="453"/>
      <c r="C262" s="454"/>
      <c r="D262" s="455"/>
      <c r="F262" s="365"/>
    </row>
    <row r="263" spans="1:6" ht="12.5">
      <c r="A263" s="365"/>
      <c r="B263" s="453"/>
      <c r="C263" s="454"/>
      <c r="D263" s="455"/>
      <c r="F263" s="365"/>
    </row>
    <row r="264" spans="1:6" ht="12.5">
      <c r="A264" s="365"/>
      <c r="B264" s="453"/>
      <c r="C264" s="454"/>
      <c r="D264" s="455"/>
      <c r="F264" s="365"/>
    </row>
    <row r="265" spans="1:6" ht="12.5">
      <c r="A265" s="365"/>
      <c r="B265" s="453"/>
      <c r="C265" s="454"/>
      <c r="D265" s="455"/>
      <c r="F265" s="365"/>
    </row>
    <row r="266" spans="1:6" ht="12.5">
      <c r="A266" s="365"/>
      <c r="B266" s="453"/>
      <c r="C266" s="454"/>
      <c r="D266" s="455"/>
      <c r="F266" s="365"/>
    </row>
    <row r="267" spans="1:6" ht="12.5">
      <c r="A267" s="365"/>
      <c r="B267" s="453"/>
      <c r="C267" s="454"/>
      <c r="D267" s="455"/>
      <c r="F267" s="365"/>
    </row>
    <row r="268" spans="1:6" ht="12.5">
      <c r="A268" s="365"/>
      <c r="B268" s="453"/>
      <c r="C268" s="454"/>
      <c r="D268" s="455"/>
      <c r="F268" s="365"/>
    </row>
    <row r="269" spans="1:6" ht="12.5">
      <c r="A269" s="365"/>
      <c r="B269" s="453"/>
      <c r="C269" s="454"/>
      <c r="D269" s="455"/>
      <c r="F269" s="365"/>
    </row>
    <row r="270" spans="1:6" ht="12.5">
      <c r="A270" s="365"/>
      <c r="B270" s="453"/>
      <c r="C270" s="454"/>
      <c r="D270" s="455"/>
      <c r="F270" s="365"/>
    </row>
    <row r="271" spans="1:6" ht="12.5">
      <c r="A271" s="365"/>
      <c r="B271" s="453"/>
      <c r="C271" s="454"/>
      <c r="D271" s="455"/>
      <c r="F271" s="365"/>
    </row>
    <row r="272" spans="1:6" ht="12.5">
      <c r="A272" s="365"/>
      <c r="B272" s="453"/>
      <c r="C272" s="454"/>
      <c r="D272" s="455"/>
      <c r="F272" s="365"/>
    </row>
    <row r="273" spans="1:6" ht="12.5">
      <c r="A273" s="365"/>
      <c r="B273" s="453"/>
      <c r="C273" s="454"/>
      <c r="D273" s="455"/>
      <c r="F273" s="365"/>
    </row>
    <row r="274" spans="1:6" ht="12.5">
      <c r="A274" s="365"/>
      <c r="B274" s="453"/>
      <c r="C274" s="454"/>
      <c r="D274" s="455"/>
      <c r="F274" s="365"/>
    </row>
    <row r="275" spans="1:6" ht="12.5">
      <c r="A275" s="365"/>
      <c r="B275" s="453"/>
      <c r="C275" s="454"/>
      <c r="D275" s="455"/>
      <c r="F275" s="365"/>
    </row>
    <row r="276" spans="1:6" ht="12.5">
      <c r="A276" s="365"/>
      <c r="B276" s="453"/>
      <c r="C276" s="454"/>
      <c r="D276" s="455"/>
      <c r="F276" s="365"/>
    </row>
    <row r="277" spans="1:6" ht="12.5">
      <c r="A277" s="365"/>
      <c r="B277" s="453"/>
      <c r="C277" s="454"/>
      <c r="D277" s="455"/>
      <c r="F277" s="365"/>
    </row>
    <row r="278" spans="1:6" ht="12.5">
      <c r="A278" s="365"/>
      <c r="B278" s="453"/>
      <c r="C278" s="454"/>
      <c r="D278" s="455"/>
      <c r="F278" s="365"/>
    </row>
    <row r="279" spans="1:6" ht="12.5">
      <c r="A279" s="365"/>
      <c r="B279" s="453"/>
      <c r="C279" s="454"/>
      <c r="D279" s="455"/>
      <c r="F279" s="365"/>
    </row>
    <row r="280" spans="1:6" ht="12.5">
      <c r="A280" s="365"/>
      <c r="B280" s="453"/>
      <c r="C280" s="454"/>
      <c r="D280" s="455"/>
      <c r="F280" s="365"/>
    </row>
    <row r="281" spans="1:6" ht="12.5">
      <c r="A281" s="365"/>
      <c r="B281" s="453"/>
      <c r="C281" s="454"/>
      <c r="D281" s="455"/>
      <c r="F281" s="365"/>
    </row>
    <row r="282" spans="1:6" ht="12.5">
      <c r="A282" s="365"/>
      <c r="B282" s="453"/>
      <c r="C282" s="454"/>
      <c r="D282" s="455"/>
      <c r="F282" s="365"/>
    </row>
    <row r="283" spans="1:6" ht="12.5">
      <c r="A283" s="365"/>
      <c r="B283" s="453"/>
      <c r="C283" s="454"/>
      <c r="D283" s="455"/>
      <c r="F283" s="365"/>
    </row>
    <row r="284" spans="1:6" ht="12.5">
      <c r="A284" s="365"/>
      <c r="B284" s="453"/>
      <c r="C284" s="454"/>
      <c r="D284" s="455"/>
      <c r="F284" s="365"/>
    </row>
    <row r="285" spans="1:6" ht="12.5">
      <c r="A285" s="365"/>
      <c r="B285" s="453"/>
      <c r="C285" s="454"/>
      <c r="D285" s="455"/>
      <c r="F285" s="365"/>
    </row>
    <row r="286" spans="1:6" ht="12.5">
      <c r="A286" s="365"/>
      <c r="B286" s="453"/>
      <c r="C286" s="454"/>
      <c r="D286" s="455"/>
      <c r="F286" s="365"/>
    </row>
    <row r="287" spans="1:6" ht="12.5">
      <c r="A287" s="365"/>
      <c r="B287" s="453"/>
      <c r="C287" s="454"/>
      <c r="D287" s="455"/>
      <c r="F287" s="365"/>
    </row>
    <row r="288" spans="1:6" ht="12.5">
      <c r="A288" s="365"/>
      <c r="B288" s="453"/>
      <c r="C288" s="454"/>
      <c r="D288" s="455"/>
      <c r="F288" s="365"/>
    </row>
    <row r="289" spans="1:6" ht="12.5">
      <c r="A289" s="365"/>
      <c r="B289" s="453"/>
      <c r="C289" s="454"/>
      <c r="D289" s="455"/>
      <c r="F289" s="365"/>
    </row>
    <row r="290" spans="1:6" ht="12.5">
      <c r="A290" s="365"/>
      <c r="B290" s="453"/>
      <c r="C290" s="454"/>
      <c r="D290" s="455"/>
      <c r="F290" s="365"/>
    </row>
    <row r="291" spans="1:6" ht="12.5">
      <c r="A291" s="365"/>
      <c r="B291" s="453"/>
      <c r="C291" s="454"/>
      <c r="D291" s="455"/>
      <c r="F291" s="365"/>
    </row>
    <row r="292" spans="1:6" ht="12.5">
      <c r="A292" s="365"/>
      <c r="B292" s="453"/>
      <c r="C292" s="454"/>
      <c r="D292" s="455"/>
      <c r="F292" s="365"/>
    </row>
    <row r="293" spans="1:6" ht="12.5">
      <c r="A293" s="365"/>
      <c r="B293" s="453"/>
      <c r="C293" s="454"/>
      <c r="D293" s="455"/>
      <c r="F293" s="365"/>
    </row>
    <row r="294" spans="1:6" ht="12.5">
      <c r="A294" s="365"/>
      <c r="B294" s="453"/>
      <c r="C294" s="454"/>
      <c r="D294" s="455"/>
      <c r="F294" s="365"/>
    </row>
    <row r="295" spans="1:6" ht="12.5">
      <c r="A295" s="365"/>
      <c r="B295" s="453"/>
      <c r="C295" s="454"/>
      <c r="D295" s="455"/>
      <c r="F295" s="365"/>
    </row>
    <row r="296" spans="1:6" ht="12.5">
      <c r="A296" s="365"/>
      <c r="B296" s="453"/>
      <c r="C296" s="454"/>
      <c r="D296" s="455"/>
      <c r="F296" s="365"/>
    </row>
    <row r="297" spans="1:6" ht="12.5">
      <c r="A297" s="365"/>
      <c r="B297" s="453"/>
      <c r="C297" s="454"/>
      <c r="D297" s="455"/>
      <c r="F297" s="365"/>
    </row>
    <row r="298" spans="1:6" ht="12.5">
      <c r="A298" s="365"/>
      <c r="B298" s="453"/>
      <c r="C298" s="454"/>
      <c r="D298" s="455"/>
      <c r="F298" s="365"/>
    </row>
    <row r="299" spans="1:6" ht="12.5">
      <c r="A299" s="365"/>
      <c r="B299" s="453"/>
      <c r="C299" s="454"/>
      <c r="D299" s="455"/>
      <c r="F299" s="365"/>
    </row>
    <row r="300" spans="1:6" ht="12.5">
      <c r="A300" s="365"/>
      <c r="B300" s="453"/>
      <c r="C300" s="454"/>
      <c r="D300" s="455"/>
      <c r="F300" s="365"/>
    </row>
    <row r="301" spans="1:6" ht="12.5">
      <c r="A301" s="365"/>
      <c r="B301" s="453"/>
      <c r="C301" s="454"/>
      <c r="D301" s="455"/>
      <c r="F301" s="365"/>
    </row>
    <row r="302" spans="1:6" ht="12.5">
      <c r="A302" s="365"/>
      <c r="B302" s="453"/>
      <c r="C302" s="454"/>
      <c r="D302" s="455"/>
      <c r="F302" s="365"/>
    </row>
    <row r="303" spans="1:6" ht="12.5">
      <c r="A303" s="365"/>
      <c r="B303" s="453"/>
      <c r="C303" s="454"/>
      <c r="D303" s="455"/>
      <c r="F303" s="365"/>
    </row>
    <row r="304" spans="1:6" ht="12.5">
      <c r="A304" s="365"/>
      <c r="B304" s="453"/>
      <c r="C304" s="454"/>
      <c r="D304" s="455"/>
      <c r="F304" s="365"/>
    </row>
    <row r="305" spans="1:6" ht="12.5">
      <c r="A305" s="365"/>
      <c r="B305" s="453"/>
      <c r="C305" s="454"/>
      <c r="D305" s="455"/>
      <c r="F305" s="365"/>
    </row>
    <row r="306" spans="1:6" ht="12.5">
      <c r="A306" s="365"/>
      <c r="B306" s="453"/>
      <c r="C306" s="454"/>
      <c r="D306" s="455"/>
      <c r="F306" s="365"/>
    </row>
    <row r="307" spans="1:6" ht="12.5">
      <c r="A307" s="365"/>
      <c r="B307" s="453"/>
      <c r="C307" s="454"/>
      <c r="D307" s="455"/>
      <c r="F307" s="365"/>
    </row>
    <row r="308" spans="1:6" ht="12.5">
      <c r="A308" s="365"/>
      <c r="B308" s="453"/>
      <c r="C308" s="454"/>
      <c r="D308" s="455"/>
      <c r="F308" s="365"/>
    </row>
    <row r="309" spans="1:6" ht="12.5">
      <c r="A309" s="365"/>
      <c r="B309" s="453"/>
      <c r="C309" s="454"/>
      <c r="D309" s="455"/>
      <c r="F309" s="365"/>
    </row>
    <row r="310" spans="1:6" ht="12.5">
      <c r="A310" s="365"/>
      <c r="B310" s="453"/>
      <c r="C310" s="454"/>
      <c r="D310" s="455"/>
      <c r="F310" s="365"/>
    </row>
    <row r="311" spans="1:6" ht="12.5">
      <c r="A311" s="365"/>
      <c r="B311" s="453"/>
      <c r="C311" s="454"/>
      <c r="D311" s="455"/>
      <c r="F311" s="365"/>
    </row>
    <row r="312" spans="1:6" ht="12.5">
      <c r="A312" s="365"/>
      <c r="B312" s="453"/>
      <c r="C312" s="454"/>
      <c r="D312" s="455"/>
      <c r="F312" s="365"/>
    </row>
    <row r="313" spans="1:6" ht="12.5">
      <c r="A313" s="365"/>
      <c r="B313" s="453"/>
      <c r="C313" s="454"/>
      <c r="D313" s="455"/>
      <c r="F313" s="365"/>
    </row>
    <row r="314" spans="1:6" ht="12.5">
      <c r="A314" s="365"/>
      <c r="B314" s="453"/>
      <c r="C314" s="454"/>
      <c r="D314" s="455"/>
      <c r="F314" s="365"/>
    </row>
    <row r="315" spans="1:6" ht="12.5">
      <c r="A315" s="365"/>
      <c r="B315" s="453"/>
      <c r="C315" s="454"/>
      <c r="D315" s="455"/>
      <c r="F315" s="365"/>
    </row>
    <row r="316" spans="1:6" ht="12.5">
      <c r="A316" s="365"/>
      <c r="B316" s="453"/>
      <c r="C316" s="454"/>
      <c r="D316" s="455"/>
      <c r="F316" s="365"/>
    </row>
    <row r="317" spans="1:6" ht="12.5">
      <c r="A317" s="365"/>
      <c r="B317" s="453"/>
      <c r="C317" s="454"/>
      <c r="D317" s="455"/>
      <c r="F317" s="365"/>
    </row>
    <row r="318" spans="1:6" ht="12.5">
      <c r="A318" s="365"/>
      <c r="B318" s="453"/>
      <c r="C318" s="454"/>
      <c r="D318" s="455"/>
      <c r="F318" s="365"/>
    </row>
    <row r="319" spans="1:6" ht="12.5">
      <c r="A319" s="365"/>
      <c r="B319" s="453"/>
      <c r="C319" s="454"/>
      <c r="D319" s="455"/>
      <c r="F319" s="365"/>
    </row>
    <row r="320" spans="1:6" ht="12.5">
      <c r="A320" s="365"/>
      <c r="B320" s="453"/>
      <c r="C320" s="454"/>
      <c r="D320" s="455"/>
      <c r="F320" s="365"/>
    </row>
    <row r="321" spans="1:6" ht="12.5">
      <c r="A321" s="365"/>
      <c r="B321" s="453"/>
      <c r="C321" s="454"/>
      <c r="D321" s="455"/>
      <c r="F321" s="365"/>
    </row>
    <row r="322" spans="1:6" ht="12.5">
      <c r="A322" s="365"/>
      <c r="B322" s="453"/>
      <c r="C322" s="454"/>
      <c r="D322" s="455"/>
      <c r="F322" s="365"/>
    </row>
    <row r="323" spans="1:6" ht="12.5">
      <c r="A323" s="365"/>
      <c r="B323" s="453"/>
      <c r="C323" s="454"/>
      <c r="D323" s="455"/>
      <c r="F323" s="365"/>
    </row>
    <row r="324" spans="1:6" ht="12.5">
      <c r="A324" s="365"/>
      <c r="B324" s="453"/>
      <c r="C324" s="454"/>
      <c r="D324" s="455"/>
      <c r="F324" s="365"/>
    </row>
    <row r="325" spans="1:6" ht="12.5">
      <c r="A325" s="365"/>
      <c r="B325" s="453"/>
      <c r="C325" s="454"/>
      <c r="D325" s="455"/>
      <c r="F325" s="365"/>
    </row>
    <row r="326" spans="1:6" ht="12.5">
      <c r="A326" s="365"/>
      <c r="B326" s="453"/>
      <c r="C326" s="454"/>
      <c r="D326" s="455"/>
      <c r="F326" s="365"/>
    </row>
    <row r="327" spans="1:6" ht="12.5">
      <c r="A327" s="365"/>
      <c r="B327" s="453"/>
      <c r="C327" s="454"/>
      <c r="D327" s="455"/>
      <c r="F327" s="365"/>
    </row>
    <row r="328" spans="1:6" ht="12.5">
      <c r="A328" s="365"/>
      <c r="B328" s="453"/>
      <c r="C328" s="454"/>
      <c r="D328" s="455"/>
      <c r="F328" s="365"/>
    </row>
    <row r="329" spans="1:6" ht="12.5">
      <c r="A329" s="365"/>
      <c r="B329" s="453"/>
      <c r="C329" s="454"/>
      <c r="D329" s="455"/>
      <c r="F329" s="365"/>
    </row>
    <row r="330" spans="1:6" ht="12.5">
      <c r="A330" s="365"/>
      <c r="B330" s="453"/>
      <c r="C330" s="454"/>
      <c r="D330" s="455"/>
      <c r="F330" s="365"/>
    </row>
    <row r="331" spans="1:6" ht="12.5">
      <c r="A331" s="365"/>
      <c r="B331" s="453"/>
      <c r="C331" s="454"/>
      <c r="D331" s="455"/>
      <c r="F331" s="365"/>
    </row>
    <row r="332" spans="1:6" ht="12.5">
      <c r="A332" s="365"/>
      <c r="B332" s="453"/>
      <c r="C332" s="454"/>
      <c r="D332" s="455"/>
      <c r="F332" s="365"/>
    </row>
    <row r="333" spans="1:6" ht="12.5">
      <c r="A333" s="365"/>
      <c r="B333" s="453"/>
      <c r="C333" s="454"/>
      <c r="D333" s="455"/>
      <c r="F333" s="365"/>
    </row>
    <row r="334" spans="1:6" ht="12.5">
      <c r="A334" s="365"/>
      <c r="B334" s="453"/>
      <c r="C334" s="454"/>
      <c r="D334" s="455"/>
      <c r="F334" s="365"/>
    </row>
    <row r="335" spans="1:6" ht="12.5">
      <c r="A335" s="365"/>
      <c r="B335" s="453"/>
      <c r="C335" s="454"/>
      <c r="D335" s="455"/>
      <c r="F335" s="365"/>
    </row>
    <row r="336" spans="1:6" ht="12.5">
      <c r="A336" s="365"/>
      <c r="B336" s="453"/>
      <c r="C336" s="454"/>
      <c r="D336" s="455"/>
      <c r="F336" s="365"/>
    </row>
    <row r="337" spans="1:6" ht="12.5">
      <c r="A337" s="365"/>
      <c r="B337" s="453"/>
      <c r="C337" s="454"/>
      <c r="D337" s="455"/>
      <c r="F337" s="365"/>
    </row>
    <row r="338" spans="1:6" ht="12.5">
      <c r="A338" s="365"/>
      <c r="B338" s="453"/>
      <c r="C338" s="454"/>
      <c r="D338" s="455"/>
      <c r="F338" s="365"/>
    </row>
    <row r="339" spans="1:6" ht="12.5">
      <c r="A339" s="365"/>
      <c r="B339" s="453"/>
      <c r="C339" s="454"/>
      <c r="D339" s="455"/>
      <c r="F339" s="365"/>
    </row>
    <row r="340" spans="1:6" ht="12.5">
      <c r="A340" s="365"/>
      <c r="B340" s="453"/>
      <c r="C340" s="454"/>
      <c r="D340" s="455"/>
      <c r="F340" s="365"/>
    </row>
    <row r="341" spans="1:6" ht="12.5">
      <c r="A341" s="365"/>
      <c r="B341" s="453"/>
      <c r="C341" s="454"/>
      <c r="D341" s="455"/>
      <c r="F341" s="365"/>
    </row>
    <row r="342" spans="1:6" ht="12.5">
      <c r="A342" s="365"/>
      <c r="B342" s="453"/>
      <c r="C342" s="454"/>
      <c r="D342" s="455"/>
      <c r="F342" s="365"/>
    </row>
    <row r="343" spans="1:6" ht="12.5">
      <c r="A343" s="365"/>
      <c r="B343" s="453"/>
      <c r="C343" s="454"/>
      <c r="D343" s="455"/>
      <c r="F343" s="365"/>
    </row>
    <row r="344" spans="1:6" ht="12.5">
      <c r="A344" s="365"/>
      <c r="B344" s="453"/>
      <c r="C344" s="454"/>
      <c r="D344" s="455"/>
      <c r="F344" s="365"/>
    </row>
    <row r="345" spans="1:6" ht="12.5">
      <c r="A345" s="365"/>
      <c r="B345" s="453"/>
      <c r="C345" s="454"/>
      <c r="D345" s="455"/>
      <c r="F345" s="365"/>
    </row>
    <row r="346" spans="1:6" ht="12.5">
      <c r="A346" s="365"/>
      <c r="B346" s="453"/>
      <c r="C346" s="454"/>
      <c r="D346" s="455"/>
      <c r="F346" s="365"/>
    </row>
    <row r="347" spans="1:6" ht="12.5">
      <c r="A347" s="365"/>
      <c r="B347" s="453"/>
      <c r="C347" s="454"/>
      <c r="D347" s="455"/>
      <c r="F347" s="365"/>
    </row>
    <row r="348" spans="1:6" ht="12.5">
      <c r="A348" s="365"/>
      <c r="B348" s="453"/>
      <c r="C348" s="454"/>
      <c r="D348" s="455"/>
      <c r="F348" s="365"/>
    </row>
    <row r="349" spans="1:6" ht="12.5">
      <c r="A349" s="365"/>
      <c r="B349" s="453"/>
      <c r="C349" s="454"/>
      <c r="D349" s="455"/>
      <c r="F349" s="365"/>
    </row>
    <row r="350" spans="1:6" ht="12.5">
      <c r="A350" s="365"/>
      <c r="B350" s="453"/>
      <c r="C350" s="454"/>
      <c r="D350" s="455"/>
      <c r="F350" s="365"/>
    </row>
    <row r="351" spans="1:6" ht="12.5">
      <c r="A351" s="365"/>
      <c r="B351" s="453"/>
      <c r="C351" s="454"/>
      <c r="D351" s="455"/>
      <c r="F351" s="365"/>
    </row>
    <row r="352" spans="1:6" ht="12.5">
      <c r="A352" s="365"/>
      <c r="B352" s="453"/>
      <c r="C352" s="454"/>
      <c r="D352" s="455"/>
      <c r="F352" s="365"/>
    </row>
    <row r="353" spans="1:6" ht="12.5">
      <c r="A353" s="365"/>
      <c r="B353" s="453"/>
      <c r="C353" s="454"/>
      <c r="D353" s="455"/>
      <c r="F353" s="365"/>
    </row>
    <row r="354" spans="1:6" ht="12.5">
      <c r="A354" s="365"/>
      <c r="B354" s="453"/>
      <c r="C354" s="454"/>
      <c r="D354" s="455"/>
      <c r="F354" s="365"/>
    </row>
    <row r="355" spans="1:6" ht="12.5">
      <c r="A355" s="365"/>
      <c r="B355" s="453"/>
      <c r="C355" s="454"/>
      <c r="D355" s="455"/>
      <c r="F355" s="365"/>
    </row>
    <row r="356" spans="1:6" ht="12.5">
      <c r="A356" s="365"/>
      <c r="B356" s="453"/>
      <c r="C356" s="454"/>
      <c r="D356" s="455"/>
      <c r="F356" s="365"/>
    </row>
    <row r="357" spans="1:6" ht="12.5">
      <c r="A357" s="365"/>
      <c r="B357" s="453"/>
      <c r="C357" s="454"/>
      <c r="D357" s="455"/>
      <c r="F357" s="365"/>
    </row>
    <row r="358" spans="1:6" ht="12.5">
      <c r="A358" s="365"/>
      <c r="B358" s="453"/>
      <c r="C358" s="454"/>
      <c r="D358" s="455"/>
      <c r="F358" s="365"/>
    </row>
    <row r="359" spans="1:6" ht="12.5">
      <c r="A359" s="365"/>
      <c r="B359" s="453"/>
      <c r="C359" s="454"/>
      <c r="D359" s="455"/>
      <c r="F359" s="365"/>
    </row>
    <row r="360" spans="1:6" ht="12.5">
      <c r="A360" s="365"/>
      <c r="B360" s="453"/>
      <c r="C360" s="454"/>
      <c r="D360" s="455"/>
      <c r="F360" s="365"/>
    </row>
    <row r="361" spans="1:6" ht="12.5">
      <c r="A361" s="365"/>
      <c r="B361" s="453"/>
      <c r="C361" s="454"/>
      <c r="D361" s="455"/>
      <c r="F361" s="365"/>
    </row>
    <row r="362" spans="1:6" ht="12.5">
      <c r="A362" s="365"/>
      <c r="B362" s="453"/>
      <c r="C362" s="454"/>
      <c r="D362" s="455"/>
      <c r="F362" s="365"/>
    </row>
    <row r="363" spans="1:6" ht="12.5">
      <c r="A363" s="365"/>
      <c r="B363" s="453"/>
      <c r="C363" s="454"/>
      <c r="D363" s="455"/>
      <c r="F363" s="365"/>
    </row>
    <row r="364" spans="1:6" ht="12.5">
      <c r="A364" s="365"/>
      <c r="B364" s="453"/>
      <c r="C364" s="454"/>
      <c r="D364" s="455"/>
      <c r="F364" s="365"/>
    </row>
    <row r="365" spans="1:6" ht="12.5">
      <c r="A365" s="365"/>
      <c r="B365" s="453"/>
      <c r="C365" s="454"/>
      <c r="D365" s="455"/>
      <c r="F365" s="365"/>
    </row>
    <row r="366" spans="1:6" ht="12.5">
      <c r="A366" s="365"/>
      <c r="B366" s="453"/>
      <c r="C366" s="454"/>
      <c r="D366" s="455"/>
      <c r="F366" s="365"/>
    </row>
    <row r="367" spans="1:6" ht="12.5">
      <c r="A367" s="365"/>
      <c r="B367" s="453"/>
      <c r="C367" s="454"/>
      <c r="D367" s="455"/>
      <c r="F367" s="365"/>
    </row>
    <row r="368" spans="1:6" ht="12.5">
      <c r="A368" s="365"/>
      <c r="B368" s="453"/>
      <c r="C368" s="454"/>
      <c r="D368" s="455"/>
      <c r="F368" s="365"/>
    </row>
    <row r="369" spans="1:6" ht="12.5">
      <c r="A369" s="365"/>
      <c r="B369" s="453"/>
      <c r="C369" s="454"/>
      <c r="D369" s="455"/>
      <c r="F369" s="365"/>
    </row>
    <row r="370" spans="1:6" ht="12.5">
      <c r="A370" s="365"/>
      <c r="B370" s="453"/>
      <c r="C370" s="454"/>
      <c r="D370" s="455"/>
      <c r="F370" s="365"/>
    </row>
    <row r="371" spans="1:6" ht="12.5">
      <c r="A371" s="365"/>
      <c r="B371" s="453"/>
      <c r="C371" s="454"/>
      <c r="D371" s="455"/>
      <c r="F371" s="365"/>
    </row>
    <row r="372" spans="1:6" ht="12.5">
      <c r="A372" s="365"/>
      <c r="B372" s="453"/>
      <c r="C372" s="454"/>
      <c r="D372" s="455"/>
      <c r="F372" s="365"/>
    </row>
    <row r="373" spans="1:6" ht="12.5">
      <c r="A373" s="365"/>
      <c r="B373" s="453"/>
      <c r="C373" s="454"/>
      <c r="D373" s="455"/>
      <c r="F373" s="365"/>
    </row>
    <row r="374" spans="1:6" ht="12.5">
      <c r="A374" s="365"/>
      <c r="B374" s="453"/>
      <c r="C374" s="454"/>
      <c r="D374" s="455"/>
      <c r="F374" s="365"/>
    </row>
    <row r="375" spans="1:6" ht="12.5">
      <c r="A375" s="365"/>
      <c r="B375" s="453"/>
      <c r="C375" s="454"/>
      <c r="D375" s="455"/>
      <c r="F375" s="365"/>
    </row>
    <row r="376" spans="1:6" ht="12.5">
      <c r="A376" s="365"/>
      <c r="B376" s="453"/>
      <c r="C376" s="454"/>
      <c r="D376" s="455"/>
      <c r="F376" s="365"/>
    </row>
    <row r="377" spans="1:6" ht="12.5">
      <c r="A377" s="365"/>
      <c r="B377" s="453"/>
      <c r="C377" s="454"/>
      <c r="D377" s="455"/>
      <c r="F377" s="365"/>
    </row>
    <row r="378" spans="1:6" ht="12.5">
      <c r="A378" s="365"/>
      <c r="B378" s="453"/>
      <c r="C378" s="454"/>
      <c r="D378" s="455"/>
      <c r="F378" s="365"/>
    </row>
    <row r="379" spans="1:6" ht="12.5">
      <c r="A379" s="365"/>
      <c r="B379" s="453"/>
      <c r="C379" s="454"/>
      <c r="D379" s="455"/>
      <c r="F379" s="365"/>
    </row>
    <row r="380" spans="1:6" ht="12.5">
      <c r="A380" s="365"/>
      <c r="B380" s="453"/>
      <c r="C380" s="454"/>
      <c r="D380" s="455"/>
      <c r="F380" s="365"/>
    </row>
    <row r="381" spans="1:6" ht="12.5">
      <c r="A381" s="365"/>
      <c r="B381" s="453"/>
      <c r="C381" s="454"/>
      <c r="D381" s="455"/>
      <c r="F381" s="365"/>
    </row>
    <row r="382" spans="1:6" ht="12.5">
      <c r="A382" s="365"/>
      <c r="B382" s="453"/>
      <c r="C382" s="454"/>
      <c r="D382" s="455"/>
      <c r="F382" s="365"/>
    </row>
    <row r="383" spans="1:6" ht="12.5">
      <c r="A383" s="365"/>
      <c r="B383" s="453"/>
      <c r="C383" s="454"/>
      <c r="D383" s="455"/>
      <c r="F383" s="365"/>
    </row>
    <row r="384" spans="1:6" ht="12.5">
      <c r="A384" s="365"/>
      <c r="B384" s="453"/>
      <c r="C384" s="454"/>
      <c r="D384" s="455"/>
      <c r="F384" s="365"/>
    </row>
    <row r="385" spans="1:6" ht="12.5">
      <c r="A385" s="365"/>
      <c r="B385" s="453"/>
      <c r="C385" s="454"/>
      <c r="D385" s="455"/>
      <c r="F385" s="365"/>
    </row>
    <row r="386" spans="1:6" ht="12.5">
      <c r="A386" s="365"/>
      <c r="B386" s="453"/>
      <c r="C386" s="454"/>
      <c r="D386" s="455"/>
      <c r="F386" s="365"/>
    </row>
    <row r="387" spans="1:6" ht="12.5">
      <c r="A387" s="365"/>
      <c r="B387" s="453"/>
      <c r="C387" s="454"/>
      <c r="D387" s="455"/>
      <c r="F387" s="365"/>
    </row>
    <row r="388" spans="1:6" ht="12.5">
      <c r="A388" s="365"/>
      <c r="B388" s="453"/>
      <c r="C388" s="454"/>
      <c r="D388" s="455"/>
      <c r="F388" s="365"/>
    </row>
    <row r="389" spans="1:6" ht="12.5">
      <c r="A389" s="365"/>
      <c r="B389" s="453"/>
      <c r="C389" s="454"/>
      <c r="D389" s="455"/>
      <c r="F389" s="365"/>
    </row>
    <row r="390" spans="1:6" ht="12.5">
      <c r="A390" s="365"/>
      <c r="B390" s="453"/>
      <c r="C390" s="454"/>
      <c r="D390" s="455"/>
      <c r="F390" s="365"/>
    </row>
    <row r="391" spans="1:6" ht="12.5">
      <c r="A391" s="365"/>
      <c r="B391" s="453"/>
      <c r="C391" s="454"/>
      <c r="D391" s="455"/>
      <c r="F391" s="365"/>
    </row>
    <row r="392" spans="1:6" ht="12.5">
      <c r="A392" s="365"/>
      <c r="B392" s="453"/>
      <c r="C392" s="454"/>
      <c r="D392" s="455"/>
      <c r="F392" s="365"/>
    </row>
    <row r="393" spans="1:6" ht="12.5">
      <c r="A393" s="365"/>
      <c r="B393" s="453"/>
      <c r="C393" s="454"/>
      <c r="D393" s="455"/>
      <c r="F393" s="365"/>
    </row>
    <row r="394" spans="1:6" ht="12.5">
      <c r="A394" s="365"/>
      <c r="B394" s="453"/>
      <c r="C394" s="454"/>
      <c r="D394" s="455"/>
      <c r="F394" s="365"/>
    </row>
    <row r="395" spans="1:6" ht="12.5">
      <c r="A395" s="365"/>
      <c r="B395" s="453"/>
      <c r="C395" s="454"/>
      <c r="D395" s="455"/>
      <c r="F395" s="365"/>
    </row>
    <row r="396" spans="1:6" ht="12.5">
      <c r="A396" s="365"/>
      <c r="B396" s="453"/>
      <c r="C396" s="454"/>
      <c r="D396" s="455"/>
      <c r="F396" s="365"/>
    </row>
    <row r="397" spans="1:6" ht="12.5">
      <c r="A397" s="365"/>
      <c r="B397" s="453"/>
      <c r="C397" s="454"/>
      <c r="D397" s="455"/>
      <c r="F397" s="365"/>
    </row>
    <row r="398" spans="1:6" ht="12.5">
      <c r="A398" s="365"/>
      <c r="B398" s="453"/>
      <c r="C398" s="454"/>
      <c r="D398" s="455"/>
      <c r="F398" s="365"/>
    </row>
    <row r="399" spans="1:6" ht="12.5">
      <c r="A399" s="365"/>
      <c r="B399" s="453"/>
      <c r="C399" s="454"/>
      <c r="D399" s="455"/>
      <c r="F399" s="365"/>
    </row>
    <row r="400" spans="1:6" ht="12.5">
      <c r="A400" s="365"/>
      <c r="B400" s="453"/>
      <c r="C400" s="454"/>
      <c r="D400" s="455"/>
      <c r="F400" s="365"/>
    </row>
    <row r="401" spans="1:6" ht="12.5">
      <c r="A401" s="365"/>
      <c r="B401" s="453"/>
      <c r="C401" s="454"/>
      <c r="D401" s="455"/>
      <c r="F401" s="365"/>
    </row>
    <row r="402" spans="1:6" ht="12.5">
      <c r="A402" s="365"/>
      <c r="B402" s="453"/>
      <c r="C402" s="454"/>
      <c r="D402" s="455"/>
      <c r="F402" s="365"/>
    </row>
    <row r="403" spans="1:6" ht="12.5">
      <c r="A403" s="365"/>
      <c r="B403" s="453"/>
      <c r="C403" s="454"/>
      <c r="D403" s="455"/>
      <c r="F403" s="365"/>
    </row>
    <row r="404" spans="1:6" ht="12.5">
      <c r="A404" s="365"/>
      <c r="B404" s="453"/>
      <c r="C404" s="454"/>
      <c r="D404" s="455"/>
      <c r="F404" s="365"/>
    </row>
    <row r="405" spans="1:6" ht="12.5">
      <c r="A405" s="365"/>
      <c r="B405" s="453"/>
      <c r="C405" s="454"/>
      <c r="D405" s="455"/>
      <c r="F405" s="365"/>
    </row>
    <row r="406" spans="1:6" ht="12.5">
      <c r="A406" s="365"/>
      <c r="B406" s="453"/>
      <c r="C406" s="454"/>
      <c r="D406" s="455"/>
      <c r="F406" s="365"/>
    </row>
    <row r="407" spans="1:6" ht="12.5">
      <c r="A407" s="365"/>
      <c r="B407" s="453"/>
      <c r="C407" s="454"/>
      <c r="D407" s="455"/>
      <c r="F407" s="365"/>
    </row>
    <row r="408" spans="1:6" ht="12.5">
      <c r="A408" s="365"/>
      <c r="B408" s="453"/>
      <c r="C408" s="454"/>
      <c r="D408" s="455"/>
      <c r="F408" s="365"/>
    </row>
    <row r="409" spans="1:6" ht="12.5">
      <c r="A409" s="365"/>
      <c r="B409" s="453"/>
      <c r="C409" s="454"/>
      <c r="D409" s="455"/>
      <c r="F409" s="365"/>
    </row>
    <row r="410" spans="1:6" ht="12.5">
      <c r="A410" s="365"/>
      <c r="B410" s="453"/>
      <c r="C410" s="454"/>
      <c r="D410" s="455"/>
      <c r="F410" s="365"/>
    </row>
    <row r="411" spans="1:6" ht="12.5">
      <c r="A411" s="365"/>
      <c r="B411" s="453"/>
      <c r="C411" s="454"/>
      <c r="D411" s="455"/>
      <c r="F411" s="365"/>
    </row>
    <row r="412" spans="1:6" ht="12.5">
      <c r="A412" s="365"/>
      <c r="B412" s="453"/>
      <c r="C412" s="454"/>
      <c r="D412" s="455"/>
      <c r="F412" s="365"/>
    </row>
    <row r="413" spans="1:6" ht="12.5">
      <c r="A413" s="365"/>
      <c r="B413" s="453"/>
      <c r="C413" s="454"/>
      <c r="D413" s="455"/>
      <c r="F413" s="365"/>
    </row>
    <row r="414" spans="1:6" ht="12.5">
      <c r="A414" s="365"/>
      <c r="B414" s="453"/>
      <c r="C414" s="454"/>
      <c r="D414" s="455"/>
      <c r="F414" s="365"/>
    </row>
    <row r="415" spans="1:6" ht="12.5">
      <c r="A415" s="365"/>
      <c r="B415" s="453"/>
      <c r="C415" s="454"/>
      <c r="D415" s="455"/>
      <c r="F415" s="365"/>
    </row>
    <row r="416" spans="1:6" ht="12.5">
      <c r="A416" s="365"/>
      <c r="B416" s="453"/>
      <c r="C416" s="454"/>
      <c r="D416" s="455"/>
      <c r="F416" s="365"/>
    </row>
    <row r="417" spans="1:6" ht="12.5">
      <c r="A417" s="365"/>
      <c r="B417" s="453"/>
      <c r="C417" s="454"/>
      <c r="D417" s="455"/>
      <c r="F417" s="365"/>
    </row>
    <row r="418" spans="1:6" ht="12.5">
      <c r="A418" s="365"/>
      <c r="B418" s="453"/>
      <c r="C418" s="454"/>
      <c r="D418" s="455"/>
      <c r="F418" s="365"/>
    </row>
    <row r="419" spans="1:6" ht="12.5">
      <c r="A419" s="365"/>
      <c r="B419" s="453"/>
      <c r="C419" s="454"/>
      <c r="D419" s="455"/>
      <c r="F419" s="365"/>
    </row>
    <row r="420" spans="1:6" ht="12.5">
      <c r="A420" s="365"/>
      <c r="B420" s="453"/>
      <c r="C420" s="454"/>
      <c r="D420" s="455"/>
      <c r="F420" s="365"/>
    </row>
    <row r="421" spans="1:6" ht="12.5">
      <c r="A421" s="365"/>
      <c r="B421" s="453"/>
      <c r="C421" s="454"/>
      <c r="D421" s="455"/>
      <c r="F421" s="365"/>
    </row>
    <row r="422" spans="1:6" ht="12.5">
      <c r="A422" s="365"/>
      <c r="B422" s="453"/>
      <c r="C422" s="454"/>
      <c r="D422" s="455"/>
      <c r="F422" s="365"/>
    </row>
    <row r="423" spans="1:6" ht="12.5">
      <c r="A423" s="365"/>
      <c r="B423" s="453"/>
      <c r="C423" s="454"/>
      <c r="D423" s="455"/>
      <c r="F423" s="365"/>
    </row>
    <row r="424" spans="1:6" ht="12.5">
      <c r="A424" s="365"/>
      <c r="B424" s="453"/>
      <c r="C424" s="454"/>
      <c r="D424" s="455"/>
      <c r="F424" s="365"/>
    </row>
    <row r="425" spans="1:6" ht="12.5">
      <c r="A425" s="365"/>
      <c r="B425" s="453"/>
      <c r="C425" s="454"/>
      <c r="D425" s="455"/>
      <c r="F425" s="365"/>
    </row>
    <row r="426" spans="1:6" ht="12.5">
      <c r="A426" s="365"/>
      <c r="B426" s="453"/>
      <c r="C426" s="454"/>
      <c r="D426" s="455"/>
      <c r="F426" s="365"/>
    </row>
    <row r="427" spans="1:6" ht="12.5">
      <c r="A427" s="365"/>
      <c r="B427" s="453"/>
      <c r="C427" s="454"/>
      <c r="D427" s="455"/>
      <c r="F427" s="365"/>
    </row>
    <row r="428" spans="1:6" ht="12.5">
      <c r="A428" s="365"/>
      <c r="B428" s="453"/>
      <c r="C428" s="454"/>
      <c r="D428" s="455"/>
      <c r="F428" s="365"/>
    </row>
    <row r="429" spans="1:6" ht="12.5">
      <c r="A429" s="365"/>
      <c r="B429" s="453"/>
      <c r="C429" s="454"/>
      <c r="D429" s="455"/>
      <c r="F429" s="365"/>
    </row>
    <row r="430" spans="1:6" ht="12.5">
      <c r="A430" s="365"/>
      <c r="B430" s="453"/>
      <c r="C430" s="454"/>
      <c r="D430" s="455"/>
      <c r="F430" s="365"/>
    </row>
    <row r="431" spans="1:6" ht="12.5">
      <c r="A431" s="365"/>
      <c r="B431" s="453"/>
      <c r="C431" s="454"/>
      <c r="D431" s="455"/>
      <c r="F431" s="365"/>
    </row>
    <row r="432" spans="1:6" ht="12.5">
      <c r="A432" s="365"/>
      <c r="B432" s="453"/>
      <c r="C432" s="454"/>
      <c r="D432" s="455"/>
      <c r="F432" s="365"/>
    </row>
    <row r="433" spans="1:6" ht="12.5">
      <c r="A433" s="365"/>
      <c r="B433" s="453"/>
      <c r="C433" s="454"/>
      <c r="D433" s="455"/>
      <c r="F433" s="365"/>
    </row>
    <row r="434" spans="1:6" ht="12.5">
      <c r="A434" s="365"/>
      <c r="B434" s="453"/>
      <c r="C434" s="454"/>
      <c r="D434" s="455"/>
      <c r="F434" s="365"/>
    </row>
    <row r="435" spans="1:6" ht="12.5">
      <c r="A435" s="365"/>
      <c r="B435" s="453"/>
      <c r="C435" s="454"/>
      <c r="D435" s="455"/>
      <c r="F435" s="365"/>
    </row>
    <row r="436" spans="1:6" ht="12.5">
      <c r="A436" s="365"/>
      <c r="B436" s="453"/>
      <c r="C436" s="454"/>
      <c r="D436" s="455"/>
      <c r="F436" s="365"/>
    </row>
    <row r="437" spans="1:6" ht="12.5">
      <c r="A437" s="365"/>
      <c r="B437" s="453"/>
      <c r="C437" s="454"/>
      <c r="D437" s="455"/>
      <c r="F437" s="365"/>
    </row>
    <row r="438" spans="1:6" ht="12.5">
      <c r="A438" s="365"/>
      <c r="B438" s="453"/>
      <c r="C438" s="454"/>
      <c r="D438" s="455"/>
      <c r="F438" s="365"/>
    </row>
    <row r="439" spans="1:6" ht="12.5">
      <c r="A439" s="365"/>
      <c r="B439" s="453"/>
      <c r="C439" s="454"/>
      <c r="D439" s="455"/>
      <c r="F439" s="365"/>
    </row>
    <row r="440" spans="1:6" ht="12.5">
      <c r="A440" s="365"/>
      <c r="B440" s="453"/>
      <c r="C440" s="454"/>
      <c r="D440" s="455"/>
      <c r="F440" s="365"/>
    </row>
    <row r="441" spans="1:6" ht="12.5">
      <c r="A441" s="365"/>
      <c r="B441" s="453"/>
      <c r="C441" s="454"/>
      <c r="D441" s="455"/>
      <c r="F441" s="365"/>
    </row>
    <row r="442" spans="1:6" ht="12.5">
      <c r="A442" s="365"/>
      <c r="B442" s="453"/>
      <c r="C442" s="454"/>
      <c r="D442" s="455"/>
      <c r="F442" s="365"/>
    </row>
    <row r="443" spans="1:6" ht="12.5">
      <c r="A443" s="365"/>
      <c r="B443" s="453"/>
      <c r="C443" s="454"/>
      <c r="D443" s="455"/>
      <c r="F443" s="365"/>
    </row>
    <row r="444" spans="1:6" ht="12.5">
      <c r="A444" s="365"/>
      <c r="B444" s="453"/>
      <c r="C444" s="454"/>
      <c r="D444" s="455"/>
      <c r="F444" s="365"/>
    </row>
    <row r="445" spans="1:6" ht="12.5">
      <c r="A445" s="365"/>
      <c r="B445" s="453"/>
      <c r="C445" s="454"/>
      <c r="D445" s="455"/>
      <c r="F445" s="365"/>
    </row>
    <row r="446" spans="1:6" ht="12.5">
      <c r="A446" s="365"/>
      <c r="B446" s="453"/>
      <c r="C446" s="454"/>
      <c r="D446" s="455"/>
      <c r="F446" s="365"/>
    </row>
    <row r="447" spans="1:6" ht="12.5">
      <c r="A447" s="365"/>
      <c r="B447" s="453"/>
      <c r="C447" s="454"/>
      <c r="D447" s="455"/>
      <c r="F447" s="365"/>
    </row>
    <row r="448" spans="1:6" ht="12.5">
      <c r="A448" s="365"/>
      <c r="B448" s="453"/>
      <c r="C448" s="454"/>
      <c r="D448" s="455"/>
      <c r="F448" s="365"/>
    </row>
    <row r="449" spans="1:6" ht="12.5">
      <c r="A449" s="365"/>
      <c r="B449" s="453"/>
      <c r="C449" s="454"/>
      <c r="D449" s="455"/>
      <c r="F449" s="365"/>
    </row>
    <row r="450" spans="1:6" ht="12.5">
      <c r="A450" s="365"/>
      <c r="B450" s="453"/>
      <c r="C450" s="454"/>
      <c r="D450" s="455"/>
      <c r="F450" s="365"/>
    </row>
    <row r="451" spans="1:6" ht="12.5">
      <c r="A451" s="365"/>
      <c r="B451" s="453"/>
      <c r="C451" s="454"/>
      <c r="D451" s="455"/>
      <c r="F451" s="365"/>
    </row>
    <row r="452" spans="1:6" ht="12.5">
      <c r="A452" s="365"/>
      <c r="B452" s="453"/>
      <c r="C452" s="454"/>
      <c r="D452" s="455"/>
      <c r="F452" s="365"/>
    </row>
    <row r="453" spans="1:6" ht="12.5">
      <c r="A453" s="365"/>
      <c r="B453" s="453"/>
      <c r="C453" s="454"/>
      <c r="D453" s="455"/>
      <c r="F453" s="365"/>
    </row>
    <row r="454" spans="1:6" ht="12.5">
      <c r="A454" s="365"/>
      <c r="B454" s="453"/>
      <c r="C454" s="454"/>
      <c r="D454" s="455"/>
      <c r="F454" s="365"/>
    </row>
    <row r="455" spans="1:6" ht="12.5">
      <c r="A455" s="365"/>
      <c r="B455" s="453"/>
      <c r="C455" s="454"/>
      <c r="D455" s="455"/>
      <c r="F455" s="365"/>
    </row>
    <row r="456" spans="1:6" ht="12.5">
      <c r="A456" s="365"/>
      <c r="B456" s="453"/>
      <c r="C456" s="454"/>
      <c r="D456" s="455"/>
      <c r="F456" s="365"/>
    </row>
    <row r="457" spans="1:6" ht="12.5">
      <c r="A457" s="365"/>
      <c r="B457" s="453"/>
      <c r="C457" s="454"/>
      <c r="D457" s="455"/>
      <c r="F457" s="365"/>
    </row>
    <row r="458" spans="1:6" ht="12.5">
      <c r="A458" s="365"/>
      <c r="B458" s="453"/>
      <c r="C458" s="454"/>
      <c r="D458" s="455"/>
      <c r="F458" s="365"/>
    </row>
    <row r="459" spans="1:6" ht="12.5">
      <c r="A459" s="365"/>
      <c r="B459" s="453"/>
      <c r="C459" s="454"/>
      <c r="D459" s="455"/>
      <c r="F459" s="365"/>
    </row>
    <row r="460" spans="1:6" ht="12.5">
      <c r="A460" s="365"/>
      <c r="B460" s="453"/>
      <c r="C460" s="454"/>
      <c r="D460" s="455"/>
      <c r="F460" s="365"/>
    </row>
    <row r="461" spans="1:6" ht="12.5">
      <c r="A461" s="365"/>
      <c r="B461" s="453"/>
      <c r="C461" s="454"/>
      <c r="D461" s="455"/>
      <c r="F461" s="365"/>
    </row>
    <row r="462" spans="1:6" ht="12.5">
      <c r="A462" s="365"/>
      <c r="B462" s="453"/>
      <c r="C462" s="454"/>
      <c r="D462" s="455"/>
      <c r="F462" s="365"/>
    </row>
    <row r="463" spans="1:6" ht="12.5">
      <c r="A463" s="365"/>
      <c r="B463" s="453"/>
      <c r="C463" s="454"/>
      <c r="D463" s="455"/>
      <c r="F463" s="365"/>
    </row>
    <row r="464" spans="1:6" ht="12.5">
      <c r="A464" s="365"/>
      <c r="B464" s="453"/>
      <c r="C464" s="454"/>
      <c r="D464" s="455"/>
      <c r="F464" s="365"/>
    </row>
    <row r="465" spans="1:6" ht="12.5">
      <c r="A465" s="365"/>
      <c r="B465" s="453"/>
      <c r="C465" s="454"/>
      <c r="D465" s="455"/>
      <c r="F465" s="365"/>
    </row>
    <row r="466" spans="1:6" ht="12.5">
      <c r="A466" s="365"/>
      <c r="B466" s="453"/>
      <c r="C466" s="454"/>
      <c r="D466" s="455"/>
      <c r="F466" s="365"/>
    </row>
    <row r="467" spans="1:6" ht="12.5">
      <c r="A467" s="365"/>
      <c r="B467" s="453"/>
      <c r="C467" s="454"/>
      <c r="D467" s="455"/>
      <c r="F467" s="365"/>
    </row>
    <row r="468" spans="1:6" ht="12.5">
      <c r="A468" s="365"/>
      <c r="B468" s="453"/>
      <c r="C468" s="454"/>
      <c r="D468" s="455"/>
      <c r="F468" s="365"/>
    </row>
    <row r="469" spans="1:6" ht="12.5">
      <c r="A469" s="365"/>
      <c r="B469" s="453"/>
      <c r="C469" s="454"/>
      <c r="D469" s="455"/>
      <c r="F469" s="365"/>
    </row>
    <row r="470" spans="1:6" ht="12.5">
      <c r="A470" s="365"/>
      <c r="B470" s="453"/>
      <c r="C470" s="454"/>
      <c r="D470" s="455"/>
      <c r="F470" s="365"/>
    </row>
    <row r="471" spans="1:6" ht="12.5">
      <c r="A471" s="365"/>
      <c r="B471" s="453"/>
      <c r="C471" s="454"/>
      <c r="D471" s="455"/>
      <c r="F471" s="365"/>
    </row>
    <row r="472" spans="1:6" ht="12.5">
      <c r="A472" s="365"/>
      <c r="B472" s="453"/>
      <c r="C472" s="454"/>
      <c r="D472" s="455"/>
      <c r="F472" s="365"/>
    </row>
    <row r="473" spans="1:6" ht="12.5">
      <c r="A473" s="365"/>
      <c r="B473" s="453"/>
      <c r="C473" s="454"/>
      <c r="D473" s="455"/>
      <c r="F473" s="365"/>
    </row>
    <row r="474" spans="1:6" ht="12.5">
      <c r="A474" s="365"/>
      <c r="B474" s="453"/>
      <c r="C474" s="454"/>
      <c r="D474" s="455"/>
      <c r="F474" s="365"/>
    </row>
    <row r="475" spans="1:6" ht="12.5">
      <c r="A475" s="365"/>
      <c r="B475" s="453"/>
      <c r="C475" s="454"/>
      <c r="D475" s="455"/>
      <c r="F475" s="365"/>
    </row>
    <row r="476" spans="1:6" ht="12.5">
      <c r="A476" s="365"/>
      <c r="B476" s="453"/>
      <c r="C476" s="454"/>
      <c r="D476" s="455"/>
      <c r="F476" s="365"/>
    </row>
    <row r="477" spans="1:6" ht="12.5">
      <c r="A477" s="365"/>
      <c r="B477" s="453"/>
      <c r="C477" s="454"/>
      <c r="D477" s="455"/>
      <c r="F477" s="365"/>
    </row>
    <row r="478" spans="1:6" ht="12.5">
      <c r="A478" s="365"/>
      <c r="B478" s="453"/>
      <c r="C478" s="454"/>
      <c r="D478" s="455"/>
      <c r="F478" s="365"/>
    </row>
    <row r="479" spans="1:6" ht="12.5">
      <c r="A479" s="365"/>
      <c r="B479" s="453"/>
      <c r="C479" s="454"/>
      <c r="D479" s="455"/>
      <c r="F479" s="365"/>
    </row>
    <row r="480" spans="1:6" ht="12.5">
      <c r="A480" s="365"/>
      <c r="B480" s="453"/>
      <c r="C480" s="454"/>
      <c r="D480" s="455"/>
      <c r="F480" s="365"/>
    </row>
    <row r="481" spans="1:6" ht="12.5">
      <c r="A481" s="365"/>
      <c r="B481" s="453"/>
      <c r="C481" s="454"/>
      <c r="D481" s="455"/>
      <c r="F481" s="365"/>
    </row>
    <row r="482" spans="1:6" ht="12.5">
      <c r="A482" s="365"/>
      <c r="B482" s="453"/>
      <c r="C482" s="454"/>
      <c r="D482" s="455"/>
      <c r="F482" s="365"/>
    </row>
    <row r="483" spans="1:6" ht="12.5">
      <c r="A483" s="365"/>
      <c r="B483" s="453"/>
      <c r="C483" s="454"/>
      <c r="D483" s="455"/>
      <c r="F483" s="365"/>
    </row>
    <row r="484" spans="1:6" ht="12.5">
      <c r="A484" s="365"/>
      <c r="B484" s="453"/>
      <c r="C484" s="454"/>
      <c r="D484" s="455"/>
      <c r="F484" s="365"/>
    </row>
    <row r="485" spans="1:6" ht="12.5">
      <c r="A485" s="365"/>
      <c r="B485" s="453"/>
      <c r="C485" s="454"/>
      <c r="D485" s="455"/>
      <c r="F485" s="365"/>
    </row>
    <row r="486" spans="1:6" ht="12.5">
      <c r="A486" s="365"/>
      <c r="B486" s="453"/>
      <c r="C486" s="454"/>
      <c r="D486" s="455"/>
      <c r="F486" s="365"/>
    </row>
    <row r="487" spans="1:6" ht="12.5">
      <c r="A487" s="365"/>
      <c r="B487" s="453"/>
      <c r="C487" s="454"/>
      <c r="D487" s="455"/>
      <c r="F487" s="365"/>
    </row>
    <row r="488" spans="1:6" ht="12.5">
      <c r="A488" s="365"/>
      <c r="B488" s="453"/>
      <c r="C488" s="454"/>
      <c r="D488" s="455"/>
      <c r="F488" s="365"/>
    </row>
    <row r="489" spans="1:6" ht="12.5">
      <c r="A489" s="365"/>
      <c r="B489" s="453"/>
      <c r="C489" s="454"/>
      <c r="D489" s="455"/>
      <c r="F489" s="365"/>
    </row>
    <row r="490" spans="1:6" ht="12.5">
      <c r="A490" s="365"/>
      <c r="B490" s="453"/>
      <c r="C490" s="454"/>
      <c r="D490" s="455"/>
      <c r="F490" s="365"/>
    </row>
    <row r="491" spans="1:6" ht="12.5">
      <c r="A491" s="365"/>
      <c r="B491" s="453"/>
      <c r="C491" s="454"/>
      <c r="D491" s="455"/>
      <c r="F491" s="365"/>
    </row>
    <row r="492" spans="1:6" ht="12.5">
      <c r="A492" s="365"/>
      <c r="B492" s="453"/>
      <c r="C492" s="454"/>
      <c r="D492" s="455"/>
      <c r="F492" s="365"/>
    </row>
    <row r="493" spans="1:6" ht="12.5">
      <c r="A493" s="365"/>
      <c r="B493" s="453"/>
      <c r="C493" s="454"/>
      <c r="D493" s="455"/>
      <c r="F493" s="365"/>
    </row>
    <row r="494" spans="1:6" ht="12.5">
      <c r="A494" s="365"/>
      <c r="B494" s="453"/>
      <c r="C494" s="454"/>
      <c r="D494" s="455"/>
      <c r="F494" s="365"/>
    </row>
    <row r="495" spans="1:6" ht="12.5">
      <c r="A495" s="365"/>
      <c r="B495" s="453"/>
      <c r="C495" s="454"/>
      <c r="D495" s="455"/>
      <c r="F495" s="365"/>
    </row>
    <row r="496" spans="1:6" ht="12.5">
      <c r="A496" s="365"/>
      <c r="B496" s="453"/>
      <c r="C496" s="454"/>
      <c r="D496" s="455"/>
      <c r="F496" s="365"/>
    </row>
    <row r="497" spans="1:6" ht="12.5">
      <c r="A497" s="365"/>
      <c r="B497" s="453"/>
      <c r="C497" s="454"/>
      <c r="D497" s="455"/>
      <c r="F497" s="365"/>
    </row>
    <row r="498" spans="1:6" ht="12.5">
      <c r="A498" s="365"/>
      <c r="B498" s="453"/>
      <c r="C498" s="454"/>
      <c r="D498" s="455"/>
      <c r="F498" s="365"/>
    </row>
    <row r="499" spans="1:6" ht="12.5">
      <c r="A499" s="365"/>
      <c r="B499" s="453"/>
      <c r="C499" s="454"/>
      <c r="D499" s="455"/>
      <c r="F499" s="365"/>
    </row>
    <row r="500" spans="1:6" ht="12.5">
      <c r="A500" s="365"/>
      <c r="B500" s="453"/>
      <c r="C500" s="454"/>
      <c r="D500" s="455"/>
      <c r="F500" s="365"/>
    </row>
    <row r="501" spans="1:6" ht="12.5">
      <c r="A501" s="365"/>
      <c r="B501" s="453"/>
      <c r="C501" s="454"/>
      <c r="D501" s="455"/>
      <c r="F501" s="365"/>
    </row>
    <row r="502" spans="1:6" ht="12.5">
      <c r="A502" s="365"/>
      <c r="B502" s="453"/>
      <c r="C502" s="454"/>
      <c r="D502" s="455"/>
      <c r="F502" s="365"/>
    </row>
    <row r="503" spans="1:6" ht="12.5">
      <c r="A503" s="365"/>
      <c r="B503" s="453"/>
      <c r="C503" s="454"/>
      <c r="D503" s="455"/>
      <c r="F503" s="365"/>
    </row>
    <row r="504" spans="1:6" ht="12.5">
      <c r="A504" s="365"/>
      <c r="B504" s="453"/>
      <c r="C504" s="454"/>
      <c r="D504" s="455"/>
      <c r="F504" s="365"/>
    </row>
    <row r="505" spans="1:6" ht="12.5">
      <c r="A505" s="365"/>
      <c r="B505" s="453"/>
      <c r="C505" s="454"/>
      <c r="D505" s="455"/>
      <c r="F505" s="365"/>
    </row>
    <row r="506" spans="1:6" ht="12.5">
      <c r="A506" s="365"/>
      <c r="B506" s="453"/>
      <c r="C506" s="454"/>
      <c r="D506" s="455"/>
      <c r="F506" s="365"/>
    </row>
    <row r="507" spans="1:6" ht="12.5">
      <c r="A507" s="365"/>
      <c r="B507" s="453"/>
      <c r="C507" s="454"/>
      <c r="D507" s="455"/>
      <c r="F507" s="365"/>
    </row>
    <row r="508" spans="1:6" ht="12.5">
      <c r="A508" s="365"/>
      <c r="B508" s="453"/>
      <c r="C508" s="454"/>
      <c r="D508" s="455"/>
      <c r="F508" s="365"/>
    </row>
    <row r="509" spans="1:6" ht="12.5">
      <c r="A509" s="365"/>
      <c r="B509" s="453"/>
      <c r="C509" s="454"/>
      <c r="D509" s="455"/>
      <c r="F509" s="365"/>
    </row>
    <row r="510" spans="1:6" ht="12.5">
      <c r="A510" s="365"/>
      <c r="B510" s="453"/>
      <c r="C510" s="454"/>
      <c r="D510" s="455"/>
      <c r="F510" s="365"/>
    </row>
    <row r="511" spans="1:6" ht="12.5">
      <c r="A511" s="365"/>
      <c r="B511" s="453"/>
      <c r="C511" s="454"/>
      <c r="D511" s="455"/>
      <c r="F511" s="365"/>
    </row>
    <row r="512" spans="1:6" ht="12.5">
      <c r="A512" s="365"/>
      <c r="B512" s="453"/>
      <c r="C512" s="454"/>
      <c r="D512" s="455"/>
      <c r="F512" s="365"/>
    </row>
    <row r="513" spans="1:6" ht="12.5">
      <c r="A513" s="365"/>
      <c r="B513" s="453"/>
      <c r="C513" s="454"/>
      <c r="D513" s="455"/>
      <c r="F513" s="365"/>
    </row>
    <row r="514" spans="1:6" ht="12.5">
      <c r="A514" s="365"/>
      <c r="B514" s="453"/>
      <c r="C514" s="454"/>
      <c r="D514" s="455"/>
      <c r="F514" s="365"/>
    </row>
    <row r="515" spans="1:6" ht="12.5">
      <c r="A515" s="365"/>
      <c r="B515" s="453"/>
      <c r="C515" s="454"/>
      <c r="D515" s="455"/>
      <c r="F515" s="365"/>
    </row>
    <row r="516" spans="1:6" ht="12.5">
      <c r="A516" s="365"/>
      <c r="B516" s="453"/>
      <c r="C516" s="454"/>
      <c r="D516" s="455"/>
      <c r="F516" s="365"/>
    </row>
    <row r="517" spans="1:6" ht="12.5">
      <c r="A517" s="365"/>
      <c r="B517" s="453"/>
      <c r="C517" s="454"/>
      <c r="D517" s="455"/>
      <c r="F517" s="365"/>
    </row>
    <row r="518" spans="1:6" ht="12.5">
      <c r="A518" s="365"/>
      <c r="B518" s="453"/>
      <c r="C518" s="454"/>
      <c r="D518" s="455"/>
      <c r="F518" s="365"/>
    </row>
    <row r="519" spans="1:6" ht="12.5">
      <c r="A519" s="365"/>
      <c r="B519" s="453"/>
      <c r="C519" s="454"/>
      <c r="D519" s="455"/>
      <c r="F519" s="365"/>
    </row>
    <row r="520" spans="1:6" ht="12.5">
      <c r="A520" s="365"/>
      <c r="B520" s="453"/>
      <c r="C520" s="454"/>
      <c r="D520" s="455"/>
      <c r="F520" s="365"/>
    </row>
    <row r="521" spans="1:6" ht="12.5">
      <c r="A521" s="365"/>
      <c r="B521" s="453"/>
      <c r="C521" s="454"/>
      <c r="D521" s="455"/>
      <c r="F521" s="365"/>
    </row>
    <row r="522" spans="1:6" ht="12.5">
      <c r="A522" s="365"/>
      <c r="B522" s="453"/>
      <c r="C522" s="454"/>
      <c r="D522" s="455"/>
      <c r="F522" s="365"/>
    </row>
    <row r="523" spans="1:6" ht="12.5">
      <c r="A523" s="365"/>
      <c r="B523" s="453"/>
      <c r="C523" s="454"/>
      <c r="D523" s="455"/>
      <c r="F523" s="365"/>
    </row>
    <row r="524" spans="1:6" ht="12.5">
      <c r="A524" s="365"/>
      <c r="B524" s="453"/>
      <c r="C524" s="454"/>
      <c r="D524" s="455"/>
      <c r="F524" s="365"/>
    </row>
    <row r="525" spans="1:6" ht="12.5">
      <c r="A525" s="365"/>
      <c r="B525" s="453"/>
      <c r="C525" s="454"/>
      <c r="D525" s="455"/>
      <c r="F525" s="365"/>
    </row>
    <row r="526" spans="1:6" ht="12.5">
      <c r="A526" s="365"/>
      <c r="B526" s="453"/>
      <c r="C526" s="454"/>
      <c r="D526" s="455"/>
      <c r="F526" s="365"/>
    </row>
    <row r="527" spans="1:6" ht="12.5">
      <c r="A527" s="365"/>
      <c r="B527" s="453"/>
      <c r="C527" s="454"/>
      <c r="D527" s="455"/>
      <c r="F527" s="365"/>
    </row>
    <row r="528" spans="1:6" ht="12.5">
      <c r="A528" s="365"/>
      <c r="B528" s="453"/>
      <c r="C528" s="454"/>
      <c r="D528" s="455"/>
      <c r="F528" s="365"/>
    </row>
    <row r="529" spans="1:6" ht="12.5">
      <c r="A529" s="365"/>
      <c r="B529" s="453"/>
      <c r="C529" s="454"/>
      <c r="D529" s="455"/>
      <c r="F529" s="365"/>
    </row>
    <row r="530" spans="1:6" ht="12.5">
      <c r="A530" s="365"/>
      <c r="B530" s="453"/>
      <c r="C530" s="454"/>
      <c r="D530" s="455"/>
      <c r="F530" s="365"/>
    </row>
    <row r="531" spans="1:6" ht="12.5">
      <c r="A531" s="365"/>
      <c r="B531" s="453"/>
      <c r="C531" s="454"/>
      <c r="D531" s="455"/>
      <c r="F531" s="365"/>
    </row>
    <row r="532" spans="1:6" ht="12.5">
      <c r="A532" s="365"/>
      <c r="B532" s="453"/>
      <c r="C532" s="454"/>
      <c r="D532" s="455"/>
      <c r="F532" s="365"/>
    </row>
    <row r="533" spans="1:6" ht="12.5">
      <c r="A533" s="365"/>
      <c r="B533" s="453"/>
      <c r="C533" s="454"/>
      <c r="D533" s="455"/>
      <c r="F533" s="365"/>
    </row>
    <row r="534" spans="1:6" ht="12.5">
      <c r="A534" s="365"/>
      <c r="B534" s="453"/>
      <c r="C534" s="454"/>
      <c r="D534" s="455"/>
      <c r="F534" s="365"/>
    </row>
    <row r="535" spans="1:6" ht="12.5">
      <c r="A535" s="365"/>
      <c r="B535" s="453"/>
      <c r="C535" s="454"/>
      <c r="D535" s="455"/>
      <c r="F535" s="365"/>
    </row>
    <row r="536" spans="1:6" ht="12.5">
      <c r="A536" s="365"/>
      <c r="B536" s="453"/>
      <c r="C536" s="454"/>
      <c r="D536" s="455"/>
      <c r="F536" s="365"/>
    </row>
    <row r="537" spans="1:6" ht="12.5">
      <c r="A537" s="365"/>
      <c r="B537" s="453"/>
      <c r="C537" s="454"/>
      <c r="D537" s="455"/>
      <c r="F537" s="365"/>
    </row>
    <row r="538" spans="1:6" ht="12.5">
      <c r="A538" s="365"/>
      <c r="B538" s="453"/>
      <c r="C538" s="454"/>
      <c r="D538" s="455"/>
      <c r="F538" s="365"/>
    </row>
    <row r="539" spans="1:6" ht="12.5">
      <c r="A539" s="365"/>
      <c r="B539" s="453"/>
      <c r="C539" s="454"/>
      <c r="D539" s="455"/>
      <c r="F539" s="365"/>
    </row>
    <row r="540" spans="1:6" ht="12.5">
      <c r="A540" s="365"/>
      <c r="B540" s="453"/>
      <c r="C540" s="454"/>
      <c r="D540" s="455"/>
      <c r="F540" s="365"/>
    </row>
    <row r="541" spans="1:6" ht="12.5">
      <c r="A541" s="365"/>
      <c r="B541" s="453"/>
      <c r="C541" s="454"/>
      <c r="D541" s="455"/>
      <c r="F541" s="365"/>
    </row>
    <row r="542" spans="1:6" ht="12.5">
      <c r="A542" s="365"/>
      <c r="B542" s="453"/>
      <c r="C542" s="454"/>
      <c r="D542" s="455"/>
      <c r="F542" s="365"/>
    </row>
    <row r="543" spans="1:6" ht="12.5">
      <c r="A543" s="365"/>
      <c r="B543" s="453"/>
      <c r="C543" s="454"/>
      <c r="D543" s="455"/>
      <c r="F543" s="365"/>
    </row>
    <row r="544" spans="1:6" ht="12.5">
      <c r="A544" s="365"/>
      <c r="B544" s="453"/>
      <c r="C544" s="454"/>
      <c r="D544" s="455"/>
      <c r="F544" s="365"/>
    </row>
    <row r="545" spans="1:6" ht="12.5">
      <c r="A545" s="365"/>
      <c r="B545" s="453"/>
      <c r="C545" s="454"/>
      <c r="D545" s="455"/>
      <c r="F545" s="365"/>
    </row>
    <row r="546" spans="1:6" ht="12.5">
      <c r="A546" s="365"/>
      <c r="B546" s="453"/>
      <c r="C546" s="454"/>
      <c r="D546" s="455"/>
      <c r="F546" s="365"/>
    </row>
    <row r="547" spans="1:6" ht="12.5">
      <c r="A547" s="365"/>
      <c r="B547" s="453"/>
      <c r="C547" s="454"/>
      <c r="D547" s="455"/>
      <c r="F547" s="365"/>
    </row>
    <row r="548" spans="1:6" ht="12.5">
      <c r="A548" s="365"/>
      <c r="B548" s="453"/>
      <c r="C548" s="454"/>
      <c r="D548" s="455"/>
      <c r="F548" s="365"/>
    </row>
    <row r="549" spans="1:6" ht="12.5">
      <c r="A549" s="365"/>
      <c r="B549" s="453"/>
      <c r="C549" s="454"/>
      <c r="D549" s="455"/>
      <c r="F549" s="365"/>
    </row>
    <row r="550" spans="1:6" ht="12.5">
      <c r="A550" s="365"/>
      <c r="B550" s="453"/>
      <c r="C550" s="454"/>
      <c r="D550" s="455"/>
      <c r="F550" s="365"/>
    </row>
    <row r="551" spans="1:6" ht="12.5">
      <c r="A551" s="365"/>
      <c r="B551" s="453"/>
      <c r="C551" s="454"/>
      <c r="D551" s="455"/>
      <c r="F551" s="365"/>
    </row>
    <row r="552" spans="1:6" ht="12.5">
      <c r="A552" s="365"/>
      <c r="B552" s="453"/>
      <c r="C552" s="454"/>
      <c r="D552" s="455"/>
      <c r="F552" s="365"/>
    </row>
    <row r="553" spans="1:6" ht="12.5">
      <c r="A553" s="365"/>
      <c r="B553" s="453"/>
      <c r="C553" s="454"/>
      <c r="D553" s="455"/>
      <c r="F553" s="365"/>
    </row>
    <row r="554" spans="1:6" ht="12.5">
      <c r="A554" s="365"/>
      <c r="B554" s="453"/>
      <c r="C554" s="454"/>
      <c r="D554" s="455"/>
      <c r="F554" s="365"/>
    </row>
    <row r="555" spans="1:6" ht="12.5">
      <c r="A555" s="365"/>
      <c r="B555" s="453"/>
      <c r="C555" s="454"/>
      <c r="D555" s="455"/>
      <c r="F555" s="365"/>
    </row>
    <row r="556" spans="1:6" ht="12.5">
      <c r="A556" s="365"/>
      <c r="B556" s="453"/>
      <c r="C556" s="454"/>
      <c r="D556" s="455"/>
      <c r="F556" s="365"/>
    </row>
    <row r="557" spans="1:6" ht="12.5">
      <c r="A557" s="365"/>
      <c r="B557" s="453"/>
      <c r="C557" s="454"/>
      <c r="D557" s="455"/>
      <c r="F557" s="365"/>
    </row>
    <row r="558" spans="1:6" ht="12.5">
      <c r="A558" s="365"/>
      <c r="B558" s="453"/>
      <c r="C558" s="454"/>
      <c r="D558" s="455"/>
      <c r="F558" s="365"/>
    </row>
    <row r="559" spans="1:6" ht="12.5">
      <c r="A559" s="365"/>
      <c r="B559" s="453"/>
      <c r="C559" s="454"/>
      <c r="D559" s="455"/>
      <c r="F559" s="365"/>
    </row>
    <row r="560" spans="1:6" ht="12.5">
      <c r="A560" s="365"/>
      <c r="B560" s="453"/>
      <c r="C560" s="454"/>
      <c r="D560" s="455"/>
      <c r="F560" s="365"/>
    </row>
    <row r="561" spans="1:6" ht="12.5">
      <c r="A561" s="365"/>
      <c r="B561" s="453"/>
      <c r="C561" s="454"/>
      <c r="D561" s="455"/>
      <c r="F561" s="365"/>
    </row>
    <row r="562" spans="1:6" ht="12.5">
      <c r="A562" s="365"/>
      <c r="B562" s="453"/>
      <c r="C562" s="454"/>
      <c r="D562" s="455"/>
      <c r="F562" s="365"/>
    </row>
    <row r="563" spans="1:6" ht="12.5">
      <c r="A563" s="365"/>
      <c r="B563" s="453"/>
      <c r="C563" s="454"/>
      <c r="D563" s="455"/>
      <c r="F563" s="365"/>
    </row>
    <row r="564" spans="1:6" ht="12.5">
      <c r="A564" s="365"/>
      <c r="B564" s="453"/>
      <c r="C564" s="454"/>
      <c r="D564" s="455"/>
      <c r="F564" s="365"/>
    </row>
    <row r="565" spans="1:6" ht="12.5">
      <c r="A565" s="365"/>
      <c r="B565" s="453"/>
      <c r="C565" s="454"/>
      <c r="D565" s="455"/>
      <c r="F565" s="365"/>
    </row>
    <row r="566" spans="1:6" ht="12.5">
      <c r="A566" s="365"/>
      <c r="B566" s="453"/>
      <c r="C566" s="454"/>
      <c r="D566" s="455"/>
      <c r="F566" s="365"/>
    </row>
    <row r="567" spans="1:6" ht="12.5">
      <c r="A567" s="365"/>
      <c r="B567" s="453"/>
      <c r="C567" s="454"/>
      <c r="D567" s="455"/>
      <c r="F567" s="365"/>
    </row>
    <row r="568" spans="1:6" ht="12.5">
      <c r="A568" s="365"/>
      <c r="B568" s="453"/>
      <c r="C568" s="454"/>
      <c r="D568" s="455"/>
      <c r="F568" s="365"/>
    </row>
    <row r="569" spans="1:6" ht="12.5">
      <c r="A569" s="365"/>
      <c r="B569" s="453"/>
      <c r="C569" s="454"/>
      <c r="D569" s="455"/>
      <c r="F569" s="365"/>
    </row>
    <row r="570" spans="1:6" ht="12.5">
      <c r="A570" s="365"/>
      <c r="B570" s="453"/>
      <c r="C570" s="454"/>
      <c r="D570" s="455"/>
      <c r="F570" s="365"/>
    </row>
    <row r="571" spans="1:6" ht="12.5">
      <c r="A571" s="365"/>
      <c r="B571" s="453"/>
      <c r="C571" s="454"/>
      <c r="D571" s="455"/>
      <c r="F571" s="365"/>
    </row>
    <row r="572" spans="1:6" ht="12.5">
      <c r="A572" s="365"/>
      <c r="B572" s="453"/>
      <c r="C572" s="454"/>
      <c r="D572" s="455"/>
      <c r="F572" s="365"/>
    </row>
    <row r="573" spans="1:6" ht="12.5">
      <c r="A573" s="365"/>
      <c r="B573" s="453"/>
      <c r="C573" s="454"/>
      <c r="D573" s="455"/>
      <c r="F573" s="365"/>
    </row>
    <row r="574" spans="1:6" ht="12.5">
      <c r="A574" s="365"/>
      <c r="B574" s="453"/>
      <c r="C574" s="454"/>
      <c r="D574" s="455"/>
      <c r="F574" s="365"/>
    </row>
    <row r="575" spans="1:6" ht="12.5">
      <c r="A575" s="365"/>
      <c r="B575" s="453"/>
      <c r="C575" s="454"/>
      <c r="D575" s="455"/>
      <c r="F575" s="365"/>
    </row>
    <row r="576" spans="1:6" ht="12.5">
      <c r="A576" s="365"/>
      <c r="B576" s="453"/>
      <c r="C576" s="454"/>
      <c r="D576" s="455"/>
      <c r="F576" s="365"/>
    </row>
    <row r="577" spans="1:6" ht="12.5">
      <c r="A577" s="365"/>
      <c r="B577" s="453"/>
      <c r="C577" s="454"/>
      <c r="D577" s="455"/>
      <c r="F577" s="365"/>
    </row>
    <row r="578" spans="1:6" ht="12.5">
      <c r="A578" s="365"/>
      <c r="B578" s="453"/>
      <c r="C578" s="454"/>
      <c r="D578" s="455"/>
      <c r="F578" s="365"/>
    </row>
    <row r="579" spans="1:6" ht="12.5">
      <c r="A579" s="365"/>
      <c r="B579" s="453"/>
      <c r="C579" s="454"/>
      <c r="D579" s="455"/>
      <c r="F579" s="365"/>
    </row>
    <row r="580" spans="1:6" ht="12.5">
      <c r="A580" s="365"/>
      <c r="B580" s="453"/>
      <c r="C580" s="454"/>
      <c r="D580" s="455"/>
      <c r="F580" s="365"/>
    </row>
    <row r="581" spans="1:6" ht="12.5">
      <c r="A581" s="365"/>
      <c r="B581" s="453"/>
      <c r="C581" s="454"/>
      <c r="D581" s="455"/>
      <c r="F581" s="365"/>
    </row>
    <row r="582" spans="1:6" ht="12.5">
      <c r="A582" s="365"/>
      <c r="B582" s="453"/>
      <c r="C582" s="454"/>
      <c r="D582" s="455"/>
      <c r="F582" s="365"/>
    </row>
    <row r="583" spans="1:6" ht="12.5">
      <c r="A583" s="365"/>
      <c r="B583" s="453"/>
      <c r="C583" s="454"/>
      <c r="D583" s="455"/>
      <c r="F583" s="365"/>
    </row>
    <row r="584" spans="1:6" ht="12.5">
      <c r="A584" s="365"/>
      <c r="B584" s="453"/>
      <c r="C584" s="454"/>
      <c r="D584" s="455"/>
      <c r="F584" s="365"/>
    </row>
    <row r="585" spans="1:6" ht="12.5">
      <c r="A585" s="365"/>
      <c r="B585" s="453"/>
      <c r="C585" s="454"/>
      <c r="D585" s="455"/>
      <c r="F585" s="365"/>
    </row>
    <row r="586" spans="1:6" ht="12.5">
      <c r="A586" s="365"/>
      <c r="B586" s="453"/>
      <c r="C586" s="454"/>
      <c r="D586" s="455"/>
      <c r="F586" s="365"/>
    </row>
    <row r="587" spans="1:6" ht="12.5">
      <c r="A587" s="365"/>
      <c r="B587" s="453"/>
      <c r="C587" s="454"/>
      <c r="D587" s="455"/>
      <c r="F587" s="365"/>
    </row>
    <row r="588" spans="1:6" ht="12.5">
      <c r="A588" s="365"/>
      <c r="B588" s="453"/>
      <c r="C588" s="454"/>
      <c r="D588" s="455"/>
      <c r="F588" s="365"/>
    </row>
    <row r="589" spans="1:6" ht="12.5">
      <c r="A589" s="365"/>
      <c r="B589" s="453"/>
      <c r="C589" s="454"/>
      <c r="D589" s="455"/>
      <c r="F589" s="365"/>
    </row>
    <row r="590" spans="1:6" ht="12.5">
      <c r="A590" s="365"/>
      <c r="B590" s="453"/>
      <c r="C590" s="454"/>
      <c r="D590" s="455"/>
      <c r="F590" s="365"/>
    </row>
    <row r="591" spans="1:6" ht="12.5">
      <c r="A591" s="365"/>
      <c r="B591" s="453"/>
      <c r="C591" s="454"/>
      <c r="D591" s="455"/>
      <c r="F591" s="365"/>
    </row>
    <row r="592" spans="1:6" ht="12.5">
      <c r="A592" s="365"/>
      <c r="B592" s="453"/>
      <c r="C592" s="454"/>
      <c r="D592" s="455"/>
      <c r="F592" s="365"/>
    </row>
    <row r="593" spans="1:6" ht="12.5">
      <c r="A593" s="365"/>
      <c r="B593" s="453"/>
      <c r="C593" s="454"/>
      <c r="D593" s="455"/>
      <c r="F593" s="365"/>
    </row>
    <row r="594" spans="1:6" ht="12.5">
      <c r="A594" s="365"/>
      <c r="B594" s="453"/>
      <c r="C594" s="454"/>
      <c r="D594" s="455"/>
      <c r="F594" s="365"/>
    </row>
    <row r="595" spans="1:6" ht="12.5">
      <c r="A595" s="365"/>
      <c r="B595" s="453"/>
      <c r="C595" s="454"/>
      <c r="D595" s="455"/>
      <c r="F595" s="365"/>
    </row>
    <row r="596" spans="1:6" ht="12.5">
      <c r="A596" s="365"/>
      <c r="B596" s="453"/>
      <c r="C596" s="454"/>
      <c r="D596" s="455"/>
      <c r="F596" s="365"/>
    </row>
    <row r="597" spans="1:6" ht="12.5">
      <c r="A597" s="365"/>
      <c r="B597" s="453"/>
      <c r="C597" s="454"/>
      <c r="D597" s="455"/>
      <c r="F597" s="365"/>
    </row>
    <row r="598" spans="1:6" ht="12.5">
      <c r="A598" s="365"/>
      <c r="B598" s="453"/>
      <c r="C598" s="454"/>
      <c r="D598" s="455"/>
      <c r="F598" s="365"/>
    </row>
    <row r="599" spans="1:6" ht="12.5">
      <c r="A599" s="365"/>
      <c r="B599" s="453"/>
      <c r="C599" s="454"/>
      <c r="D599" s="455"/>
      <c r="F599" s="365"/>
    </row>
    <row r="600" spans="1:6" ht="12.5">
      <c r="A600" s="365"/>
      <c r="B600" s="453"/>
      <c r="C600" s="454"/>
      <c r="D600" s="455"/>
      <c r="F600" s="365"/>
    </row>
    <row r="601" spans="1:6" ht="12.5">
      <c r="A601" s="365"/>
      <c r="B601" s="453"/>
      <c r="C601" s="454"/>
      <c r="D601" s="455"/>
      <c r="F601" s="365"/>
    </row>
    <row r="602" spans="1:6" ht="12.5">
      <c r="A602" s="365"/>
      <c r="B602" s="453"/>
      <c r="C602" s="454"/>
      <c r="D602" s="455"/>
      <c r="F602" s="365"/>
    </row>
    <row r="603" spans="1:6" ht="12.5">
      <c r="A603" s="365"/>
      <c r="B603" s="453"/>
      <c r="C603" s="454"/>
      <c r="D603" s="455"/>
      <c r="F603" s="365"/>
    </row>
    <row r="604" spans="1:6" ht="12.5">
      <c r="A604" s="365"/>
      <c r="B604" s="453"/>
      <c r="C604" s="454"/>
      <c r="D604" s="455"/>
      <c r="F604" s="365"/>
    </row>
    <row r="605" spans="1:6" ht="12.5">
      <c r="A605" s="365"/>
      <c r="B605" s="453"/>
      <c r="C605" s="454"/>
      <c r="D605" s="455"/>
      <c r="F605" s="365"/>
    </row>
    <row r="606" spans="1:6" ht="12.5">
      <c r="A606" s="365"/>
      <c r="B606" s="453"/>
      <c r="C606" s="454"/>
      <c r="D606" s="455"/>
      <c r="F606" s="365"/>
    </row>
    <row r="607" spans="1:6" ht="12.5">
      <c r="A607" s="365"/>
      <c r="B607" s="453"/>
      <c r="C607" s="454"/>
      <c r="D607" s="455"/>
      <c r="F607" s="365"/>
    </row>
    <row r="608" spans="1:6" ht="12.5">
      <c r="A608" s="365"/>
      <c r="B608" s="453"/>
      <c r="C608" s="454"/>
      <c r="D608" s="455"/>
      <c r="F608" s="365"/>
    </row>
    <row r="609" spans="1:6" ht="12.5">
      <c r="A609" s="365"/>
      <c r="B609" s="453"/>
      <c r="C609" s="454"/>
      <c r="D609" s="455"/>
      <c r="F609" s="365"/>
    </row>
    <row r="610" spans="1:6" ht="12.5">
      <c r="A610" s="365"/>
      <c r="B610" s="453"/>
      <c r="C610" s="454"/>
      <c r="D610" s="455"/>
      <c r="F610" s="365"/>
    </row>
    <row r="611" spans="1:6" ht="12.5">
      <c r="A611" s="365"/>
      <c r="B611" s="453"/>
      <c r="C611" s="454"/>
      <c r="D611" s="455"/>
      <c r="F611" s="365"/>
    </row>
    <row r="612" spans="1:6" ht="12.5">
      <c r="A612" s="365"/>
      <c r="B612" s="453"/>
      <c r="C612" s="454"/>
      <c r="D612" s="455"/>
      <c r="F612" s="365"/>
    </row>
    <row r="613" spans="1:6" ht="12.5">
      <c r="A613" s="365"/>
      <c r="B613" s="453"/>
      <c r="C613" s="454"/>
      <c r="D613" s="455"/>
      <c r="F613" s="365"/>
    </row>
    <row r="614" spans="1:6" ht="12.5">
      <c r="A614" s="365"/>
      <c r="B614" s="453"/>
      <c r="C614" s="454"/>
      <c r="D614" s="455"/>
      <c r="F614" s="365"/>
    </row>
    <row r="615" spans="1:6" ht="12.5">
      <c r="A615" s="365"/>
      <c r="B615" s="453"/>
      <c r="C615" s="454"/>
      <c r="D615" s="455"/>
      <c r="F615" s="365"/>
    </row>
    <row r="616" spans="1:6" ht="12.5">
      <c r="A616" s="365"/>
      <c r="B616" s="453"/>
      <c r="C616" s="454"/>
      <c r="D616" s="455"/>
      <c r="F616" s="365"/>
    </row>
    <row r="617" spans="1:6" ht="12.5">
      <c r="A617" s="365"/>
      <c r="B617" s="453"/>
      <c r="C617" s="454"/>
      <c r="D617" s="455"/>
      <c r="F617" s="365"/>
    </row>
    <row r="618" spans="1:6" ht="12.5">
      <c r="A618" s="365"/>
      <c r="B618" s="453"/>
      <c r="C618" s="454"/>
      <c r="D618" s="455"/>
      <c r="F618" s="365"/>
    </row>
    <row r="619" spans="1:6" ht="12.5">
      <c r="A619" s="365"/>
      <c r="B619" s="453"/>
      <c r="C619" s="454"/>
      <c r="D619" s="455"/>
      <c r="F619" s="365"/>
    </row>
    <row r="620" spans="1:6" ht="12.5">
      <c r="A620" s="365"/>
      <c r="B620" s="453"/>
      <c r="C620" s="454"/>
      <c r="D620" s="455"/>
      <c r="F620" s="365"/>
    </row>
    <row r="621" spans="1:6" ht="12.5">
      <c r="A621" s="365"/>
      <c r="B621" s="453"/>
      <c r="C621" s="454"/>
      <c r="D621" s="455"/>
      <c r="F621" s="365"/>
    </row>
    <row r="622" spans="1:6" ht="12.5">
      <c r="A622" s="365"/>
      <c r="B622" s="453"/>
      <c r="C622" s="454"/>
      <c r="D622" s="455"/>
      <c r="F622" s="365"/>
    </row>
    <row r="623" spans="1:6" ht="12.5">
      <c r="A623" s="365"/>
      <c r="B623" s="453"/>
      <c r="C623" s="454"/>
      <c r="D623" s="455"/>
      <c r="F623" s="365"/>
    </row>
    <row r="624" spans="1:6" ht="12.5">
      <c r="A624" s="365"/>
      <c r="B624" s="453"/>
      <c r="C624" s="454"/>
      <c r="D624" s="455"/>
      <c r="F624" s="365"/>
    </row>
    <row r="625" spans="1:6" ht="12.5">
      <c r="A625" s="365"/>
      <c r="B625" s="453"/>
      <c r="C625" s="454"/>
      <c r="D625" s="455"/>
      <c r="F625" s="365"/>
    </row>
    <row r="626" spans="1:6" ht="12.5">
      <c r="A626" s="365"/>
      <c r="B626" s="453"/>
      <c r="C626" s="454"/>
      <c r="D626" s="455"/>
      <c r="F626" s="365"/>
    </row>
    <row r="627" spans="1:6" ht="12.5">
      <c r="A627" s="365"/>
      <c r="B627" s="453"/>
      <c r="C627" s="454"/>
      <c r="D627" s="455"/>
      <c r="F627" s="365"/>
    </row>
    <row r="628" spans="1:6" ht="12.5">
      <c r="A628" s="365"/>
      <c r="B628" s="453"/>
      <c r="C628" s="454"/>
      <c r="D628" s="455"/>
      <c r="F628" s="365"/>
    </row>
    <row r="629" spans="1:6" ht="12.5">
      <c r="A629" s="365"/>
      <c r="B629" s="453"/>
      <c r="C629" s="454"/>
      <c r="D629" s="455"/>
      <c r="F629" s="365"/>
    </row>
    <row r="630" spans="1:6" ht="12.5">
      <c r="A630" s="365"/>
      <c r="B630" s="453"/>
      <c r="C630" s="454"/>
      <c r="D630" s="455"/>
      <c r="F630" s="365"/>
    </row>
    <row r="631" spans="1:6" ht="12.5">
      <c r="A631" s="365"/>
      <c r="B631" s="453"/>
      <c r="C631" s="454"/>
      <c r="D631" s="455"/>
      <c r="F631" s="365"/>
    </row>
    <row r="632" spans="1:6" ht="12.5">
      <c r="A632" s="365"/>
      <c r="B632" s="453"/>
      <c r="C632" s="454"/>
      <c r="D632" s="455"/>
      <c r="F632" s="365"/>
    </row>
    <row r="633" spans="1:6" ht="12.5">
      <c r="A633" s="365"/>
      <c r="B633" s="453"/>
      <c r="C633" s="454"/>
      <c r="D633" s="455"/>
      <c r="F633" s="365"/>
    </row>
    <row r="634" spans="1:6" ht="12.5">
      <c r="A634" s="365"/>
      <c r="B634" s="453"/>
      <c r="C634" s="454"/>
      <c r="D634" s="455"/>
      <c r="F634" s="365"/>
    </row>
    <row r="635" spans="1:6" ht="12.5">
      <c r="A635" s="365"/>
      <c r="B635" s="453"/>
      <c r="C635" s="454"/>
      <c r="D635" s="455"/>
      <c r="F635" s="365"/>
    </row>
    <row r="636" spans="1:6" ht="12.5">
      <c r="A636" s="365"/>
      <c r="B636" s="453"/>
      <c r="C636" s="454"/>
      <c r="D636" s="455"/>
      <c r="F636" s="365"/>
    </row>
    <row r="637" spans="1:6" ht="12.5">
      <c r="A637" s="365"/>
      <c r="B637" s="453"/>
      <c r="C637" s="454"/>
      <c r="D637" s="455"/>
      <c r="F637" s="365"/>
    </row>
    <row r="638" spans="1:6" ht="12.5">
      <c r="A638" s="365"/>
      <c r="B638" s="453"/>
      <c r="C638" s="454"/>
      <c r="D638" s="455"/>
      <c r="F638" s="365"/>
    </row>
    <row r="639" spans="1:6" ht="12.5">
      <c r="A639" s="365"/>
      <c r="B639" s="453"/>
      <c r="C639" s="454"/>
      <c r="D639" s="455"/>
      <c r="F639" s="365"/>
    </row>
    <row r="640" spans="1:6" ht="12.5">
      <c r="A640" s="365"/>
      <c r="B640" s="453"/>
      <c r="C640" s="454"/>
      <c r="D640" s="455"/>
      <c r="F640" s="365"/>
    </row>
    <row r="641" spans="1:6" ht="12.5">
      <c r="A641" s="365"/>
      <c r="B641" s="453"/>
      <c r="C641" s="454"/>
      <c r="D641" s="455"/>
      <c r="F641" s="365"/>
    </row>
    <row r="642" spans="1:6" ht="12.5">
      <c r="A642" s="365"/>
      <c r="B642" s="453"/>
      <c r="C642" s="454"/>
      <c r="D642" s="455"/>
      <c r="F642" s="365"/>
    </row>
    <row r="643" spans="1:6" ht="12.5">
      <c r="A643" s="365"/>
      <c r="B643" s="453"/>
      <c r="C643" s="454"/>
      <c r="D643" s="455"/>
      <c r="F643" s="365"/>
    </row>
    <row r="644" spans="1:6" ht="12.5">
      <c r="A644" s="365"/>
      <c r="B644" s="453"/>
      <c r="C644" s="454"/>
      <c r="D644" s="455"/>
      <c r="F644" s="365"/>
    </row>
    <row r="645" spans="1:6" ht="12.5">
      <c r="A645" s="365"/>
      <c r="B645" s="453"/>
      <c r="C645" s="454"/>
      <c r="D645" s="455"/>
      <c r="F645" s="365"/>
    </row>
    <row r="646" spans="1:6" ht="12.5">
      <c r="A646" s="365"/>
      <c r="B646" s="453"/>
      <c r="C646" s="454"/>
      <c r="D646" s="455"/>
      <c r="F646" s="365"/>
    </row>
    <row r="647" spans="1:6" ht="12.5">
      <c r="A647" s="365"/>
      <c r="B647" s="453"/>
      <c r="C647" s="454"/>
      <c r="D647" s="455"/>
      <c r="F647" s="365"/>
    </row>
    <row r="648" spans="1:6" ht="12.5">
      <c r="A648" s="365"/>
      <c r="B648" s="453"/>
      <c r="C648" s="454"/>
      <c r="D648" s="455"/>
      <c r="F648" s="365"/>
    </row>
    <row r="649" spans="1:6" ht="12.5">
      <c r="A649" s="365"/>
      <c r="B649" s="453"/>
      <c r="C649" s="454"/>
      <c r="D649" s="455"/>
      <c r="F649" s="365"/>
    </row>
    <row r="650" spans="1:6" ht="12.5">
      <c r="A650" s="365"/>
      <c r="B650" s="453"/>
      <c r="C650" s="454"/>
      <c r="D650" s="455"/>
      <c r="F650" s="365"/>
    </row>
    <row r="651" spans="1:6" ht="12.5">
      <c r="A651" s="365"/>
      <c r="B651" s="453"/>
      <c r="C651" s="454"/>
      <c r="D651" s="455"/>
      <c r="F651" s="365"/>
    </row>
    <row r="652" spans="1:6" ht="12.5">
      <c r="A652" s="365"/>
      <c r="B652" s="453"/>
      <c r="C652" s="454"/>
      <c r="D652" s="455"/>
      <c r="F652" s="365"/>
    </row>
    <row r="653" spans="1:6" ht="12.5">
      <c r="A653" s="365"/>
      <c r="B653" s="453"/>
      <c r="C653" s="454"/>
      <c r="D653" s="455"/>
      <c r="F653" s="365"/>
    </row>
    <row r="654" spans="1:6" ht="12.5">
      <c r="A654" s="365"/>
      <c r="B654" s="453"/>
      <c r="C654" s="454"/>
      <c r="D654" s="455"/>
      <c r="F654" s="365"/>
    </row>
    <row r="655" spans="1:6" ht="12.5">
      <c r="A655" s="365"/>
      <c r="B655" s="453"/>
      <c r="C655" s="454"/>
      <c r="D655" s="455"/>
      <c r="F655" s="365"/>
    </row>
    <row r="656" spans="1:6" ht="12.5">
      <c r="A656" s="365"/>
      <c r="B656" s="453"/>
      <c r="C656" s="454"/>
      <c r="D656" s="455"/>
      <c r="F656" s="365"/>
    </row>
    <row r="657" spans="1:6" ht="12.5">
      <c r="A657" s="365"/>
      <c r="B657" s="453"/>
      <c r="C657" s="454"/>
      <c r="D657" s="455"/>
      <c r="F657" s="365"/>
    </row>
    <row r="658" spans="1:6" ht="12.5">
      <c r="A658" s="365"/>
      <c r="B658" s="453"/>
      <c r="C658" s="454"/>
      <c r="D658" s="455"/>
      <c r="F658" s="365"/>
    </row>
    <row r="659" spans="1:6" ht="12.5">
      <c r="A659" s="365"/>
      <c r="B659" s="453"/>
      <c r="C659" s="454"/>
      <c r="D659" s="455"/>
      <c r="F659" s="365"/>
    </row>
    <row r="660" spans="1:6" ht="12.5">
      <c r="A660" s="365"/>
      <c r="B660" s="453"/>
      <c r="C660" s="454"/>
      <c r="D660" s="455"/>
      <c r="F660" s="365"/>
    </row>
    <row r="661" spans="1:6" ht="12.5">
      <c r="A661" s="365"/>
      <c r="B661" s="453"/>
      <c r="C661" s="454"/>
      <c r="D661" s="455"/>
      <c r="F661" s="365"/>
    </row>
    <row r="662" spans="1:6" ht="12.5">
      <c r="A662" s="365"/>
      <c r="B662" s="453"/>
      <c r="C662" s="454"/>
      <c r="D662" s="455"/>
      <c r="F662" s="365"/>
    </row>
    <row r="663" spans="1:6" ht="12.5">
      <c r="A663" s="365"/>
      <c r="B663" s="453"/>
      <c r="C663" s="454"/>
      <c r="D663" s="455"/>
      <c r="F663" s="365"/>
    </row>
    <row r="664" spans="1:6" ht="12.5">
      <c r="A664" s="365"/>
      <c r="B664" s="453"/>
      <c r="C664" s="454"/>
      <c r="D664" s="455"/>
      <c r="F664" s="365"/>
    </row>
    <row r="665" spans="1:6" ht="12.5">
      <c r="A665" s="365"/>
      <c r="B665" s="453"/>
      <c r="C665" s="454"/>
      <c r="D665" s="455"/>
      <c r="F665" s="365"/>
    </row>
    <row r="666" spans="1:6" ht="12.5">
      <c r="A666" s="365"/>
      <c r="B666" s="453"/>
      <c r="C666" s="454"/>
      <c r="D666" s="455"/>
      <c r="F666" s="365"/>
    </row>
    <row r="667" spans="1:6" ht="12.5">
      <c r="A667" s="365"/>
      <c r="B667" s="453"/>
      <c r="C667" s="454"/>
      <c r="D667" s="455"/>
      <c r="F667" s="365"/>
    </row>
    <row r="668" spans="1:6" ht="12.5">
      <c r="A668" s="365"/>
      <c r="B668" s="453"/>
      <c r="C668" s="454"/>
      <c r="D668" s="455"/>
      <c r="F668" s="365"/>
    </row>
    <row r="669" spans="1:6" ht="12.5">
      <c r="A669" s="365"/>
      <c r="B669" s="453"/>
      <c r="C669" s="454"/>
      <c r="D669" s="455"/>
      <c r="F669" s="365"/>
    </row>
    <row r="670" spans="1:6" ht="12.5">
      <c r="A670" s="365"/>
      <c r="B670" s="453"/>
      <c r="C670" s="454"/>
      <c r="D670" s="455"/>
      <c r="F670" s="365"/>
    </row>
    <row r="671" spans="1:6" ht="12.5">
      <c r="A671" s="365"/>
      <c r="B671" s="453"/>
      <c r="C671" s="454"/>
      <c r="D671" s="455"/>
      <c r="F671" s="365"/>
    </row>
    <row r="672" spans="1:6" ht="12.5">
      <c r="A672" s="365"/>
      <c r="B672" s="453"/>
      <c r="C672" s="454"/>
      <c r="D672" s="455"/>
      <c r="F672" s="365"/>
    </row>
    <row r="673" spans="1:6" ht="12.5">
      <c r="A673" s="365"/>
      <c r="B673" s="453"/>
      <c r="C673" s="454"/>
      <c r="D673" s="455"/>
      <c r="F673" s="365"/>
    </row>
    <row r="674" spans="1:6" ht="12.5">
      <c r="A674" s="365"/>
      <c r="B674" s="453"/>
      <c r="C674" s="454"/>
      <c r="D674" s="455"/>
      <c r="F674" s="365"/>
    </row>
    <row r="675" spans="1:6" ht="12.5">
      <c r="A675" s="365"/>
      <c r="B675" s="453"/>
      <c r="C675" s="454"/>
      <c r="D675" s="455"/>
      <c r="F675" s="365"/>
    </row>
    <row r="676" spans="1:6" ht="12.5">
      <c r="A676" s="365"/>
      <c r="B676" s="453"/>
      <c r="C676" s="454"/>
      <c r="D676" s="455"/>
      <c r="F676" s="365"/>
    </row>
    <row r="677" spans="1:6" ht="12.5">
      <c r="A677" s="365"/>
      <c r="B677" s="453"/>
      <c r="C677" s="454"/>
      <c r="D677" s="455"/>
      <c r="F677" s="365"/>
    </row>
    <row r="678" spans="1:6" ht="12.5">
      <c r="A678" s="365"/>
      <c r="B678" s="453"/>
      <c r="C678" s="454"/>
      <c r="D678" s="455"/>
      <c r="F678" s="365"/>
    </row>
    <row r="679" spans="1:6" ht="12.5">
      <c r="A679" s="365"/>
      <c r="B679" s="453"/>
      <c r="C679" s="454"/>
      <c r="D679" s="455"/>
      <c r="F679" s="365"/>
    </row>
    <row r="680" spans="1:6" ht="12.5">
      <c r="A680" s="365"/>
      <c r="B680" s="453"/>
      <c r="C680" s="454"/>
      <c r="D680" s="455"/>
      <c r="F680" s="365"/>
    </row>
    <row r="681" spans="1:6" ht="12.5">
      <c r="A681" s="365"/>
      <c r="B681" s="453"/>
      <c r="C681" s="454"/>
      <c r="D681" s="455"/>
      <c r="F681" s="365"/>
    </row>
    <row r="682" spans="1:6" ht="12.5">
      <c r="A682" s="365"/>
      <c r="B682" s="453"/>
      <c r="C682" s="454"/>
      <c r="D682" s="455"/>
      <c r="F682" s="365"/>
    </row>
    <row r="683" spans="1:6" ht="12.5">
      <c r="A683" s="365"/>
      <c r="B683" s="453"/>
      <c r="C683" s="454"/>
      <c r="D683" s="455"/>
      <c r="F683" s="365"/>
    </row>
    <row r="684" spans="1:6" ht="12.5">
      <c r="A684" s="365"/>
      <c r="B684" s="453"/>
      <c r="C684" s="454"/>
      <c r="D684" s="455"/>
      <c r="F684" s="365"/>
    </row>
    <row r="685" spans="1:6" ht="12.5">
      <c r="A685" s="365"/>
      <c r="B685" s="453"/>
      <c r="C685" s="454"/>
      <c r="D685" s="455"/>
      <c r="F685" s="365"/>
    </row>
    <row r="686" spans="1:6" ht="12.5">
      <c r="A686" s="365"/>
      <c r="B686" s="453"/>
      <c r="C686" s="454"/>
      <c r="D686" s="455"/>
      <c r="F686" s="365"/>
    </row>
    <row r="687" spans="1:6" ht="12.5">
      <c r="A687" s="365"/>
      <c r="B687" s="453"/>
      <c r="C687" s="454"/>
      <c r="D687" s="455"/>
      <c r="F687" s="365"/>
    </row>
    <row r="688" spans="1:6" ht="12.5">
      <c r="A688" s="365"/>
      <c r="B688" s="453"/>
      <c r="C688" s="454"/>
      <c r="D688" s="455"/>
      <c r="F688" s="365"/>
    </row>
    <row r="689" spans="1:6" ht="12.5">
      <c r="A689" s="365"/>
      <c r="B689" s="453"/>
      <c r="C689" s="454"/>
      <c r="D689" s="455"/>
      <c r="F689" s="365"/>
    </row>
    <row r="690" spans="1:6" ht="12.5">
      <c r="A690" s="365"/>
      <c r="B690" s="453"/>
      <c r="C690" s="454"/>
      <c r="D690" s="455"/>
      <c r="F690" s="365"/>
    </row>
    <row r="691" spans="1:6" ht="12.5">
      <c r="A691" s="365"/>
      <c r="B691" s="453"/>
      <c r="C691" s="454"/>
      <c r="D691" s="455"/>
      <c r="F691" s="365"/>
    </row>
    <row r="692" spans="1:6" ht="12.5">
      <c r="A692" s="365"/>
      <c r="B692" s="453"/>
      <c r="C692" s="454"/>
      <c r="D692" s="455"/>
      <c r="F692" s="365"/>
    </row>
    <row r="693" spans="1:6" ht="12.5">
      <c r="A693" s="365"/>
      <c r="B693" s="453"/>
      <c r="C693" s="454"/>
      <c r="D693" s="455"/>
      <c r="F693" s="365"/>
    </row>
    <row r="694" spans="1:6" ht="12.5">
      <c r="A694" s="365"/>
      <c r="B694" s="453"/>
      <c r="C694" s="454"/>
      <c r="D694" s="455"/>
      <c r="F694" s="365"/>
    </row>
    <row r="695" spans="1:6" ht="12.5">
      <c r="A695" s="365"/>
      <c r="B695" s="453"/>
      <c r="C695" s="454"/>
      <c r="D695" s="455"/>
      <c r="F695" s="365"/>
    </row>
    <row r="696" spans="1:6" ht="12.5">
      <c r="A696" s="365"/>
      <c r="B696" s="453"/>
      <c r="C696" s="454"/>
      <c r="D696" s="455"/>
      <c r="F696" s="365"/>
    </row>
    <row r="697" spans="1:6" ht="12.5">
      <c r="A697" s="365"/>
      <c r="B697" s="453"/>
      <c r="C697" s="454"/>
      <c r="D697" s="455"/>
      <c r="F697" s="365"/>
    </row>
    <row r="698" spans="1:6" ht="12.5">
      <c r="A698" s="365"/>
      <c r="B698" s="453"/>
      <c r="C698" s="454"/>
      <c r="D698" s="455"/>
      <c r="F698" s="365"/>
    </row>
    <row r="699" spans="1:6" ht="12.5">
      <c r="A699" s="365"/>
      <c r="B699" s="453"/>
      <c r="C699" s="454"/>
      <c r="D699" s="455"/>
      <c r="F699" s="365"/>
    </row>
    <row r="700" spans="1:6" ht="12.5">
      <c r="A700" s="365"/>
      <c r="B700" s="453"/>
      <c r="C700" s="454"/>
      <c r="D700" s="455"/>
      <c r="F700" s="365"/>
    </row>
    <row r="701" spans="1:6" ht="12.5">
      <c r="A701" s="365"/>
      <c r="B701" s="453"/>
      <c r="C701" s="454"/>
      <c r="D701" s="455"/>
      <c r="F701" s="365"/>
    </row>
    <row r="702" spans="1:6" ht="12.5">
      <c r="A702" s="365"/>
      <c r="B702" s="453"/>
      <c r="C702" s="454"/>
      <c r="D702" s="455"/>
      <c r="F702" s="365"/>
    </row>
    <row r="703" spans="1:6" ht="12.5">
      <c r="A703" s="365"/>
      <c r="B703" s="453"/>
      <c r="C703" s="454"/>
      <c r="D703" s="455"/>
      <c r="F703" s="365"/>
    </row>
    <row r="704" spans="1:6" ht="12.5">
      <c r="A704" s="365"/>
      <c r="B704" s="453"/>
      <c r="C704" s="454"/>
      <c r="D704" s="455"/>
      <c r="F704" s="365"/>
    </row>
    <row r="705" spans="1:6" ht="12.5">
      <c r="A705" s="365"/>
      <c r="B705" s="453"/>
      <c r="C705" s="454"/>
      <c r="D705" s="455"/>
      <c r="F705" s="365"/>
    </row>
    <row r="706" spans="1:6" ht="12.5">
      <c r="A706" s="365"/>
      <c r="B706" s="453"/>
      <c r="C706" s="454"/>
      <c r="D706" s="455"/>
      <c r="F706" s="365"/>
    </row>
    <row r="707" spans="1:6" ht="12.5">
      <c r="A707" s="365"/>
      <c r="B707" s="453"/>
      <c r="C707" s="454"/>
      <c r="D707" s="455"/>
      <c r="F707" s="365"/>
    </row>
    <row r="708" spans="1:6" ht="12.5">
      <c r="A708" s="365"/>
      <c r="B708" s="453"/>
      <c r="C708" s="454"/>
      <c r="D708" s="455"/>
      <c r="F708" s="365"/>
    </row>
    <row r="709" spans="1:6" ht="12.5">
      <c r="A709" s="365"/>
      <c r="B709" s="453"/>
      <c r="C709" s="454"/>
      <c r="D709" s="455"/>
      <c r="F709" s="365"/>
    </row>
    <row r="710" spans="1:6" ht="12.5">
      <c r="A710" s="365"/>
      <c r="B710" s="453"/>
      <c r="C710" s="454"/>
      <c r="D710" s="455"/>
      <c r="F710" s="365"/>
    </row>
    <row r="711" spans="1:6" ht="12.5">
      <c r="A711" s="365"/>
      <c r="B711" s="453"/>
      <c r="C711" s="454"/>
      <c r="D711" s="455"/>
      <c r="F711" s="365"/>
    </row>
    <row r="712" spans="1:6" ht="12.5">
      <c r="A712" s="365"/>
      <c r="B712" s="453"/>
      <c r="C712" s="454"/>
      <c r="D712" s="455"/>
      <c r="F712" s="365"/>
    </row>
    <row r="713" spans="1:6" ht="12.5">
      <c r="A713" s="365"/>
      <c r="B713" s="453"/>
      <c r="C713" s="454"/>
      <c r="D713" s="455"/>
      <c r="F713" s="365"/>
    </row>
    <row r="714" spans="1:6" ht="12.5">
      <c r="A714" s="365"/>
      <c r="B714" s="453"/>
      <c r="C714" s="454"/>
      <c r="D714" s="455"/>
      <c r="F714" s="365"/>
    </row>
    <row r="715" spans="1:6" ht="12.5">
      <c r="A715" s="365"/>
      <c r="B715" s="453"/>
      <c r="C715" s="454"/>
      <c r="D715" s="455"/>
      <c r="F715" s="365"/>
    </row>
    <row r="716" spans="1:6" ht="12.5">
      <c r="A716" s="365"/>
      <c r="B716" s="453"/>
      <c r="C716" s="454"/>
      <c r="D716" s="455"/>
      <c r="F716" s="365"/>
    </row>
    <row r="717" spans="1:6" ht="12.5">
      <c r="A717" s="365"/>
      <c r="B717" s="453"/>
      <c r="C717" s="454"/>
      <c r="D717" s="455"/>
      <c r="F717" s="365"/>
    </row>
    <row r="718" spans="1:6" ht="12.5">
      <c r="A718" s="365"/>
      <c r="B718" s="453"/>
      <c r="C718" s="454"/>
      <c r="D718" s="455"/>
      <c r="F718" s="365"/>
    </row>
    <row r="719" spans="1:6" ht="12.5">
      <c r="A719" s="365"/>
      <c r="B719" s="453"/>
      <c r="C719" s="454"/>
      <c r="D719" s="455"/>
      <c r="F719" s="365"/>
    </row>
    <row r="720" spans="1:6" ht="12.5">
      <c r="A720" s="365"/>
      <c r="B720" s="453"/>
      <c r="C720" s="454"/>
      <c r="D720" s="455"/>
      <c r="F720" s="365"/>
    </row>
    <row r="721" spans="1:6" ht="12.5">
      <c r="A721" s="365"/>
      <c r="B721" s="453"/>
      <c r="C721" s="454"/>
      <c r="D721" s="455"/>
      <c r="F721" s="365"/>
    </row>
    <row r="722" spans="1:6" ht="12.5">
      <c r="A722" s="365"/>
      <c r="B722" s="453"/>
      <c r="C722" s="454"/>
      <c r="D722" s="455"/>
      <c r="F722" s="365"/>
    </row>
    <row r="723" spans="1:6" ht="12.5">
      <c r="A723" s="365"/>
      <c r="B723" s="453"/>
      <c r="C723" s="454"/>
      <c r="D723" s="455"/>
      <c r="F723" s="365"/>
    </row>
    <row r="724" spans="1:6" ht="12.5">
      <c r="A724" s="365"/>
      <c r="B724" s="453"/>
      <c r="C724" s="454"/>
      <c r="D724" s="455"/>
      <c r="F724" s="365"/>
    </row>
    <row r="725" spans="1:6" ht="12.5">
      <c r="A725" s="365"/>
      <c r="B725" s="453"/>
      <c r="C725" s="454"/>
      <c r="D725" s="455"/>
      <c r="F725" s="365"/>
    </row>
    <row r="726" spans="1:6" ht="12.5">
      <c r="A726" s="365"/>
      <c r="B726" s="453"/>
      <c r="C726" s="454"/>
      <c r="D726" s="455"/>
      <c r="F726" s="365"/>
    </row>
    <row r="727" spans="1:6" ht="12.5">
      <c r="A727" s="365"/>
      <c r="B727" s="453"/>
      <c r="C727" s="454"/>
      <c r="D727" s="455"/>
      <c r="F727" s="365"/>
    </row>
    <row r="728" spans="1:6" ht="12.5">
      <c r="A728" s="365"/>
      <c r="B728" s="453"/>
      <c r="C728" s="454"/>
      <c r="D728" s="455"/>
      <c r="F728" s="365"/>
    </row>
    <row r="729" spans="1:6" ht="12.5">
      <c r="A729" s="365"/>
      <c r="B729" s="453"/>
      <c r="C729" s="454"/>
      <c r="D729" s="455"/>
      <c r="F729" s="365"/>
    </row>
    <row r="730" spans="1:6" ht="12.5">
      <c r="A730" s="365"/>
      <c r="B730" s="453"/>
      <c r="C730" s="454"/>
      <c r="D730" s="455"/>
      <c r="F730" s="365"/>
    </row>
    <row r="731" spans="1:6" ht="12.5">
      <c r="A731" s="365"/>
      <c r="B731" s="453"/>
      <c r="C731" s="454"/>
      <c r="D731" s="455"/>
      <c r="F731" s="365"/>
    </row>
    <row r="732" spans="1:6" ht="12.5">
      <c r="A732" s="365"/>
      <c r="B732" s="453"/>
      <c r="C732" s="454"/>
      <c r="D732" s="455"/>
      <c r="F732" s="365"/>
    </row>
    <row r="733" spans="1:6" ht="12.5">
      <c r="A733" s="365"/>
      <c r="B733" s="453"/>
      <c r="C733" s="454"/>
      <c r="D733" s="455"/>
      <c r="F733" s="365"/>
    </row>
    <row r="734" spans="1:6" ht="12.5">
      <c r="A734" s="365"/>
      <c r="B734" s="453"/>
      <c r="C734" s="454"/>
      <c r="D734" s="455"/>
      <c r="F734" s="365"/>
    </row>
    <row r="735" spans="1:6" ht="12.5">
      <c r="A735" s="365"/>
      <c r="B735" s="453"/>
      <c r="C735" s="454"/>
      <c r="D735" s="455"/>
      <c r="F735" s="365"/>
    </row>
    <row r="736" spans="1:6" ht="12.5">
      <c r="A736" s="365"/>
      <c r="B736" s="453"/>
      <c r="C736" s="454"/>
      <c r="D736" s="455"/>
      <c r="F736" s="365"/>
    </row>
    <row r="737" spans="1:6" ht="12.5">
      <c r="A737" s="365"/>
      <c r="B737" s="453"/>
      <c r="C737" s="454"/>
      <c r="D737" s="455"/>
      <c r="F737" s="365"/>
    </row>
    <row r="738" spans="1:6" ht="12.5">
      <c r="A738" s="365"/>
      <c r="B738" s="453"/>
      <c r="C738" s="454"/>
      <c r="D738" s="455"/>
      <c r="F738" s="365"/>
    </row>
    <row r="739" spans="1:6" ht="12.5">
      <c r="A739" s="365"/>
      <c r="B739" s="453"/>
      <c r="C739" s="454"/>
      <c r="D739" s="455"/>
      <c r="F739" s="365"/>
    </row>
    <row r="740" spans="1:6" ht="12.5">
      <c r="A740" s="365"/>
      <c r="B740" s="453"/>
      <c r="C740" s="454"/>
      <c r="D740" s="455"/>
      <c r="F740" s="365"/>
    </row>
    <row r="741" spans="1:6" ht="12.5">
      <c r="A741" s="365"/>
      <c r="B741" s="453"/>
      <c r="C741" s="454"/>
      <c r="D741" s="455"/>
      <c r="F741" s="365"/>
    </row>
    <row r="742" spans="1:6" ht="12.5">
      <c r="A742" s="365"/>
      <c r="B742" s="453"/>
      <c r="C742" s="454"/>
      <c r="D742" s="455"/>
      <c r="F742" s="365"/>
    </row>
    <row r="743" spans="1:6" ht="12.5">
      <c r="A743" s="365"/>
      <c r="B743" s="453"/>
      <c r="C743" s="454"/>
      <c r="D743" s="455"/>
      <c r="F743" s="365"/>
    </row>
    <row r="744" spans="1:6" ht="12.5">
      <c r="A744" s="365"/>
      <c r="B744" s="453"/>
      <c r="C744" s="454"/>
      <c r="D744" s="455"/>
      <c r="F744" s="365"/>
    </row>
    <row r="745" spans="1:6" ht="12.5">
      <c r="A745" s="365"/>
      <c r="B745" s="453"/>
      <c r="C745" s="454"/>
      <c r="D745" s="455"/>
      <c r="F745" s="365"/>
    </row>
    <row r="746" spans="1:6" ht="12.5">
      <c r="A746" s="365"/>
      <c r="B746" s="453"/>
      <c r="C746" s="454"/>
      <c r="D746" s="455"/>
      <c r="F746" s="365"/>
    </row>
    <row r="747" spans="1:6" ht="12.5">
      <c r="A747" s="365"/>
      <c r="B747" s="453"/>
      <c r="C747" s="454"/>
      <c r="D747" s="455"/>
      <c r="F747" s="365"/>
    </row>
    <row r="748" spans="1:6" ht="12.5">
      <c r="A748" s="365"/>
      <c r="B748" s="453"/>
      <c r="C748" s="454"/>
      <c r="D748" s="455"/>
      <c r="F748" s="365"/>
    </row>
    <row r="749" spans="1:6" ht="12.5">
      <c r="A749" s="365"/>
      <c r="B749" s="453"/>
      <c r="C749" s="454"/>
      <c r="D749" s="455"/>
      <c r="F749" s="365"/>
    </row>
    <row r="750" spans="1:6" ht="12.5">
      <c r="A750" s="365"/>
      <c r="B750" s="453"/>
      <c r="C750" s="454"/>
      <c r="D750" s="455"/>
      <c r="F750" s="365"/>
    </row>
    <row r="751" spans="1:6" ht="12.5">
      <c r="A751" s="365"/>
      <c r="B751" s="453"/>
      <c r="C751" s="454"/>
      <c r="D751" s="455"/>
      <c r="F751" s="365"/>
    </row>
    <row r="752" spans="1:6" ht="12.5">
      <c r="A752" s="365"/>
      <c r="B752" s="453"/>
      <c r="C752" s="454"/>
      <c r="D752" s="455"/>
      <c r="F752" s="365"/>
    </row>
    <row r="753" spans="1:6" ht="12.5">
      <c r="A753" s="365"/>
      <c r="B753" s="453"/>
      <c r="C753" s="454"/>
      <c r="D753" s="455"/>
      <c r="F753" s="365"/>
    </row>
    <row r="754" spans="1:6" ht="12.5">
      <c r="A754" s="365"/>
      <c r="B754" s="453"/>
      <c r="C754" s="454"/>
      <c r="D754" s="455"/>
      <c r="F754" s="365"/>
    </row>
    <row r="755" spans="1:6" ht="12.5">
      <c r="A755" s="365"/>
      <c r="B755" s="453"/>
      <c r="C755" s="454"/>
      <c r="D755" s="455"/>
      <c r="F755" s="365"/>
    </row>
    <row r="756" spans="1:6" ht="12.5">
      <c r="A756" s="365"/>
      <c r="B756" s="453"/>
      <c r="C756" s="454"/>
      <c r="D756" s="455"/>
      <c r="F756" s="365"/>
    </row>
    <row r="757" spans="1:6" ht="12.5">
      <c r="A757" s="365"/>
      <c r="B757" s="453"/>
      <c r="C757" s="454"/>
      <c r="D757" s="455"/>
      <c r="F757" s="365"/>
    </row>
    <row r="758" spans="1:6" ht="12.5">
      <c r="A758" s="365"/>
      <c r="B758" s="453"/>
      <c r="C758" s="454"/>
      <c r="D758" s="455"/>
      <c r="F758" s="365"/>
    </row>
    <row r="759" spans="1:6" ht="12.5">
      <c r="A759" s="365"/>
      <c r="B759" s="453"/>
      <c r="C759" s="454"/>
      <c r="D759" s="455"/>
      <c r="F759" s="365"/>
    </row>
    <row r="760" spans="1:6" ht="12.5">
      <c r="A760" s="365"/>
      <c r="B760" s="453"/>
      <c r="C760" s="454"/>
      <c r="D760" s="455"/>
      <c r="F760" s="365"/>
    </row>
    <row r="761" spans="1:6" ht="12.5">
      <c r="A761" s="365"/>
      <c r="B761" s="453"/>
      <c r="C761" s="454"/>
      <c r="D761" s="455"/>
      <c r="F761" s="365"/>
    </row>
    <row r="762" spans="1:6" ht="12.5">
      <c r="A762" s="365"/>
      <c r="B762" s="453"/>
      <c r="C762" s="454"/>
      <c r="D762" s="455"/>
      <c r="F762" s="365"/>
    </row>
    <row r="763" spans="1:6" ht="12.5">
      <c r="A763" s="365"/>
      <c r="B763" s="453"/>
      <c r="C763" s="454"/>
      <c r="D763" s="455"/>
      <c r="F763" s="365"/>
    </row>
    <row r="764" spans="1:6" ht="12.5">
      <c r="A764" s="365"/>
      <c r="B764" s="453"/>
      <c r="C764" s="454"/>
      <c r="D764" s="455"/>
      <c r="F764" s="365"/>
    </row>
    <row r="765" spans="1:6" ht="12.5">
      <c r="A765" s="365"/>
      <c r="B765" s="453"/>
      <c r="C765" s="454"/>
      <c r="D765" s="455"/>
      <c r="F765" s="365"/>
    </row>
    <row r="766" spans="1:6" ht="12.5">
      <c r="A766" s="365"/>
      <c r="B766" s="453"/>
      <c r="C766" s="454"/>
      <c r="D766" s="455"/>
      <c r="F766" s="365"/>
    </row>
    <row r="767" spans="1:6" ht="12.5">
      <c r="A767" s="365"/>
      <c r="B767" s="453"/>
      <c r="C767" s="454"/>
      <c r="D767" s="455"/>
      <c r="F767" s="365"/>
    </row>
    <row r="768" spans="1:6" ht="12.5">
      <c r="A768" s="365"/>
      <c r="B768" s="453"/>
      <c r="C768" s="454"/>
      <c r="D768" s="455"/>
      <c r="F768" s="365"/>
    </row>
    <row r="769" spans="1:6" ht="12.5">
      <c r="A769" s="365"/>
      <c r="B769" s="453"/>
      <c r="C769" s="454"/>
      <c r="D769" s="455"/>
      <c r="F769" s="365"/>
    </row>
    <row r="770" spans="1:6" ht="12.5">
      <c r="A770" s="365"/>
      <c r="B770" s="453"/>
      <c r="C770" s="454"/>
      <c r="D770" s="455"/>
      <c r="F770" s="365"/>
    </row>
    <row r="771" spans="1:6" ht="12.5">
      <c r="A771" s="365"/>
      <c r="B771" s="453"/>
      <c r="C771" s="454"/>
      <c r="D771" s="455"/>
      <c r="F771" s="365"/>
    </row>
    <row r="772" spans="1:6" ht="12.5">
      <c r="A772" s="365"/>
      <c r="B772" s="453"/>
      <c r="C772" s="454"/>
      <c r="D772" s="455"/>
      <c r="F772" s="365"/>
    </row>
    <row r="773" spans="1:6" ht="12.5">
      <c r="A773" s="365"/>
      <c r="B773" s="453"/>
      <c r="C773" s="454"/>
      <c r="D773" s="455"/>
      <c r="F773" s="365"/>
    </row>
    <row r="774" spans="1:6" ht="12.5">
      <c r="A774" s="365"/>
      <c r="B774" s="453"/>
      <c r="C774" s="454"/>
      <c r="D774" s="455"/>
      <c r="F774" s="365"/>
    </row>
    <row r="775" spans="1:6" ht="12.5">
      <c r="A775" s="365"/>
      <c r="B775" s="453"/>
      <c r="C775" s="454"/>
      <c r="D775" s="455"/>
      <c r="F775" s="365"/>
    </row>
    <row r="776" spans="1:6" ht="12.5">
      <c r="A776" s="365"/>
      <c r="B776" s="453"/>
      <c r="C776" s="454"/>
      <c r="D776" s="455"/>
      <c r="F776" s="365"/>
    </row>
    <row r="777" spans="1:6" ht="12.5">
      <c r="A777" s="365"/>
      <c r="B777" s="453"/>
      <c r="C777" s="454"/>
      <c r="D777" s="455"/>
      <c r="F777" s="365"/>
    </row>
    <row r="778" spans="1:6" ht="12.5">
      <c r="A778" s="365"/>
      <c r="B778" s="453"/>
      <c r="C778" s="454"/>
      <c r="D778" s="455"/>
      <c r="F778" s="365"/>
    </row>
    <row r="779" spans="1:6" ht="12.5">
      <c r="A779" s="365"/>
      <c r="B779" s="453"/>
      <c r="C779" s="454"/>
      <c r="D779" s="455"/>
      <c r="F779" s="365"/>
    </row>
    <row r="780" spans="1:6" ht="12.5">
      <c r="A780" s="365"/>
      <c r="B780" s="453"/>
      <c r="C780" s="454"/>
      <c r="D780" s="455"/>
      <c r="F780" s="365"/>
    </row>
    <row r="781" spans="1:6" ht="12.5">
      <c r="A781" s="365"/>
      <c r="B781" s="453"/>
      <c r="C781" s="454"/>
      <c r="D781" s="455"/>
      <c r="F781" s="365"/>
    </row>
    <row r="782" spans="1:6" ht="12.5">
      <c r="A782" s="365"/>
      <c r="B782" s="453"/>
      <c r="C782" s="454"/>
      <c r="D782" s="455"/>
      <c r="F782" s="365"/>
    </row>
    <row r="783" spans="1:6" ht="12.5">
      <c r="A783" s="365"/>
      <c r="B783" s="453"/>
      <c r="C783" s="454"/>
      <c r="D783" s="455"/>
      <c r="F783" s="365"/>
    </row>
    <row r="784" spans="1:6" ht="12.5">
      <c r="A784" s="365"/>
      <c r="B784" s="453"/>
      <c r="C784" s="454"/>
      <c r="D784" s="455"/>
      <c r="F784" s="365"/>
    </row>
    <row r="785" spans="1:6" ht="12.5">
      <c r="A785" s="365"/>
      <c r="B785" s="453"/>
      <c r="C785" s="454"/>
      <c r="D785" s="455"/>
      <c r="F785" s="365"/>
    </row>
    <row r="786" spans="1:6" ht="12.5">
      <c r="A786" s="365"/>
      <c r="B786" s="453"/>
      <c r="C786" s="454"/>
      <c r="D786" s="455"/>
      <c r="F786" s="365"/>
    </row>
    <row r="787" spans="1:6" ht="12.5">
      <c r="A787" s="365"/>
      <c r="B787" s="453"/>
      <c r="C787" s="454"/>
      <c r="D787" s="455"/>
      <c r="F787" s="365"/>
    </row>
    <row r="788" spans="1:6" ht="12.5">
      <c r="A788" s="365"/>
      <c r="B788" s="453"/>
      <c r="C788" s="454"/>
      <c r="D788" s="455"/>
      <c r="F788" s="365"/>
    </row>
    <row r="789" spans="1:6" ht="12.5">
      <c r="A789" s="365"/>
      <c r="B789" s="453"/>
      <c r="C789" s="454"/>
      <c r="D789" s="455"/>
      <c r="F789" s="365"/>
    </row>
    <row r="790" spans="1:6" ht="12.5">
      <c r="A790" s="365"/>
      <c r="B790" s="453"/>
      <c r="C790" s="454"/>
      <c r="D790" s="455"/>
      <c r="F790" s="365"/>
    </row>
    <row r="791" spans="1:6" ht="12.5">
      <c r="A791" s="365"/>
      <c r="B791" s="453"/>
      <c r="C791" s="454"/>
      <c r="D791" s="455"/>
      <c r="F791" s="365"/>
    </row>
    <row r="792" spans="1:6" ht="12.5">
      <c r="A792" s="365"/>
      <c r="B792" s="453"/>
      <c r="C792" s="454"/>
      <c r="D792" s="455"/>
      <c r="F792" s="365"/>
    </row>
    <row r="793" spans="1:6" ht="12.5">
      <c r="A793" s="365"/>
      <c r="B793" s="453"/>
      <c r="C793" s="454"/>
      <c r="D793" s="455"/>
      <c r="F793" s="365"/>
    </row>
    <row r="794" spans="1:6" ht="12.5">
      <c r="A794" s="365"/>
      <c r="B794" s="453"/>
      <c r="C794" s="454"/>
      <c r="D794" s="455"/>
      <c r="F794" s="365"/>
    </row>
    <row r="795" spans="1:6" ht="12.5">
      <c r="A795" s="365"/>
      <c r="B795" s="453"/>
      <c r="C795" s="454"/>
      <c r="D795" s="455"/>
      <c r="F795" s="365"/>
    </row>
    <row r="796" spans="1:6" ht="12.5">
      <c r="A796" s="365"/>
      <c r="B796" s="453"/>
      <c r="C796" s="454"/>
      <c r="D796" s="455"/>
      <c r="F796" s="365"/>
    </row>
    <row r="797" spans="1:6" ht="12.5">
      <c r="A797" s="365"/>
      <c r="B797" s="453"/>
      <c r="C797" s="454"/>
      <c r="D797" s="455"/>
      <c r="F797" s="365"/>
    </row>
    <row r="798" spans="1:6" ht="12.5">
      <c r="A798" s="365"/>
      <c r="B798" s="453"/>
      <c r="C798" s="454"/>
      <c r="D798" s="455"/>
      <c r="F798" s="365"/>
    </row>
    <row r="799" spans="1:6" ht="12.5">
      <c r="A799" s="365"/>
      <c r="B799" s="453"/>
      <c r="C799" s="454"/>
      <c r="D799" s="455"/>
      <c r="F799" s="365"/>
    </row>
    <row r="800" spans="1:6" ht="12.5">
      <c r="A800" s="365"/>
      <c r="B800" s="453"/>
      <c r="C800" s="454"/>
      <c r="D800" s="455"/>
      <c r="F800" s="365"/>
    </row>
    <row r="801" spans="1:6" ht="12.5">
      <c r="A801" s="365"/>
      <c r="B801" s="453"/>
      <c r="C801" s="454"/>
      <c r="D801" s="455"/>
      <c r="F801" s="365"/>
    </row>
    <row r="802" spans="1:6" ht="12.5">
      <c r="A802" s="365"/>
      <c r="B802" s="453"/>
      <c r="C802" s="454"/>
      <c r="D802" s="455"/>
      <c r="F802" s="365"/>
    </row>
    <row r="803" spans="1:6" ht="12.5">
      <c r="A803" s="365"/>
      <c r="B803" s="453"/>
      <c r="C803" s="454"/>
      <c r="D803" s="455"/>
      <c r="F803" s="365"/>
    </row>
    <row r="804" spans="1:6" ht="12.5">
      <c r="A804" s="365"/>
      <c r="B804" s="453"/>
      <c r="C804" s="454"/>
      <c r="D804" s="455"/>
      <c r="F804" s="365"/>
    </row>
    <row r="805" spans="1:6" ht="12.5">
      <c r="A805" s="365"/>
      <c r="B805" s="453"/>
      <c r="C805" s="454"/>
      <c r="D805" s="455"/>
      <c r="F805" s="365"/>
    </row>
    <row r="806" spans="1:6" ht="12.5">
      <c r="A806" s="365"/>
      <c r="B806" s="453"/>
      <c r="C806" s="454"/>
      <c r="D806" s="455"/>
      <c r="F806" s="365"/>
    </row>
    <row r="807" spans="1:6" ht="12.5">
      <c r="A807" s="365"/>
      <c r="B807" s="453"/>
      <c r="C807" s="454"/>
      <c r="D807" s="455"/>
      <c r="F807" s="365"/>
    </row>
    <row r="808" spans="1:6" ht="12.5">
      <c r="A808" s="365"/>
      <c r="B808" s="453"/>
      <c r="C808" s="454"/>
      <c r="D808" s="455"/>
      <c r="F808" s="365"/>
    </row>
    <row r="809" spans="1:6" ht="12.5">
      <c r="A809" s="365"/>
      <c r="B809" s="453"/>
      <c r="C809" s="454"/>
      <c r="D809" s="455"/>
      <c r="F809" s="365"/>
    </row>
    <row r="810" spans="1:6" ht="12.5">
      <c r="A810" s="365"/>
      <c r="B810" s="453"/>
      <c r="C810" s="454"/>
      <c r="D810" s="455"/>
      <c r="F810" s="365"/>
    </row>
    <row r="811" spans="1:6" ht="12.5">
      <c r="A811" s="365"/>
      <c r="B811" s="453"/>
      <c r="C811" s="454"/>
      <c r="D811" s="455"/>
      <c r="F811" s="365"/>
    </row>
    <row r="812" spans="1:6" ht="12.5">
      <c r="A812" s="365"/>
      <c r="B812" s="453"/>
      <c r="C812" s="454"/>
      <c r="D812" s="455"/>
      <c r="F812" s="365"/>
    </row>
    <row r="813" spans="1:6" ht="12.5">
      <c r="A813" s="365"/>
      <c r="B813" s="453"/>
      <c r="C813" s="454"/>
      <c r="D813" s="455"/>
      <c r="F813" s="365"/>
    </row>
    <row r="814" spans="1:6" ht="12.5">
      <c r="A814" s="365"/>
      <c r="B814" s="453"/>
      <c r="C814" s="454"/>
      <c r="D814" s="455"/>
      <c r="F814" s="365"/>
    </row>
    <row r="815" spans="1:6" ht="12.5">
      <c r="A815" s="365"/>
      <c r="B815" s="453"/>
      <c r="C815" s="454"/>
      <c r="D815" s="455"/>
      <c r="F815" s="365"/>
    </row>
    <row r="816" spans="1:6" ht="12.5">
      <c r="A816" s="365"/>
      <c r="B816" s="453"/>
      <c r="C816" s="454"/>
      <c r="D816" s="455"/>
      <c r="F816" s="365"/>
    </row>
    <row r="817" spans="1:6" ht="12.5">
      <c r="A817" s="365"/>
      <c r="B817" s="453"/>
      <c r="C817" s="454"/>
      <c r="D817" s="455"/>
      <c r="F817" s="365"/>
    </row>
    <row r="818" spans="1:6" ht="12.5">
      <c r="A818" s="365"/>
      <c r="B818" s="453"/>
      <c r="C818" s="454"/>
      <c r="D818" s="455"/>
      <c r="F818" s="365"/>
    </row>
    <row r="819" spans="1:6" ht="12.5">
      <c r="A819" s="365"/>
      <c r="B819" s="453"/>
      <c r="C819" s="454"/>
      <c r="D819" s="455"/>
      <c r="F819" s="365"/>
    </row>
    <row r="820" spans="1:6" ht="12.5">
      <c r="A820" s="365"/>
      <c r="B820" s="453"/>
      <c r="C820" s="454"/>
      <c r="D820" s="455"/>
      <c r="F820" s="365"/>
    </row>
    <row r="821" spans="1:6" ht="12.5">
      <c r="A821" s="365"/>
      <c r="B821" s="453"/>
      <c r="C821" s="454"/>
      <c r="D821" s="455"/>
      <c r="F821" s="365"/>
    </row>
    <row r="822" spans="1:6" ht="12.5">
      <c r="A822" s="365"/>
      <c r="B822" s="453"/>
      <c r="C822" s="454"/>
      <c r="D822" s="455"/>
      <c r="F822" s="365"/>
    </row>
    <row r="823" spans="1:6" ht="12.5">
      <c r="A823" s="365"/>
      <c r="B823" s="453"/>
      <c r="C823" s="454"/>
      <c r="D823" s="455"/>
      <c r="F823" s="365"/>
    </row>
    <row r="824" spans="1:6" ht="12.5">
      <c r="A824" s="365"/>
      <c r="B824" s="453"/>
      <c r="C824" s="454"/>
      <c r="D824" s="455"/>
      <c r="F824" s="365"/>
    </row>
    <row r="825" spans="1:6" ht="12.5">
      <c r="A825" s="365"/>
      <c r="B825" s="453"/>
      <c r="C825" s="454"/>
      <c r="D825" s="455"/>
      <c r="F825" s="365"/>
    </row>
    <row r="826" spans="1:6" ht="12.5">
      <c r="A826" s="365"/>
      <c r="B826" s="453"/>
      <c r="C826" s="454"/>
      <c r="D826" s="455"/>
      <c r="F826" s="365"/>
    </row>
    <row r="827" spans="1:6" ht="12.5">
      <c r="A827" s="365"/>
      <c r="B827" s="453"/>
      <c r="C827" s="454"/>
      <c r="D827" s="455"/>
      <c r="F827" s="365"/>
    </row>
    <row r="828" spans="1:6" ht="12.5">
      <c r="A828" s="365"/>
      <c r="B828" s="453"/>
      <c r="C828" s="454"/>
      <c r="D828" s="455"/>
      <c r="F828" s="365"/>
    </row>
    <row r="829" spans="1:6" ht="12.5">
      <c r="A829" s="365"/>
      <c r="B829" s="453"/>
      <c r="C829" s="454"/>
      <c r="D829" s="455"/>
      <c r="F829" s="365"/>
    </row>
    <row r="830" spans="1:6" ht="12.5">
      <c r="A830" s="365"/>
      <c r="B830" s="453"/>
      <c r="C830" s="454"/>
      <c r="D830" s="455"/>
      <c r="F830" s="365"/>
    </row>
    <row r="831" spans="1:6" ht="12.5">
      <c r="A831" s="365"/>
      <c r="B831" s="453"/>
      <c r="C831" s="454"/>
      <c r="D831" s="455"/>
      <c r="F831" s="365"/>
    </row>
    <row r="832" spans="1:6" ht="12.5">
      <c r="A832" s="365"/>
      <c r="B832" s="453"/>
      <c r="C832" s="454"/>
      <c r="D832" s="455"/>
      <c r="F832" s="365"/>
    </row>
    <row r="833" spans="1:6" ht="12.5">
      <c r="A833" s="365"/>
      <c r="B833" s="453"/>
      <c r="C833" s="454"/>
      <c r="D833" s="455"/>
      <c r="F833" s="365"/>
    </row>
    <row r="834" spans="1:6" ht="12.5">
      <c r="A834" s="365"/>
      <c r="B834" s="453"/>
      <c r="C834" s="454"/>
      <c r="D834" s="455"/>
      <c r="F834" s="365"/>
    </row>
    <row r="835" spans="1:6" ht="12.5">
      <c r="A835" s="365"/>
      <c r="B835" s="453"/>
      <c r="C835" s="454"/>
      <c r="D835" s="455"/>
      <c r="F835" s="365"/>
    </row>
    <row r="836" spans="1:6" ht="12.5">
      <c r="A836" s="365"/>
      <c r="B836" s="453"/>
      <c r="C836" s="454"/>
      <c r="D836" s="455"/>
      <c r="F836" s="365"/>
    </row>
    <row r="837" spans="1:6" ht="12.5">
      <c r="A837" s="365"/>
      <c r="B837" s="453"/>
      <c r="C837" s="454"/>
      <c r="D837" s="455"/>
      <c r="F837" s="365"/>
    </row>
    <row r="838" spans="1:6" ht="12.5">
      <c r="A838" s="365"/>
      <c r="B838" s="453"/>
      <c r="C838" s="454"/>
      <c r="D838" s="455"/>
      <c r="F838" s="365"/>
    </row>
    <row r="839" spans="1:6" ht="12.5">
      <c r="A839" s="365"/>
      <c r="B839" s="453"/>
      <c r="C839" s="454"/>
      <c r="D839" s="455"/>
      <c r="F839" s="365"/>
    </row>
    <row r="840" spans="1:6" ht="12.5">
      <c r="A840" s="365"/>
      <c r="B840" s="453"/>
      <c r="C840" s="454"/>
      <c r="D840" s="455"/>
      <c r="F840" s="365"/>
    </row>
    <row r="841" spans="1:6" ht="12.5">
      <c r="A841" s="365"/>
      <c r="B841" s="453"/>
      <c r="C841" s="454"/>
      <c r="D841" s="455"/>
      <c r="F841" s="365"/>
    </row>
    <row r="842" spans="1:6" ht="12.5">
      <c r="A842" s="365"/>
      <c r="B842" s="453"/>
      <c r="C842" s="454"/>
      <c r="D842" s="455"/>
      <c r="F842" s="365"/>
    </row>
    <row r="843" spans="1:6" ht="12.5">
      <c r="A843" s="365"/>
      <c r="B843" s="453"/>
      <c r="C843" s="454"/>
      <c r="D843" s="455"/>
      <c r="F843" s="365"/>
    </row>
    <row r="844" spans="1:6" ht="12.5">
      <c r="A844" s="365"/>
      <c r="B844" s="453"/>
      <c r="C844" s="454"/>
      <c r="D844" s="455"/>
      <c r="F844" s="365"/>
    </row>
    <row r="845" spans="1:6" ht="12.5">
      <c r="A845" s="365"/>
      <c r="B845" s="453"/>
      <c r="C845" s="454"/>
      <c r="D845" s="455"/>
      <c r="F845" s="365"/>
    </row>
    <row r="846" spans="1:6" ht="12.5">
      <c r="A846" s="365"/>
      <c r="B846" s="453"/>
      <c r="C846" s="454"/>
      <c r="D846" s="455"/>
      <c r="F846" s="365"/>
    </row>
    <row r="847" spans="1:6" ht="12.5">
      <c r="A847" s="365"/>
      <c r="B847" s="453"/>
      <c r="C847" s="454"/>
      <c r="D847" s="455"/>
      <c r="F847" s="365"/>
    </row>
    <row r="848" spans="1:6" ht="12.5">
      <c r="A848" s="365"/>
      <c r="B848" s="453"/>
      <c r="C848" s="454"/>
      <c r="D848" s="455"/>
      <c r="F848" s="365"/>
    </row>
    <row r="849" spans="1:6" ht="12.5">
      <c r="A849" s="365"/>
      <c r="B849" s="453"/>
      <c r="C849" s="454"/>
      <c r="D849" s="455"/>
      <c r="F849" s="365"/>
    </row>
    <row r="850" spans="1:6" ht="12.5">
      <c r="A850" s="365"/>
      <c r="B850" s="453"/>
      <c r="C850" s="454"/>
      <c r="D850" s="455"/>
      <c r="F850" s="365"/>
    </row>
    <row r="851" spans="1:6" ht="12.5">
      <c r="A851" s="365"/>
      <c r="B851" s="453"/>
      <c r="C851" s="454"/>
      <c r="D851" s="455"/>
      <c r="F851" s="365"/>
    </row>
    <row r="852" spans="1:6" ht="12.5">
      <c r="A852" s="365"/>
      <c r="B852" s="453"/>
      <c r="C852" s="454"/>
      <c r="D852" s="455"/>
      <c r="F852" s="365"/>
    </row>
    <row r="853" spans="1:6" ht="12.5">
      <c r="A853" s="365"/>
      <c r="B853" s="453"/>
      <c r="C853" s="454"/>
      <c r="D853" s="455"/>
      <c r="F853" s="365"/>
    </row>
    <row r="854" spans="1:6" ht="12.5">
      <c r="A854" s="365"/>
      <c r="B854" s="453"/>
      <c r="C854" s="454"/>
      <c r="D854" s="455"/>
      <c r="F854" s="365"/>
    </row>
    <row r="855" spans="1:6" ht="12.5">
      <c r="A855" s="365"/>
      <c r="B855" s="453"/>
      <c r="C855" s="454"/>
      <c r="D855" s="455"/>
      <c r="F855" s="365"/>
    </row>
    <row r="856" spans="1:6" ht="12.5">
      <c r="A856" s="365"/>
      <c r="B856" s="453"/>
      <c r="C856" s="454"/>
      <c r="D856" s="455"/>
      <c r="F856" s="365"/>
    </row>
    <row r="857" spans="1:6" ht="12.5">
      <c r="A857" s="365"/>
      <c r="B857" s="453"/>
      <c r="C857" s="454"/>
      <c r="D857" s="455"/>
      <c r="F857" s="365"/>
    </row>
    <row r="858" spans="1:6" ht="12.5">
      <c r="A858" s="365"/>
      <c r="B858" s="453"/>
      <c r="C858" s="454"/>
      <c r="D858" s="455"/>
      <c r="F858" s="365"/>
    </row>
    <row r="859" spans="1:6" ht="12.5">
      <c r="A859" s="365"/>
      <c r="B859" s="453"/>
      <c r="C859" s="454"/>
      <c r="D859" s="455"/>
      <c r="F859" s="365"/>
    </row>
    <row r="860" spans="1:6" ht="12.5">
      <c r="A860" s="365"/>
      <c r="B860" s="453"/>
      <c r="C860" s="454"/>
      <c r="D860" s="455"/>
      <c r="F860" s="365"/>
    </row>
    <row r="861" spans="1:6" ht="12.5">
      <c r="A861" s="365"/>
      <c r="B861" s="453"/>
      <c r="C861" s="454"/>
      <c r="D861" s="455"/>
      <c r="F861" s="365"/>
    </row>
    <row r="862" spans="1:6" ht="12.5">
      <c r="A862" s="365"/>
      <c r="B862" s="453"/>
      <c r="C862" s="454"/>
      <c r="D862" s="455"/>
      <c r="F862" s="365"/>
    </row>
    <row r="863" spans="1:6" ht="12.5">
      <c r="A863" s="365"/>
      <c r="B863" s="453"/>
      <c r="C863" s="454"/>
      <c r="D863" s="455"/>
      <c r="F863" s="365"/>
    </row>
    <row r="864" spans="1:6" ht="12.5">
      <c r="A864" s="365"/>
      <c r="B864" s="453"/>
      <c r="C864" s="454"/>
      <c r="D864" s="455"/>
      <c r="F864" s="365"/>
    </row>
    <row r="865" spans="1:6" ht="12.5">
      <c r="A865" s="365"/>
      <c r="B865" s="453"/>
      <c r="C865" s="454"/>
      <c r="D865" s="455"/>
      <c r="F865" s="365"/>
    </row>
    <row r="866" spans="1:6" ht="12.5">
      <c r="A866" s="365"/>
      <c r="B866" s="453"/>
      <c r="C866" s="454"/>
      <c r="D866" s="455"/>
      <c r="F866" s="365"/>
    </row>
    <row r="867" spans="1:6" ht="12.5">
      <c r="A867" s="365"/>
      <c r="B867" s="453"/>
      <c r="C867" s="454"/>
      <c r="D867" s="455"/>
      <c r="F867" s="365"/>
    </row>
    <row r="868" spans="1:6" ht="12.5">
      <c r="A868" s="365"/>
      <c r="B868" s="453"/>
      <c r="C868" s="454"/>
      <c r="D868" s="455"/>
      <c r="F868" s="365"/>
    </row>
    <row r="869" spans="1:6" ht="12.5">
      <c r="A869" s="365"/>
      <c r="B869" s="453"/>
      <c r="C869" s="454"/>
      <c r="D869" s="455"/>
      <c r="F869" s="365"/>
    </row>
    <row r="870" spans="1:6" ht="12.5">
      <c r="A870" s="365"/>
      <c r="B870" s="453"/>
      <c r="C870" s="454"/>
      <c r="D870" s="455"/>
      <c r="F870" s="365"/>
    </row>
    <row r="871" spans="1:6" ht="12.5">
      <c r="A871" s="365"/>
      <c r="B871" s="453"/>
      <c r="C871" s="454"/>
      <c r="D871" s="455"/>
      <c r="F871" s="365"/>
    </row>
    <row r="872" spans="1:6" ht="12.5">
      <c r="A872" s="365"/>
      <c r="B872" s="453"/>
      <c r="C872" s="454"/>
      <c r="D872" s="455"/>
      <c r="F872" s="365"/>
    </row>
    <row r="873" spans="1:6" ht="12.5">
      <c r="A873" s="365"/>
      <c r="B873" s="453"/>
      <c r="C873" s="454"/>
      <c r="D873" s="455"/>
      <c r="F873" s="365"/>
    </row>
    <row r="874" spans="1:6" ht="12.5">
      <c r="A874" s="365"/>
      <c r="B874" s="453"/>
      <c r="C874" s="454"/>
      <c r="D874" s="455"/>
      <c r="F874" s="365"/>
    </row>
    <row r="875" spans="1:6" ht="12.5">
      <c r="A875" s="365"/>
      <c r="B875" s="453"/>
      <c r="C875" s="454"/>
      <c r="D875" s="455"/>
      <c r="F875" s="365"/>
    </row>
    <row r="876" spans="1:6" ht="12.5">
      <c r="A876" s="365"/>
      <c r="B876" s="453"/>
      <c r="C876" s="454"/>
      <c r="D876" s="455"/>
      <c r="F876" s="365"/>
    </row>
    <row r="877" spans="1:6" ht="12.5">
      <c r="A877" s="365"/>
      <c r="B877" s="453"/>
      <c r="C877" s="454"/>
      <c r="D877" s="455"/>
      <c r="F877" s="365"/>
    </row>
    <row r="878" spans="1:6" ht="12.5">
      <c r="A878" s="365"/>
      <c r="B878" s="453"/>
      <c r="C878" s="454"/>
      <c r="D878" s="455"/>
      <c r="F878" s="365"/>
    </row>
    <row r="879" spans="1:6" ht="12.5">
      <c r="A879" s="365"/>
      <c r="B879" s="453"/>
      <c r="C879" s="454"/>
      <c r="D879" s="455"/>
      <c r="F879" s="365"/>
    </row>
    <row r="880" spans="1:6" ht="12.5">
      <c r="A880" s="365"/>
      <c r="B880" s="453"/>
      <c r="C880" s="454"/>
      <c r="D880" s="455"/>
      <c r="F880" s="365"/>
    </row>
    <row r="881" spans="1:6" ht="12.5">
      <c r="A881" s="365"/>
      <c r="B881" s="453"/>
      <c r="C881" s="454"/>
      <c r="D881" s="455"/>
      <c r="F881" s="365"/>
    </row>
    <row r="882" spans="1:6" ht="12.5">
      <c r="A882" s="365"/>
      <c r="B882" s="453"/>
      <c r="C882" s="454"/>
      <c r="D882" s="455"/>
      <c r="F882" s="365"/>
    </row>
    <row r="883" spans="1:6" ht="12.5">
      <c r="A883" s="365"/>
      <c r="B883" s="453"/>
      <c r="C883" s="454"/>
      <c r="D883" s="455"/>
      <c r="F883" s="365"/>
    </row>
    <row r="884" spans="1:6" ht="12.5">
      <c r="A884" s="365"/>
      <c r="B884" s="453"/>
      <c r="C884" s="454"/>
      <c r="D884" s="455"/>
      <c r="F884" s="365"/>
    </row>
    <row r="885" spans="1:6" ht="12.5">
      <c r="A885" s="365"/>
      <c r="B885" s="453"/>
      <c r="C885" s="454"/>
      <c r="D885" s="455"/>
      <c r="F885" s="365"/>
    </row>
    <row r="886" spans="1:6" ht="12.5">
      <c r="A886" s="365"/>
      <c r="B886" s="453"/>
      <c r="C886" s="454"/>
      <c r="D886" s="455"/>
      <c r="F886" s="365"/>
    </row>
    <row r="887" spans="1:6" ht="12.5">
      <c r="A887" s="365"/>
      <c r="B887" s="453"/>
      <c r="C887" s="454"/>
      <c r="D887" s="455"/>
      <c r="F887" s="365"/>
    </row>
    <row r="888" spans="1:6" ht="12.5">
      <c r="A888" s="365"/>
      <c r="B888" s="453"/>
      <c r="C888" s="454"/>
      <c r="D888" s="455"/>
      <c r="F888" s="365"/>
    </row>
    <row r="889" spans="1:6" ht="12.5">
      <c r="A889" s="365"/>
      <c r="B889" s="453"/>
      <c r="C889" s="454"/>
      <c r="D889" s="455"/>
      <c r="F889" s="365"/>
    </row>
    <row r="890" spans="1:6" ht="12.5">
      <c r="A890" s="365"/>
      <c r="B890" s="453"/>
      <c r="C890" s="454"/>
      <c r="D890" s="455"/>
      <c r="F890" s="365"/>
    </row>
    <row r="891" spans="1:6" ht="12.5">
      <c r="A891" s="365"/>
      <c r="B891" s="453"/>
      <c r="C891" s="454"/>
      <c r="D891" s="455"/>
      <c r="F891" s="365"/>
    </row>
    <row r="892" spans="1:6" ht="12.5">
      <c r="A892" s="365"/>
      <c r="B892" s="453"/>
      <c r="C892" s="454"/>
      <c r="D892" s="455"/>
      <c r="F892" s="365"/>
    </row>
    <row r="893" spans="1:6" ht="12.5">
      <c r="A893" s="365"/>
      <c r="B893" s="453"/>
      <c r="C893" s="454"/>
      <c r="D893" s="455"/>
      <c r="F893" s="365"/>
    </row>
    <row r="894" spans="1:6" ht="12.5">
      <c r="A894" s="365"/>
      <c r="B894" s="453"/>
      <c r="C894" s="454"/>
      <c r="D894" s="455"/>
      <c r="F894" s="365"/>
    </row>
    <row r="895" spans="1:6" ht="12.5">
      <c r="A895" s="365"/>
      <c r="B895" s="453"/>
      <c r="C895" s="454"/>
      <c r="D895" s="455"/>
      <c r="F895" s="365"/>
    </row>
    <row r="896" spans="1:6" ht="12.5">
      <c r="A896" s="365"/>
      <c r="B896" s="453"/>
      <c r="C896" s="454"/>
      <c r="D896" s="455"/>
      <c r="F896" s="365"/>
    </row>
    <row r="897" spans="1:6" ht="12.5">
      <c r="A897" s="365"/>
      <c r="B897" s="453"/>
      <c r="C897" s="454"/>
      <c r="D897" s="455"/>
      <c r="F897" s="365"/>
    </row>
    <row r="898" spans="1:6" ht="12.5">
      <c r="A898" s="365"/>
      <c r="B898" s="453"/>
      <c r="C898" s="454"/>
      <c r="D898" s="455"/>
      <c r="F898" s="365"/>
    </row>
    <row r="899" spans="1:6" ht="12.5">
      <c r="A899" s="365"/>
      <c r="B899" s="453"/>
      <c r="C899" s="454"/>
      <c r="D899" s="455"/>
      <c r="F899" s="365"/>
    </row>
    <row r="900" spans="1:6" ht="12.5">
      <c r="A900" s="365"/>
      <c r="B900" s="453"/>
      <c r="C900" s="454"/>
      <c r="D900" s="455"/>
      <c r="F900" s="365"/>
    </row>
    <row r="901" spans="1:6" ht="12.5">
      <c r="A901" s="365"/>
      <c r="B901" s="453"/>
      <c r="C901" s="454"/>
      <c r="D901" s="455"/>
      <c r="F901" s="365"/>
    </row>
    <row r="902" spans="1:6" ht="12.5">
      <c r="A902" s="365"/>
      <c r="B902" s="453"/>
      <c r="C902" s="454"/>
      <c r="D902" s="455"/>
      <c r="F902" s="365"/>
    </row>
    <row r="903" spans="1:6" ht="12.5">
      <c r="A903" s="365"/>
      <c r="B903" s="453"/>
      <c r="C903" s="454"/>
      <c r="D903" s="455"/>
      <c r="F903" s="365"/>
    </row>
    <row r="904" spans="1:6" ht="12.5">
      <c r="A904" s="365"/>
      <c r="B904" s="453"/>
      <c r="C904" s="454"/>
      <c r="D904" s="455"/>
      <c r="F904" s="365"/>
    </row>
    <row r="905" spans="1:6" ht="12.5">
      <c r="A905" s="365"/>
      <c r="B905" s="453"/>
      <c r="C905" s="454"/>
      <c r="D905" s="455"/>
      <c r="F905" s="365"/>
    </row>
    <row r="906" spans="1:6" ht="12.5">
      <c r="A906" s="365"/>
      <c r="B906" s="453"/>
      <c r="C906" s="454"/>
      <c r="D906" s="455"/>
      <c r="F906" s="365"/>
    </row>
    <row r="907" spans="1:6" ht="12.5">
      <c r="A907" s="365"/>
      <c r="B907" s="453"/>
      <c r="C907" s="454"/>
      <c r="D907" s="455"/>
      <c r="F907" s="365"/>
    </row>
    <row r="908" spans="1:6" ht="12.5">
      <c r="A908" s="365"/>
      <c r="B908" s="453"/>
      <c r="C908" s="454"/>
      <c r="D908" s="455"/>
      <c r="F908" s="365"/>
    </row>
    <row r="909" spans="1:6" ht="12.5">
      <c r="A909" s="365"/>
      <c r="B909" s="453"/>
      <c r="C909" s="454"/>
      <c r="D909" s="455"/>
      <c r="F909" s="365"/>
    </row>
    <row r="910" spans="1:6" ht="12.5">
      <c r="A910" s="365"/>
      <c r="B910" s="453"/>
      <c r="C910" s="454"/>
      <c r="D910" s="455"/>
      <c r="F910" s="365"/>
    </row>
    <row r="911" spans="1:6" ht="12.5">
      <c r="A911" s="365"/>
      <c r="B911" s="453"/>
      <c r="C911" s="454"/>
      <c r="D911" s="455"/>
      <c r="F911" s="365"/>
    </row>
    <row r="912" spans="1:6" ht="12.5">
      <c r="A912" s="365"/>
      <c r="B912" s="453"/>
      <c r="C912" s="454"/>
      <c r="D912" s="455"/>
      <c r="F912" s="365"/>
    </row>
    <row r="913" spans="1:6" ht="12.5">
      <c r="A913" s="365"/>
      <c r="B913" s="453"/>
      <c r="C913" s="454"/>
      <c r="D913" s="455"/>
      <c r="F913" s="365"/>
    </row>
    <row r="914" spans="1:6" ht="12.5">
      <c r="A914" s="365"/>
      <c r="B914" s="453"/>
      <c r="C914" s="454"/>
      <c r="D914" s="455"/>
      <c r="F914" s="365"/>
    </row>
    <row r="915" spans="1:6" ht="12.5">
      <c r="A915" s="365"/>
      <c r="B915" s="453"/>
      <c r="C915" s="454"/>
      <c r="D915" s="455"/>
      <c r="F915" s="365"/>
    </row>
    <row r="916" spans="1:6" ht="12.5">
      <c r="A916" s="365"/>
      <c r="B916" s="453"/>
      <c r="C916" s="454"/>
      <c r="D916" s="455"/>
      <c r="F916" s="365"/>
    </row>
    <row r="917" spans="1:6" ht="12.5">
      <c r="A917" s="365"/>
      <c r="B917" s="453"/>
      <c r="C917" s="454"/>
      <c r="D917" s="455"/>
      <c r="F917" s="365"/>
    </row>
    <row r="918" spans="1:6" ht="12.5">
      <c r="A918" s="365"/>
      <c r="B918" s="453"/>
      <c r="C918" s="454"/>
      <c r="D918" s="455"/>
      <c r="F918" s="365"/>
    </row>
    <row r="919" spans="1:6" ht="12.5">
      <c r="A919" s="365"/>
      <c r="B919" s="453"/>
      <c r="C919" s="454"/>
      <c r="D919" s="455"/>
      <c r="F919" s="365"/>
    </row>
    <row r="920" spans="1:6" ht="12.5">
      <c r="A920" s="365"/>
      <c r="B920" s="453"/>
      <c r="C920" s="454"/>
      <c r="D920" s="455"/>
      <c r="F920" s="365"/>
    </row>
    <row r="921" spans="1:6" ht="12.5">
      <c r="A921" s="365"/>
      <c r="B921" s="453"/>
      <c r="C921" s="454"/>
      <c r="D921" s="455"/>
      <c r="F921" s="365"/>
    </row>
    <row r="922" spans="1:6" ht="12.5">
      <c r="A922" s="365"/>
      <c r="B922" s="453"/>
      <c r="C922" s="454"/>
      <c r="D922" s="455"/>
      <c r="F922" s="365"/>
    </row>
    <row r="923" spans="1:6" ht="12.5">
      <c r="A923" s="365"/>
      <c r="B923" s="453"/>
      <c r="C923" s="454"/>
      <c r="D923" s="455"/>
      <c r="F923" s="365"/>
    </row>
    <row r="924" spans="1:6" ht="12.5">
      <c r="A924" s="365"/>
      <c r="B924" s="453"/>
      <c r="C924" s="454"/>
      <c r="D924" s="455"/>
      <c r="F924" s="365"/>
    </row>
    <row r="925" spans="1:6" ht="12.5">
      <c r="A925" s="365"/>
      <c r="B925" s="453"/>
      <c r="C925" s="454"/>
      <c r="D925" s="455"/>
      <c r="F925" s="365"/>
    </row>
    <row r="926" spans="1:6" ht="12.5">
      <c r="A926" s="365"/>
      <c r="B926" s="453"/>
      <c r="C926" s="454"/>
      <c r="D926" s="455"/>
      <c r="F926" s="365"/>
    </row>
    <row r="927" spans="1:6" ht="12.5">
      <c r="A927" s="365"/>
      <c r="B927" s="453"/>
      <c r="C927" s="454"/>
      <c r="D927" s="455"/>
      <c r="F927" s="365"/>
    </row>
    <row r="928" spans="1:6" ht="12.5">
      <c r="A928" s="365"/>
      <c r="B928" s="453"/>
      <c r="C928" s="454"/>
      <c r="D928" s="455"/>
      <c r="F928" s="365"/>
    </row>
    <row r="929" spans="1:6" ht="12.5">
      <c r="A929" s="365"/>
      <c r="B929" s="453"/>
      <c r="C929" s="454"/>
      <c r="D929" s="455"/>
      <c r="F929" s="365"/>
    </row>
    <row r="930" spans="1:6" ht="12.5">
      <c r="A930" s="365"/>
      <c r="B930" s="453"/>
      <c r="C930" s="454"/>
      <c r="D930" s="455"/>
      <c r="F930" s="365"/>
    </row>
    <row r="931" spans="1:6" ht="12.5">
      <c r="A931" s="365"/>
      <c r="B931" s="453"/>
      <c r="C931" s="454"/>
      <c r="D931" s="455"/>
      <c r="F931" s="365"/>
    </row>
    <row r="932" spans="1:6" ht="12.5">
      <c r="A932" s="365"/>
      <c r="B932" s="453"/>
      <c r="C932" s="454"/>
      <c r="D932" s="455"/>
      <c r="F932" s="365"/>
    </row>
    <row r="933" spans="1:6" ht="12.5">
      <c r="A933" s="365"/>
      <c r="B933" s="453"/>
      <c r="C933" s="454"/>
      <c r="D933" s="455"/>
      <c r="F933" s="365"/>
    </row>
    <row r="934" spans="1:6" ht="12.5">
      <c r="A934" s="365"/>
      <c r="B934" s="453"/>
      <c r="C934" s="454"/>
      <c r="D934" s="455"/>
      <c r="F934" s="365"/>
    </row>
    <row r="935" spans="1:6" ht="12.5">
      <c r="A935" s="365"/>
      <c r="B935" s="453"/>
      <c r="C935" s="454"/>
      <c r="D935" s="455"/>
      <c r="F935" s="365"/>
    </row>
    <row r="936" spans="1:6" ht="12.5">
      <c r="A936" s="365"/>
      <c r="B936" s="453"/>
      <c r="C936" s="454"/>
      <c r="D936" s="455"/>
      <c r="F936" s="365"/>
    </row>
    <row r="937" spans="1:6" ht="12.5">
      <c r="A937" s="365"/>
      <c r="B937" s="453"/>
      <c r="C937" s="454"/>
      <c r="D937" s="455"/>
      <c r="F937" s="365"/>
    </row>
    <row r="938" spans="1:6" ht="12.5">
      <c r="A938" s="365"/>
      <c r="B938" s="453"/>
      <c r="C938" s="454"/>
      <c r="D938" s="455"/>
      <c r="F938" s="365"/>
    </row>
    <row r="939" spans="1:6" ht="12.5">
      <c r="A939" s="365"/>
      <c r="B939" s="453"/>
      <c r="C939" s="454"/>
      <c r="D939" s="455"/>
      <c r="F939" s="365"/>
    </row>
    <row r="940" spans="1:6" ht="12.5">
      <c r="A940" s="365"/>
      <c r="B940" s="453"/>
      <c r="C940" s="454"/>
      <c r="D940" s="455"/>
      <c r="F940" s="365"/>
    </row>
    <row r="941" spans="1:6" ht="12.5">
      <c r="A941" s="365"/>
      <c r="B941" s="453"/>
      <c r="C941" s="454"/>
      <c r="D941" s="455"/>
      <c r="F941" s="365"/>
    </row>
    <row r="942" spans="1:6" ht="12.5">
      <c r="A942" s="365"/>
      <c r="B942" s="453"/>
      <c r="C942" s="454"/>
      <c r="D942" s="455"/>
      <c r="F942" s="365"/>
    </row>
    <row r="943" spans="1:6" ht="12.5">
      <c r="A943" s="365"/>
      <c r="B943" s="453"/>
      <c r="C943" s="454"/>
      <c r="D943" s="455"/>
      <c r="F943" s="365"/>
    </row>
    <row r="944" spans="1:6" ht="12.5">
      <c r="A944" s="365"/>
      <c r="B944" s="453"/>
      <c r="C944" s="454"/>
      <c r="D944" s="455"/>
      <c r="F944" s="365"/>
    </row>
    <row r="945" spans="1:6" ht="12.5">
      <c r="A945" s="365"/>
      <c r="B945" s="453"/>
      <c r="C945" s="454"/>
      <c r="D945" s="455"/>
      <c r="F945" s="365"/>
    </row>
    <row r="946" spans="1:6" ht="12.5">
      <c r="A946" s="365"/>
      <c r="B946" s="453"/>
      <c r="C946" s="454"/>
      <c r="D946" s="455"/>
      <c r="F946" s="365"/>
    </row>
    <row r="947" spans="1:6" ht="12.5">
      <c r="A947" s="365"/>
      <c r="B947" s="453"/>
      <c r="C947" s="454"/>
      <c r="D947" s="455"/>
      <c r="F947" s="365"/>
    </row>
    <row r="948" spans="1:6" ht="12.5">
      <c r="A948" s="365"/>
      <c r="B948" s="453"/>
      <c r="C948" s="454"/>
      <c r="D948" s="455"/>
      <c r="F948" s="365"/>
    </row>
    <row r="949" spans="1:6" ht="12.5">
      <c r="A949" s="365"/>
      <c r="B949" s="453"/>
      <c r="C949" s="454"/>
      <c r="D949" s="455"/>
      <c r="F949" s="365"/>
    </row>
    <row r="950" spans="1:6" ht="12.5">
      <c r="A950" s="365"/>
      <c r="B950" s="453"/>
      <c r="C950" s="454"/>
      <c r="D950" s="455"/>
      <c r="F950" s="365"/>
    </row>
    <row r="951" spans="1:6" ht="12.5">
      <c r="A951" s="365"/>
      <c r="B951" s="453"/>
      <c r="C951" s="454"/>
      <c r="D951" s="455"/>
      <c r="F951" s="365"/>
    </row>
    <row r="952" spans="1:6" ht="12.5">
      <c r="A952" s="365"/>
      <c r="B952" s="453"/>
      <c r="C952" s="454"/>
      <c r="D952" s="455"/>
      <c r="F952" s="365"/>
    </row>
    <row r="953" spans="1:6" ht="12.5">
      <c r="A953" s="365"/>
      <c r="B953" s="453"/>
      <c r="C953" s="454"/>
      <c r="D953" s="455"/>
      <c r="F953" s="365"/>
    </row>
    <row r="954" spans="1:6" ht="12.5">
      <c r="A954" s="365"/>
      <c r="B954" s="453"/>
      <c r="C954" s="454"/>
      <c r="D954" s="455"/>
      <c r="F954" s="365"/>
    </row>
    <row r="955" spans="1:6" ht="12.5">
      <c r="A955" s="365"/>
      <c r="B955" s="453"/>
      <c r="C955" s="454"/>
      <c r="D955" s="455"/>
      <c r="F955" s="365"/>
    </row>
    <row r="956" spans="1:6" ht="12.5">
      <c r="A956" s="365"/>
      <c r="B956" s="453"/>
      <c r="C956" s="454"/>
      <c r="D956" s="455"/>
      <c r="F956" s="365"/>
    </row>
    <row r="957" spans="1:6" ht="12.5">
      <c r="A957" s="365"/>
      <c r="B957" s="453"/>
      <c r="C957" s="454"/>
      <c r="D957" s="455"/>
      <c r="F957" s="365"/>
    </row>
    <row r="958" spans="1:6" ht="12.5">
      <c r="A958" s="365"/>
      <c r="B958" s="453"/>
      <c r="C958" s="454"/>
      <c r="D958" s="455"/>
      <c r="F958" s="365"/>
    </row>
    <row r="959" spans="1:6" ht="12.5">
      <c r="A959" s="365"/>
      <c r="B959" s="453"/>
      <c r="C959" s="454"/>
      <c r="D959" s="455"/>
      <c r="F959" s="365"/>
    </row>
    <row r="960" spans="1:6" ht="12.5">
      <c r="A960" s="365"/>
      <c r="B960" s="453"/>
      <c r="C960" s="454"/>
      <c r="D960" s="455"/>
      <c r="F960" s="365"/>
    </row>
    <row r="961" spans="1:6" ht="12.5">
      <c r="A961" s="365"/>
      <c r="B961" s="453"/>
      <c r="C961" s="454"/>
      <c r="D961" s="455"/>
      <c r="F961" s="365"/>
    </row>
    <row r="962" spans="1:6" ht="12.5">
      <c r="A962" s="365"/>
      <c r="B962" s="453"/>
      <c r="C962" s="454"/>
      <c r="D962" s="455"/>
      <c r="F962" s="365"/>
    </row>
    <row r="963" spans="1:6" ht="12.5">
      <c r="A963" s="365"/>
      <c r="B963" s="453"/>
      <c r="C963" s="454"/>
      <c r="D963" s="455"/>
      <c r="F963" s="365"/>
    </row>
    <row r="964" spans="1:6" ht="12.5">
      <c r="A964" s="365"/>
      <c r="B964" s="453"/>
      <c r="C964" s="454"/>
      <c r="D964" s="455"/>
      <c r="F964" s="365"/>
    </row>
    <row r="965" spans="1:6" ht="12.5">
      <c r="A965" s="365"/>
      <c r="B965" s="453"/>
      <c r="C965" s="454"/>
      <c r="D965" s="455"/>
      <c r="F965" s="365"/>
    </row>
    <row r="966" spans="1:6" ht="12.5">
      <c r="A966" s="365"/>
      <c r="B966" s="453"/>
      <c r="C966" s="454"/>
      <c r="D966" s="455"/>
      <c r="F966" s="365"/>
    </row>
    <row r="967" spans="1:6" ht="12.5">
      <c r="A967" s="365"/>
      <c r="B967" s="453"/>
      <c r="C967" s="454"/>
      <c r="D967" s="455"/>
      <c r="F967" s="365"/>
    </row>
    <row r="968" spans="1:6" ht="12.5">
      <c r="A968" s="365"/>
      <c r="B968" s="453"/>
      <c r="C968" s="454"/>
      <c r="D968" s="455"/>
      <c r="F968" s="365"/>
    </row>
    <row r="969" spans="1:6" ht="12.5">
      <c r="A969" s="365"/>
      <c r="B969" s="453"/>
      <c r="C969" s="454"/>
      <c r="D969" s="455"/>
      <c r="F969" s="365"/>
    </row>
    <row r="970" spans="1:6" ht="12.5">
      <c r="A970" s="365"/>
      <c r="B970" s="453"/>
      <c r="C970" s="454"/>
      <c r="D970" s="455"/>
      <c r="F970" s="365"/>
    </row>
    <row r="971" spans="1:6" ht="12.5">
      <c r="A971" s="365"/>
      <c r="B971" s="453"/>
      <c r="C971" s="454"/>
      <c r="D971" s="455"/>
      <c r="F971" s="365"/>
    </row>
    <row r="972" spans="1:6" ht="12.5">
      <c r="A972" s="365"/>
      <c r="B972" s="453"/>
      <c r="C972" s="454"/>
      <c r="D972" s="455"/>
      <c r="F972" s="365"/>
    </row>
    <row r="973" spans="1:6" ht="12.5">
      <c r="A973" s="365"/>
      <c r="B973" s="453"/>
      <c r="C973" s="454"/>
      <c r="D973" s="455"/>
      <c r="F973" s="365"/>
    </row>
    <row r="974" spans="1:6" ht="12.5">
      <c r="A974" s="365"/>
      <c r="B974" s="453"/>
      <c r="C974" s="454"/>
      <c r="D974" s="455"/>
      <c r="F974" s="365"/>
    </row>
    <row r="975" spans="1:6" ht="12.5">
      <c r="A975" s="365"/>
      <c r="B975" s="453"/>
      <c r="C975" s="454"/>
      <c r="D975" s="455"/>
      <c r="F975" s="365"/>
    </row>
    <row r="976" spans="1:6" ht="12.5">
      <c r="A976" s="365"/>
      <c r="B976" s="453"/>
      <c r="C976" s="454"/>
      <c r="D976" s="455"/>
      <c r="F976" s="365"/>
    </row>
    <row r="977" spans="1:6" ht="12.5">
      <c r="A977" s="365"/>
      <c r="B977" s="453"/>
      <c r="C977" s="454"/>
      <c r="D977" s="455"/>
      <c r="F977" s="365"/>
    </row>
    <row r="978" spans="1:6" ht="12.5">
      <c r="A978" s="365"/>
      <c r="B978" s="453"/>
      <c r="C978" s="454"/>
      <c r="D978" s="455"/>
      <c r="F978" s="365"/>
    </row>
    <row r="979" spans="1:6" ht="12.5">
      <c r="A979" s="365"/>
      <c r="B979" s="453"/>
      <c r="C979" s="454"/>
      <c r="D979" s="455"/>
      <c r="F979" s="365"/>
    </row>
    <row r="980" spans="1:6" ht="12.5">
      <c r="A980" s="365"/>
      <c r="B980" s="453"/>
      <c r="C980" s="454"/>
      <c r="D980" s="455"/>
      <c r="F980" s="365"/>
    </row>
    <row r="981" spans="1:6" ht="12.5">
      <c r="A981" s="365"/>
      <c r="B981" s="453"/>
      <c r="C981" s="454"/>
      <c r="D981" s="455"/>
      <c r="F981" s="365"/>
    </row>
    <row r="982" spans="1:6" ht="12.5">
      <c r="A982" s="365"/>
      <c r="B982" s="453"/>
      <c r="C982" s="454"/>
      <c r="D982" s="455"/>
      <c r="F982" s="365"/>
    </row>
    <row r="983" spans="1:6" ht="12.5">
      <c r="A983" s="365"/>
      <c r="B983" s="453"/>
      <c r="C983" s="454"/>
      <c r="D983" s="455"/>
      <c r="F983" s="365"/>
    </row>
    <row r="984" spans="1:6" ht="12.5">
      <c r="A984" s="365"/>
      <c r="B984" s="453"/>
      <c r="C984" s="454"/>
      <c r="D984" s="455"/>
      <c r="F984" s="365"/>
    </row>
    <row r="985" spans="1:6" ht="12.5">
      <c r="A985" s="365"/>
      <c r="B985" s="453"/>
      <c r="C985" s="454"/>
      <c r="D985" s="455"/>
      <c r="F985" s="365"/>
    </row>
    <row r="986" spans="1:6" ht="12.5">
      <c r="A986" s="365"/>
      <c r="B986" s="453"/>
      <c r="C986" s="454"/>
      <c r="D986" s="455"/>
      <c r="F986" s="365"/>
    </row>
    <row r="987" spans="1:6" ht="12.5">
      <c r="A987" s="365"/>
      <c r="B987" s="453"/>
      <c r="C987" s="454"/>
      <c r="D987" s="455"/>
      <c r="F987" s="365"/>
    </row>
    <row r="988" spans="1:6" ht="12.5">
      <c r="A988" s="365"/>
      <c r="B988" s="453"/>
      <c r="C988" s="454"/>
      <c r="D988" s="455"/>
      <c r="F988" s="365"/>
    </row>
    <row r="989" spans="1:6" ht="12.5">
      <c r="A989" s="365"/>
      <c r="B989" s="453"/>
      <c r="C989" s="454"/>
      <c r="D989" s="455"/>
      <c r="F989" s="365"/>
    </row>
    <row r="990" spans="1:6" ht="12.5">
      <c r="A990" s="365"/>
      <c r="B990" s="453"/>
      <c r="C990" s="454"/>
      <c r="D990" s="455"/>
      <c r="F990" s="365"/>
    </row>
    <row r="991" spans="1:6" ht="12.5">
      <c r="A991" s="365"/>
      <c r="B991" s="453"/>
      <c r="C991" s="454"/>
      <c r="D991" s="455"/>
      <c r="F991" s="365"/>
    </row>
    <row r="992" spans="1:6" ht="12.5">
      <c r="A992" s="365"/>
      <c r="B992" s="453"/>
      <c r="C992" s="454"/>
      <c r="D992" s="455"/>
      <c r="F992" s="365"/>
    </row>
    <row r="993" spans="1:6" ht="12.5">
      <c r="A993" s="365"/>
      <c r="B993" s="453"/>
      <c r="C993" s="454"/>
      <c r="D993" s="455"/>
      <c r="F993" s="365"/>
    </row>
    <row r="994" spans="1:6" ht="12.5">
      <c r="A994" s="365"/>
      <c r="B994" s="453"/>
      <c r="C994" s="454"/>
      <c r="D994" s="455"/>
      <c r="F994" s="365"/>
    </row>
    <row r="995" spans="1:6" ht="12.5">
      <c r="A995" s="365"/>
      <c r="B995" s="453"/>
      <c r="C995" s="454"/>
      <c r="D995" s="455"/>
      <c r="F995" s="365"/>
    </row>
    <row r="996" spans="1:6" ht="12.5">
      <c r="A996" s="365"/>
      <c r="B996" s="453"/>
      <c r="C996" s="454"/>
      <c r="D996" s="455"/>
      <c r="F996" s="365"/>
    </row>
    <row r="997" spans="1:6" ht="12.5">
      <c r="A997" s="365"/>
      <c r="B997" s="453"/>
      <c r="C997" s="454"/>
      <c r="D997" s="455"/>
      <c r="F997" s="365"/>
    </row>
    <row r="998" spans="1:6" ht="12.5">
      <c r="A998" s="365"/>
      <c r="B998" s="453"/>
      <c r="C998" s="454"/>
      <c r="D998" s="455"/>
      <c r="F998" s="365"/>
    </row>
    <row r="999" spans="1:6" ht="12.5">
      <c r="A999" s="365"/>
      <c r="B999" s="453"/>
      <c r="C999" s="454"/>
      <c r="D999" s="455"/>
      <c r="F999" s="365"/>
    </row>
    <row r="1000" spans="1:6" ht="12.5">
      <c r="A1000" s="365"/>
      <c r="B1000" s="453"/>
      <c r="C1000" s="454"/>
      <c r="D1000" s="455"/>
      <c r="F1000" s="365"/>
    </row>
    <row r="1001" spans="1:6" ht="12.5">
      <c r="A1001" s="365"/>
      <c r="B1001" s="453"/>
      <c r="C1001" s="454"/>
      <c r="D1001" s="455"/>
      <c r="F1001" s="365"/>
    </row>
    <row r="1002" spans="1:6" ht="12.5">
      <c r="A1002" s="365"/>
      <c r="B1002" s="453"/>
      <c r="C1002" s="454"/>
      <c r="D1002" s="455"/>
      <c r="F1002" s="365"/>
    </row>
    <row r="1003" spans="1:6" ht="12.5">
      <c r="A1003" s="365"/>
      <c r="B1003" s="453"/>
      <c r="C1003" s="454"/>
      <c r="D1003" s="455"/>
      <c r="F1003" s="365"/>
    </row>
    <row r="1004" spans="1:6" ht="12.5">
      <c r="A1004" s="365"/>
      <c r="B1004" s="453"/>
      <c r="C1004" s="454"/>
      <c r="D1004" s="455"/>
      <c r="F1004" s="365"/>
    </row>
    <row r="1005" spans="1:6" ht="12.5">
      <c r="A1005" s="365"/>
      <c r="B1005" s="453"/>
      <c r="C1005" s="454"/>
      <c r="D1005" s="455"/>
      <c r="F1005" s="365"/>
    </row>
    <row r="1006" spans="1:6" ht="12.5">
      <c r="A1006" s="365"/>
      <c r="B1006" s="453"/>
      <c r="C1006" s="454"/>
      <c r="D1006" s="455"/>
      <c r="F1006" s="365"/>
    </row>
  </sheetData>
  <hyperlinks>
    <hyperlink ref="E2" r:id="rId1"/>
    <hyperlink ref="E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395"/>
  <sheetViews>
    <sheetView workbookViewId="0">
      <pane ySplit="1" topLeftCell="A2" activePane="bottomLeft" state="frozen"/>
      <selection pane="bottomLeft" activeCell="B3" sqref="B3"/>
    </sheetView>
  </sheetViews>
  <sheetFormatPr defaultColWidth="12.6328125" defaultRowHeight="15.75" customHeight="1"/>
  <cols>
    <col min="1" max="1" width="11.36328125" customWidth="1"/>
    <col min="2" max="3" width="22.36328125" customWidth="1"/>
    <col min="4" max="4" width="12.90625" customWidth="1"/>
    <col min="5" max="5" width="26.90625" customWidth="1"/>
    <col min="6" max="6" width="84" customWidth="1"/>
    <col min="7" max="7" width="15" customWidth="1"/>
  </cols>
  <sheetData>
    <row r="1" spans="1:7" ht="15.75" customHeight="1">
      <c r="A1" s="456" t="s">
        <v>0</v>
      </c>
      <c r="B1" s="457" t="s">
        <v>1074</v>
      </c>
      <c r="C1" s="458" t="s">
        <v>1075</v>
      </c>
      <c r="D1" s="456" t="s">
        <v>776</v>
      </c>
      <c r="E1" s="456" t="s">
        <v>1</v>
      </c>
      <c r="F1" s="456" t="s">
        <v>307</v>
      </c>
      <c r="G1" s="456" t="s">
        <v>777</v>
      </c>
    </row>
    <row r="2" spans="1:7" ht="15.75" customHeight="1">
      <c r="A2" s="459" t="str">
        <f>Черновики!A2</f>
        <v>0107</v>
      </c>
      <c r="B2" s="313" t="s">
        <v>1076</v>
      </c>
      <c r="C2" s="142" t="str">
        <f>VLOOKUP(A2,'Ожидает согласования  АТВ'!A:F,2,0)</f>
        <v>Согласовано</v>
      </c>
      <c r="D2" s="142" t="str">
        <f>VLOOKUP(A2,'Ожидает согласования  АТВ'!A:F,4,0)</f>
        <v>0107. Изменить адрес на сайте\схему проезда и при создании заявки на
г Москва, Павелецкая набережная д 2 стр 1 Бизнес-центр «Loft Ville», 2й этаж, кабинет 247</v>
      </c>
      <c r="E2" s="142" t="str">
        <f>VLOOKUP(A2,'Ожидает согласования  АТВ'!A:F,5,0)</f>
        <v>Изменить адрес на сайте\схему проезда и при создании заявки на:
г Москва, Павелецкая набережная д 2 стр 1 Бизнес-центр «Loft Ville», 2й этаж, кабинет 247</v>
      </c>
      <c r="F2" s="142">
        <f>VLOOKUP(A2,'Ожидает согласования  АТВ'!A:F,6,0)</f>
        <v>1</v>
      </c>
      <c r="G2" s="460" t="str">
        <f>VLOOKUP(A2,'Ожидает согласования  АТВ'!A:G,7,0)</f>
        <v>0107</v>
      </c>
    </row>
    <row r="3" spans="1:7" ht="15.75" customHeight="1">
      <c r="A3" s="459" t="str">
        <f>Черновики!A3</f>
        <v>0108</v>
      </c>
      <c r="B3" s="461" t="s">
        <v>1076</v>
      </c>
      <c r="C3" s="142" t="str">
        <f>VLOOKUP(A3,'Ожидает согласования  АТВ'!A:F,2,0)</f>
        <v>Согласовано</v>
      </c>
      <c r="D3" s="142" t="str">
        <f>VLOOKUP(A3,'Ожидает согласования  АТВ'!A:F,4,0)</f>
        <v>0108. Вывести дату завершения в отдельный фильтр</v>
      </c>
      <c r="E3" s="142" t="str">
        <f>VLOOKUP(A3,'Ожидает согласования  АТВ'!A:F,5,0)</f>
        <v xml:space="preserve">Добавить фильтр "Дата завершения" в меню сверху рядом с созданием документов, фильтр по дате поставновки статуса заявки = Завершен. </v>
      </c>
      <c r="F3" s="142">
        <f>VLOOKUP(A3,'Ожидает согласования  АТВ'!A:F,6,0)</f>
        <v>1</v>
      </c>
      <c r="G3" s="460" t="str">
        <f>VLOOKUP(A3,'Ожидает согласования  АТВ'!A:G,7,0)</f>
        <v>0108</v>
      </c>
    </row>
    <row r="4" spans="1:7" ht="15.75" customHeight="1">
      <c r="A4" s="459" t="str">
        <f>Черновики!A4</f>
        <v>0109</v>
      </c>
      <c r="B4" s="387"/>
      <c r="C4" s="142">
        <f>VLOOKUP(A4,'Ожидает согласования  АТВ'!A:F,2,0)</f>
        <v>0</v>
      </c>
      <c r="D4" s="142" t="str">
        <f>VLOOKUP(A4,'Ожидает согласования  АТВ'!A:F,4,0)</f>
        <v>0109. Выбрать все заявки значит выбрать все заявки по заданному фильтру</v>
      </c>
      <c r="E4" s="142" t="str">
        <f>VLOOKUP(A4,'Ожидает согласования  АТВ'!A:F,5,0)</f>
        <v xml:space="preserve">На текущий момент при нажатии Выбрать все выбираются только первые 50 отображаемых значений, остальные на других страницах не выбираются. Нужно чтобы при нажатии Выбрать все выбирались все заявки, которые существуют по заданным значениям фильтров.  </v>
      </c>
      <c r="F4" s="142">
        <f>VLOOKUP(A4,'Ожидает согласования  АТВ'!A:F,6,0)</f>
        <v>0</v>
      </c>
      <c r="G4" s="142" t="e">
        <f>VLOOKUP(A4,'Ожидает согласования  АТВ'!A:G,7,0)</f>
        <v>#N/A</v>
      </c>
    </row>
    <row r="5" spans="1:7" ht="15.75" customHeight="1">
      <c r="A5" s="459" t="str">
        <f>Черновики!A5</f>
        <v>0110</v>
      </c>
      <c r="B5" s="462"/>
      <c r="C5" s="142">
        <f>VLOOKUP(A5,'Ожидает согласования  АТВ'!A:F,2,0)</f>
        <v>0</v>
      </c>
      <c r="D5" s="142" t="str">
        <f>VLOOKUP(A5,'Ожидает согласования  АТВ'!A:F,4,0)</f>
        <v>0110. Изменить автоматическое изменение статусов при создание документа  акта стороннего СЦ</v>
      </c>
      <c r="E5" s="142" t="str">
        <f>VLOOKUP(A5,'Ожидает согласования  АТВ'!A:F,5,0)</f>
        <v>При создании документа "Акт другой СЦ" типа "Прием" статусы заявки меняются на Статус заявки = В обработке ПЛК, Статус движения товара =  Принято в ПЛК , статус ИМ = Не поступал в ИМ .  При создании документа "Акт другой СЦ" типа "Отправка"  меняются статусы на  статус заявки = В обработке менеджера АСЦ , статус движения товара = Товар ушел из ПЛК, Статус ИМ = Отправлен в другой СЦ, а Инженерная Мастерская на соотвествующее СЦ значение этого поля</v>
      </c>
      <c r="F5" s="142">
        <f>VLOOKUP(A5,'Ожидает согласования  АТВ'!A:F,6,0)</f>
        <v>2</v>
      </c>
      <c r="G5" s="460" t="str">
        <f>VLOOKUP(A5,'Ожидает согласования  АТВ'!A:G,7,0)</f>
        <v>0110</v>
      </c>
    </row>
    <row r="6" spans="1:7" ht="15.75" customHeight="1">
      <c r="A6" s="459" t="str">
        <f>Черновики!A6</f>
        <v>0111</v>
      </c>
      <c r="B6" s="387"/>
      <c r="C6" s="142">
        <f>VLOOKUP(A6,'Ожидает согласования  АТВ'!A:F,2,0)</f>
        <v>0</v>
      </c>
      <c r="D6" s="142" t="str">
        <f>VLOOKUP(A6,'Ожидает согласования  АТВ'!A:F,4,0)</f>
        <v>0111. При создании дилера в справочнике дилеров прописывать доступные статусы в справочнике</v>
      </c>
      <c r="E6" s="142" t="str">
        <f>VLOOKUP(A6,'Ожидает согласования  АТВ'!A:F,5,0)</f>
        <v>При создании дилера в справочнике дилеров прописывать доступные статусы в справочнике. Выводить возможные значения по основным статусам : Статус заявки \ Статус движения товара \ Статус события \ Статус решешения с заявкой  \ Статус решения с товаром \ Задача инженера \ Первичное требование клиента . Возможно выбрать статусы, которые будут отображаться в выпадающих списках статусов заявок таких дилеров. Например, у дилера OZON выбираем из всего списка заявок "статус решения по ззаявке" = "ВДС -возврат денежных средств", то зайдя в заявку , которая относится к дилеру OZON  , то  при нажатии на статус решения с заявкой в впадающем списке отобразится только "ВДС -возврат денежных средств"</v>
      </c>
      <c r="F6" s="142">
        <f>VLOOKUP(A6,'Ожидает согласования  АТВ'!A:F,6,0)</f>
        <v>3</v>
      </c>
      <c r="G6" s="142" t="e">
        <f>VLOOKUP(A6,'Ожидает согласования  АТВ'!A:G,7,0)</f>
        <v>#N/A</v>
      </c>
    </row>
    <row r="7" spans="1:7" ht="15.75" customHeight="1">
      <c r="A7" s="459" t="str">
        <f>Черновики!A7</f>
        <v>0112</v>
      </c>
      <c r="B7" s="462"/>
      <c r="C7" s="142">
        <f>VLOOKUP(A7,'Ожидает согласования  АТВ'!A:F,2,0)</f>
        <v>0</v>
      </c>
      <c r="D7" s="142" t="str">
        <f>VLOOKUP(A7,'Ожидает согласования  АТВ'!A:F,4,0)</f>
        <v>0112. Ссылка  на ССЦ сохраняет выставленный фильтр</v>
      </c>
      <c r="E7" s="142" t="str">
        <f>VLOOKUP(A7,'Ожидает согласования  АТВ'!A:F,5,0)</f>
        <v xml:space="preserve">При выставленнии фильтров в ССЦ добавить возможность скопировать ссылку на сайт , сохранив выставленные фильтры. </v>
      </c>
      <c r="F7" s="142">
        <f>VLOOKUP(A7,'Ожидает согласования  АТВ'!A:F,6,0)</f>
        <v>4</v>
      </c>
      <c r="G7" s="142" t="e">
        <f>VLOOKUP(A7,'Ожидает согласования  АТВ'!A:G,7,0)</f>
        <v>#N/A</v>
      </c>
    </row>
    <row r="8" spans="1:7" ht="15.75" customHeight="1">
      <c r="A8" s="459" t="str">
        <f>Черновики!A8</f>
        <v>0113</v>
      </c>
      <c r="B8" s="313" t="s">
        <v>1077</v>
      </c>
      <c r="C8" s="463" t="str">
        <f>VLOOKUP(A8,'Ожидает согласования  АТВ'!A:F,2,0)</f>
        <v>Согласовано</v>
      </c>
      <c r="D8" s="463" t="str">
        <f>VLOOKUP(A8,'Ожидает согласования  АТВ'!A:F,4,0)</f>
        <v>0113. Акт OZON</v>
      </c>
      <c r="E8" s="463" t="str">
        <f>VLOOKUP(A8,'Ожидает согласования  АТВ'!A:F,5,0)</f>
        <v>ТЗ https://docs.google.com/document/d/1h1bON5tvPSeVZdhFO_sqjPz8Mi1a1M9-suqqq3oyBpY/edit</v>
      </c>
      <c r="F8" s="463">
        <f>VLOOKUP(A8,'Ожидает согласования  АТВ'!A:F,6,0)</f>
        <v>2</v>
      </c>
      <c r="G8" s="463" t="e">
        <f>VLOOKUP(A8,'Ожидает согласования  АТВ'!A:G,7,0)</f>
        <v>#N/A</v>
      </c>
    </row>
    <row r="9" spans="1:7" ht="15.75" customHeight="1">
      <c r="A9" s="459" t="str">
        <f>Черновики!A9</f>
        <v>0114</v>
      </c>
      <c r="B9" s="461" t="s">
        <v>1077</v>
      </c>
      <c r="C9" s="463" t="str">
        <f>VLOOKUP(A9,'Ожидает согласования  АТВ'!A:F,2,0)</f>
        <v>Согласовано</v>
      </c>
      <c r="D9" s="463" t="str">
        <f>VLOOKUP(A9,'Ожидает согласования  АТВ'!A:F,4,0)</f>
        <v>0114. Запрет на создание заявок РП внутри ССЦ</v>
      </c>
      <c r="E9" s="463" t="str">
        <f>VLOOKUP(A9,'Ожидает согласования  АТВ'!A:F,5,0)</f>
        <v xml:space="preserve">При создании заявок изнутри системы мы можем создавать только заявок типа клиента "Дилер". Тип клиента "РП" создается только с сайта. </v>
      </c>
      <c r="F9" s="463">
        <f>VLOOKUP(A9,'Ожидает согласования  АТВ'!A:F,6,0)</f>
        <v>3</v>
      </c>
      <c r="G9" s="375" t="str">
        <f>VLOOKUP(A9,'Ожидает согласования  АТВ'!A:G,7,0)</f>
        <v>0114</v>
      </c>
    </row>
    <row r="10" spans="1:7" ht="15.75" customHeight="1">
      <c r="A10" s="459" t="str">
        <f>Черновики!A10</f>
        <v>0115</v>
      </c>
      <c r="B10" s="313"/>
      <c r="C10" s="463">
        <f>VLOOKUP(A10,'Ожидает согласования  АТВ'!A:F,2,0)</f>
        <v>0</v>
      </c>
      <c r="D10" s="463" t="str">
        <f>VLOOKUP(A10,'Ожидает согласования  АТВ'!A:F,4,0)</f>
        <v>0115. Дополнить заявку счетчиком дней с момента покупки и критерий гарантийности</v>
      </c>
      <c r="E10" s="463" t="str">
        <f>VLOOKUP(A10,'Ожидает согласования  АТВ'!A:F,5,0)</f>
        <v>Правее даты покупки вместить счетчик дней на дату создания заявки начиная со дня указанной даты покупки.</v>
      </c>
      <c r="F10" s="463">
        <f>VLOOKUP(A10,'Ожидает согласования  АТВ'!A:F,6,0)</f>
        <v>2</v>
      </c>
      <c r="G10" s="375" t="str">
        <f>VLOOKUP(A10,'Ожидает согласования  АТВ'!A:G,7,0)</f>
        <v>0115</v>
      </c>
    </row>
    <row r="11" spans="1:7" ht="15.75" customHeight="1">
      <c r="A11" s="459" t="str">
        <f>Черновики!A11</f>
        <v>0116</v>
      </c>
      <c r="B11" s="461" t="s">
        <v>1076</v>
      </c>
      <c r="C11" s="142" t="str">
        <f>VLOOKUP(A11,'Ожидает согласования  АТВ'!A:F,2,0)</f>
        <v>Согласовано</v>
      </c>
      <c r="D11" s="142" t="str">
        <f>VLOOKUP(A11,'Ожидает согласования  АТВ'!A:F,4,0)</f>
        <v>0116. Изменить формат даты</v>
      </c>
      <c r="E11" s="142" t="str">
        <f>VLOOKUP(A11,'Ожидает согласования  АТВ'!A:F,5,0)</f>
        <v>Добавить возможность при выборе даты через открывающийся календарь менять года не щелкая по месяцу. Сделать аналогично датеру в левой части верхнего меню при выставлении периода. А дату указывать в формате дд.мм.гггг .</v>
      </c>
      <c r="F11" s="142">
        <f>VLOOKUP(A11,'Ожидает согласования  АТВ'!A:F,6,0)</f>
        <v>1</v>
      </c>
      <c r="G11" s="460" t="str">
        <f>VLOOKUP(A11,'Ожидает согласования  АТВ'!A:G,7,0)</f>
        <v>0116</v>
      </c>
    </row>
    <row r="12" spans="1:7" ht="15.75" customHeight="1">
      <c r="A12" s="459" t="str">
        <f>Черновики!A12</f>
        <v>0117</v>
      </c>
      <c r="B12" s="387"/>
      <c r="C12" s="142">
        <f>VLOOKUP(A12,'Ожидает согласования  АТВ'!A:F,2,0)</f>
        <v>0</v>
      </c>
      <c r="D12" s="142" t="str">
        <f>VLOOKUP(A12,'Ожидает согласования  АТВ'!A:F,4,0)</f>
        <v>0117. Убрать из списков отключенных пользователй</v>
      </c>
      <c r="E12" s="142" t="str">
        <f>VLOOKUP(A12,'Ожидает согласования  АТВ'!A:F,5,0)</f>
        <v>Есть пользователь был выключен через Менеджер пользователей: Пользователи ,то во всех выпадающщих списках сотрудников (инженеров\менеджеров) он должен перестать отображаться.</v>
      </c>
      <c r="F12" s="142">
        <f>VLOOKUP(A12,'Ожидает согласования  АТВ'!A:F,6,0)</f>
        <v>1</v>
      </c>
      <c r="G12" s="460" t="str">
        <f>VLOOKUP(A12,'Ожидает согласования  АТВ'!A:G,7,0)</f>
        <v>0117</v>
      </c>
    </row>
    <row r="13" spans="1:7" ht="15.75" customHeight="1">
      <c r="A13" s="459" t="str">
        <f>Черновики!A13</f>
        <v>0118</v>
      </c>
      <c r="B13" s="462"/>
      <c r="C13" s="142">
        <f>VLOOKUP(A13,'Ожидает согласования  АТВ'!A:F,2,0)</f>
        <v>0</v>
      </c>
      <c r="D13" s="142" t="str">
        <f>VLOOKUP(A13,'Ожидает согласования  АТВ'!A:F,4,0)</f>
        <v>0118. Добавить группы пользователей</v>
      </c>
      <c r="E13" s="142" t="str">
        <f>VLOOKUP(A13,'Ожидает согласования  АТВ'!A:F,5,0)</f>
        <v xml:space="preserve">Всего должно быть для заведенных пользователей следующие группы пользователей с возможностью их ручного изменения:
1. Администратор 
2. Технолог БП
3. Менеджер АСЦ
4. Руководитель ИМ
       4.1. Сотрудник ИМ
5. Сотрудник ПЛК
6. Сотрудник БО
7. Сотрудник ORM
8. Внутренний наблюдатель
</v>
      </c>
      <c r="F13" s="142">
        <f>VLOOKUP(A13,'Ожидает согласования  АТВ'!A:F,6,0)</f>
        <v>1</v>
      </c>
      <c r="G13" s="460" t="str">
        <f>VLOOKUP(A13,'Ожидает согласования  АТВ'!A:G,7,0)</f>
        <v>0118</v>
      </c>
    </row>
    <row r="14" spans="1:7" ht="15.75" customHeight="1">
      <c r="A14" s="459" t="str">
        <f>Черновики!A14</f>
        <v>0119</v>
      </c>
      <c r="B14" s="387"/>
      <c r="C14" s="463">
        <f>VLOOKUP(A14,'Ожидает согласования  АТВ'!A:F,2,0)</f>
        <v>0</v>
      </c>
      <c r="D14" s="463" t="str">
        <f>VLOOKUP(A14,'Ожидает согласования  АТВ'!A:F,4,0)</f>
        <v>0119. Добавить возможность редактировать доступ для групп пользователей</v>
      </c>
      <c r="E14" s="463" t="str">
        <f>VLOOKUP(A14,'Ожидает согласования  АТВ'!A:F,5,0)</f>
        <v>Дожен быть инструмент, позволяющий менять права доступа для разных групп пользователей. 
Для каждой выбранной группы пользователей будут столбцы : 
1. Смотреть 2. Создать. 3 Редактировать.  4. Удалять 
Затем перечислены в строках разделы и статусы\поля в них, которые можно менять (изменять\просматривать\удалять). При добавление\изменении полей в системе они должны отображаться в правах групп пользоователй автоматически. Предоствление и удаление доступа будет выглядеть аналогично с  Отчет по проверке прав доступа пользователя , но более читабельный вид для пользователя, чтобы поля, к которым предоставляется доступ, назывались так как их видит пользователь, где Разрешено  \ Запрещено меняется по клику на значок.
Справочники
все справочники 
Менеджер пользователей
Статусы заявки:
В обработке в АСЦ
В ожидании информации от бренд менеджера
В ожидании информации от клиента
В ожидании консолидации
В работе ИМ
Доставляется в АСЦ
Завершен
Новый
Ожидает выдачи клиенту
Ожидание ВДС
Согласование ВДС
Согласование результатов с клиентом
Движение товара:
Не выбран
Принято в ПЛК
Принято в ИМ
Принято в АСЦ
Передано в ПЛК
Передано в ИМ
Передано в АСЦ
Товар ушел из АСЦ
Товар ушел из ПЛК
Статус события:
ВТНК
Гарантия
Заказ не доставили - ВДС
Лояльность к клиенту
Не Выбрано
Не Гарантия
Продажа комплектующей
Ремонт Брака
Предпродажный ремонт
ТЕСТОВАЯ ЗАЯВКА
Решение по заявке:
ВДС - Возврат Денежных Средств
Возврат товара - отказ от ремонта
Возврат товара - после ремонта
Возврат товара - ремонт не нужен, товар работает.
Возврат товара - товар не надлежащего качества
Замена на новый товар
Клиент направлен в другой СЦ
Консультация, услуги СЦ не нужны
Не Выбрано
Ремонт
Решение с товаром:
Вернуть товар клиенту
На Авито - товар БУ
На БВП
На комплектующие
На РЦ3 0 - товар новый
Не Выбрано
Статус ИМ:
Завершен
Контроль качества ИМ
Не Поступал в ИМ
Ожидаем комплектующих в ИМ
Отправлен в другой СЦ
Поступил в ИМ
Принят в работу ИМ
Согласование с клиентом ожидаем
Создание заявок:
Тип клиента
Диллер
Менеджер
Приоритет
Бренд
Товар
Серийный номер
Описание неисправности
Номер заказа вТЧ
Магазин/Дата
Оффициальное заключение
Добавить поломку
Инженерная мастерская
Дата заведения заявки
Файлы
Доставка товара в СЦ:
Трек номер
Адрес
Отправка товара из СЦ:
Трек номер
Адрес
Документы в МС:
Заказ в МС
Возврат в МС
Замена в МС
Оплата в МС
Чат с клиентом
Чат сотрудников
Документы
Товары
Клиенты
Отчёты
Создание документов:
Акт ДНС приём 
Акт ДНС отправка
Акт OZON приём 
Акт OZON отправка
Сторонний сервисный центр приём 
Сторонний сервисный центр отправка</v>
      </c>
      <c r="F14" s="463">
        <f>VLOOKUP(A14,'Ожидает согласования  АТВ'!A:F,6,0)</f>
        <v>1</v>
      </c>
      <c r="G14" s="463" t="e">
        <f>VLOOKUP(A14,'Ожидает согласования  АТВ'!A:G,7,0)</f>
        <v>#N/A</v>
      </c>
    </row>
    <row r="15" spans="1:7" ht="15.75" customHeight="1">
      <c r="A15" s="459" t="str">
        <f>Черновики!A15</f>
        <v>0120</v>
      </c>
      <c r="B15" s="461" t="s">
        <v>1077</v>
      </c>
      <c r="C15" s="142" t="str">
        <f>VLOOKUP(A15,'Ожидает согласования  АТВ'!A:F,2,0)</f>
        <v>Согласовано</v>
      </c>
      <c r="D15" s="142" t="str">
        <f>VLOOKUP(A15,'Ожидает согласования  АТВ'!A:F,4,0)</f>
        <v xml:space="preserve">0120. Вывод на печать акта приема и акта выполненных работ      </v>
      </c>
      <c r="E15" s="142" t="str">
        <f>VLOOKUP(A15,'Ожидает согласования  АТВ'!A:F,5,0)</f>
        <v>Печатаемый акт приема-передачи и акт выполненных работ должен помещаться в один лист А4 по масштабу. На текущий момент каждый раз вручную приходиться подстраивать масштаб.</v>
      </c>
      <c r="F15" s="142">
        <f>VLOOKUP(A15,'Ожидает согласования  АТВ'!A:F,6,0)</f>
        <v>1</v>
      </c>
      <c r="G15" s="142" t="e">
        <f>VLOOKUP(A15,'Ожидает согласования  АТВ'!A:G,7,0)</f>
        <v>#N/A</v>
      </c>
    </row>
    <row r="16" spans="1:7" ht="15.75" customHeight="1">
      <c r="A16" s="459" t="str">
        <f>Черновики!A16</f>
        <v>0121</v>
      </c>
      <c r="B16" s="313" t="s">
        <v>1077</v>
      </c>
      <c r="C16" s="463">
        <f>VLOOKUP(A16,'Ожидает согласования  АТВ'!A:F,2,0)</f>
        <v>0</v>
      </c>
      <c r="D16" s="463" t="str">
        <f>VLOOKUP(A16,'Ожидает согласования  АТВ'!A:F,4,0)</f>
        <v>0121. Счетчик дней включать, начиная с поступления в ПЛК</v>
      </c>
      <c r="E16" s="463" t="str">
        <f>VLOOKUP(A16,'Ожидает согласования  АТВ'!A:F,5,0)</f>
        <v xml:space="preserve">Любое изменение статуса движения товара с отличного от "Не выбрано" должно включать счетчик дней в СЦ и счетчик должен выключаться когда статус заявки поменялся на статус на "Завершен", а статус движения товара менялся на "Товар ушел из АСЦ" или  "Товар ушел из ПЛК" </v>
      </c>
      <c r="F16" s="463">
        <f>VLOOKUP(A16,'Ожидает согласования  АТВ'!A:F,6,0)</f>
        <v>1</v>
      </c>
      <c r="G16" s="375" t="str">
        <f>VLOOKUP(A16,'Ожидает согласования  АТВ'!A:G,7,0)</f>
        <v>0121</v>
      </c>
    </row>
    <row r="17" spans="1:7" ht="15.75" customHeight="1">
      <c r="A17" s="459" t="str">
        <f>Черновики!A17</f>
        <v>0122</v>
      </c>
      <c r="B17" s="461" t="s">
        <v>1076</v>
      </c>
      <c r="C17" s="463" t="str">
        <f>VLOOKUP(A17,'Ожидает согласования  АТВ'!A:F,2,0)</f>
        <v>Согласовано</v>
      </c>
      <c r="D17" s="463" t="str">
        <f>VLOOKUP(A17,'Ожидает согласования  АТВ'!A:F,4,0)</f>
        <v>0122. Вывести комплектность</v>
      </c>
      <c r="E17" s="463" t="str">
        <f>VLOOKUP(A17,'Ожидает согласования  АТВ'!A:F,5,0)</f>
        <v xml:space="preserve"> В справочнике Комплектность необходимо добавить выбор сверху в правом углу Бренд , Товар и уже на каждый товар в отдельности прописывать комплектность</v>
      </c>
      <c r="F17" s="463">
        <f>VLOOKUP(A17,'Ожидает согласования  АТВ'!A:F,6,0)</f>
        <v>1</v>
      </c>
      <c r="G17" s="375" t="str">
        <f>VLOOKUP(A17,'Ожидает согласования  АТВ'!A:G,7,0)</f>
        <v>0122</v>
      </c>
    </row>
    <row r="18" spans="1:7" ht="15.75" customHeight="1">
      <c r="A18" s="459" t="str">
        <f>Черновики!A18</f>
        <v>0123</v>
      </c>
      <c r="B18" s="387"/>
      <c r="C18" s="463">
        <f>VLOOKUP(A18,'Ожидает согласования  АТВ'!A:F,2,0)</f>
        <v>0</v>
      </c>
      <c r="D18" s="463" t="str">
        <f>VLOOKUP(A18,'Ожидает согласования  АТВ'!A:F,4,0)</f>
        <v>0123. Дубли клиентов</v>
      </c>
      <c r="E18" s="463" t="str">
        <f>VLOOKUP(A18,'Ожидает согласования  АТВ'!A:F,5,0)</f>
        <v xml:space="preserve">Должна возникать ошибка при удалении, если они указаны в какой-то заявке. Ошибка должна содержать номера заявок, в которых есть этот клиент. А в случае заведения нового должно появляться уведомление, что :
Клиент с указанными контактными данными уже существует.
Совпадение ищет по номеру телефона или почте. Уведомление не мешает созданию нового клиента. </v>
      </c>
      <c r="F18" s="463">
        <f>VLOOKUP(A18,'Ожидает согласования  АТВ'!A:F,6,0)</f>
        <v>3</v>
      </c>
      <c r="G18" s="375" t="str">
        <f>VLOOKUP(A18,'Ожидает согласования  АТВ'!A:G,7,0)</f>
        <v>0123</v>
      </c>
    </row>
    <row r="19" spans="1:7" ht="15.75" customHeight="1">
      <c r="A19" s="459" t="str">
        <f>Черновики!A19</f>
        <v>0124</v>
      </c>
      <c r="B19" s="462"/>
      <c r="C19" s="463">
        <f>VLOOKUP(A19,'Ожидает согласования  АТВ'!A:F,2,0)</f>
        <v>0</v>
      </c>
      <c r="D19" s="463" t="str">
        <f>VLOOKUP(A19,'Ожидает согласования  АТВ'!A:F,4,0)</f>
        <v>0124. Ошибка на некорректное заведение данных клиента</v>
      </c>
      <c r="E19" s="463" t="str">
        <f>VLOOKUP(A19,'Ожидает согласования  АТВ'!A:F,5,0)</f>
        <v>Ошибку "Ошибка в поле Е-mail" о лишнем пробеле в почте необходимо добавить при создании клиента.</v>
      </c>
      <c r="F19" s="463">
        <f>VLOOKUP(A19,'Ожидает согласования  АТВ'!A:F,6,0)</f>
        <v>4</v>
      </c>
      <c r="G19" s="463" t="e">
        <f>VLOOKUP(A19,'Ожидает согласования  АТВ'!A:G,7,0)</f>
        <v>#N/A</v>
      </c>
    </row>
    <row r="20" spans="1:7" ht="15.75" customHeight="1">
      <c r="A20" s="459" t="str">
        <f>Черновики!A20</f>
        <v>0125</v>
      </c>
      <c r="B20" s="387"/>
      <c r="C20" s="463">
        <f>VLOOKUP(A20,'Ожидает согласования  АТВ'!A:F,2,0)</f>
        <v>0</v>
      </c>
      <c r="D20" s="463" t="str">
        <f>VLOOKUP(A20,'Ожидает согласования  АТВ'!A:F,4,0)</f>
        <v>0125. Клиент Дилер</v>
      </c>
      <c r="E20" s="463" t="str">
        <f>VLOOKUP(A20,'Ожидает согласования  АТВ'!A:F,5,0)</f>
        <v xml:space="preserve">При заведении клиента Тип клиента * - Дилер необходимо так же выбрать дилеров, по которым данный клиент работает. Необходимость возможности указания нескольких дилеров добавлять каждого через "+". Если у клиента укзан только один дилер, то он автоматически подтянется в заявку при выборе этого клиента.  Если ууказано несколько, то толькоих можно выбрать из выпадающего списка дилеров. Оставить поле Дилер не выбранным нельзя, в случае если тип клиента выбран дилер , а сам дилер не выбран, то выпадает ошибка:
Не выбран дилер по данной заявке. 
</v>
      </c>
      <c r="F20" s="463">
        <f>VLOOKUP(A20,'Ожидает согласования  АТВ'!A:F,6,0)</f>
        <v>1</v>
      </c>
      <c r="G20" s="463" t="e">
        <f>VLOOKUP(A20,'Ожидает согласования  АТВ'!A:G,7,0)</f>
        <v>#N/A</v>
      </c>
    </row>
    <row r="21" spans="1:7" ht="15.75" customHeight="1">
      <c r="A21" s="459" t="str">
        <f>Черновики!A21</f>
        <v>0126</v>
      </c>
      <c r="B21" s="462"/>
      <c r="C21" s="463">
        <f>VLOOKUP(A21,'Ожидает согласования  АТВ'!A:F,2,0)</f>
        <v>0</v>
      </c>
      <c r="D21" s="463" t="str">
        <f>VLOOKUP(A21,'Ожидает согласования  АТВ'!A:F,4,0)</f>
        <v>0126. Добавить поля в справочнике сторонних СЦ</v>
      </c>
      <c r="E21" s="463" t="str">
        <f>VLOOKUP(A21,'Ожидает согласования  АТВ'!A:F,5,0)</f>
        <v>ТЗ https://docs.google.com/document/d/1bQIsPNm1t-cXx0JP6rLpFIYsRhJ9T069_p1Pn_0Yesk/edit</v>
      </c>
      <c r="F21" s="463">
        <f>VLOOKUP(A21,'Ожидает согласования  АТВ'!A:F,6,0)</f>
        <v>3</v>
      </c>
      <c r="G21" s="463" t="e">
        <f>VLOOKUP(A21,'Ожидает согласования  АТВ'!A:G,7,0)</f>
        <v>#N/A</v>
      </c>
    </row>
    <row r="22" spans="1:7" ht="12.5">
      <c r="A22" s="459" t="str">
        <f>Черновики!A22</f>
        <v>0127</v>
      </c>
      <c r="B22" s="313" t="s">
        <v>1076</v>
      </c>
      <c r="C22" s="463" t="str">
        <f>VLOOKUP(A22,'Ожидает согласования  АТВ'!A:F,2,0)</f>
        <v>Согласовано</v>
      </c>
      <c r="D22" s="463" t="str">
        <f>VLOOKUP(A22,'Ожидает согласования  АТВ'!A:F,4,0)</f>
        <v xml:space="preserve">0127. </v>
      </c>
      <c r="E22" s="463">
        <f>VLOOKUP(A22,'Ожидает согласования  АТВ'!A:F,5,0)</f>
        <v>0</v>
      </c>
      <c r="F22" s="463">
        <f>VLOOKUP(A22,'Ожидает согласования  АТВ'!A:F,6,0)</f>
        <v>0</v>
      </c>
      <c r="G22" s="463" t="e">
        <f>VLOOKUP(A22,'Ожидает согласования  АТВ'!A:G,7,0)</f>
        <v>#N/A</v>
      </c>
    </row>
    <row r="23" spans="1:7" ht="12.5">
      <c r="A23" s="459" t="str">
        <f>Черновики!A23</f>
        <v>0128</v>
      </c>
      <c r="B23" s="461" t="s">
        <v>1077</v>
      </c>
      <c r="C23" s="142" t="str">
        <f>VLOOKUP(A23,'Ожидает согласования  АТВ'!A:F,2,0)</f>
        <v>Согласовано</v>
      </c>
      <c r="D23" s="142" t="str">
        <f>VLOOKUP(A23,'Ожидает согласования  АТВ'!A:F,4,0)</f>
        <v xml:space="preserve">0128. </v>
      </c>
      <c r="E23" s="142">
        <f>VLOOKUP(A23,'Ожидает согласования  АТВ'!A:F,5,0)</f>
        <v>0</v>
      </c>
      <c r="F23" s="142">
        <f>VLOOKUP(A23,'Ожидает согласования  АТВ'!A:F,6,0)</f>
        <v>0</v>
      </c>
      <c r="G23" s="142" t="e">
        <f>VLOOKUP(A23,'Ожидает согласования  АТВ'!A:G,7,0)</f>
        <v>#N/A</v>
      </c>
    </row>
    <row r="24" spans="1:7" ht="362.5">
      <c r="A24" s="459" t="str">
        <f>Черновики!A24</f>
        <v>0129</v>
      </c>
      <c r="B24" s="313" t="s">
        <v>1076</v>
      </c>
      <c r="C24" s="142" t="str">
        <f>VLOOKUP(A24,'Ожидает согласования  АТВ'!A:F,2,0)</f>
        <v>Согласовано</v>
      </c>
      <c r="D24" s="142" t="str">
        <f>VLOOKUP(A24,'Ожидает согласования  АТВ'!A:F,4,0)</f>
        <v>0129. Первичное требование</v>
      </c>
      <c r="E24" s="142" t="str">
        <f>VLOOKUP(A24,'Ожидает согласования  АТВ'!A:F,5,0)</f>
        <v xml:space="preserve">Добавить поле "Первичное требование клиента" над полем "Официальное заключение". Для новых заявок ( в статусе заявки = новый ) обязательно необходимо указать значение этого поля для возможности смены статуса заявки на любой другой. Если значение поля не выбрано, то статус заявки изменить нельзя. В поле выпадающий список значений: 
1. Не выбрано
2. Гарантийный ремонт 
3. Ремонт НЕ гарантия
4. ВДС ВТНК 
5. ВДС Гарантия
6. Замена по гарантии
7. Замена ВТНК
8. Консультация
9. Другое, указано в чате сотрудников
Изменения данного поля отображаются в истории заявки. </v>
      </c>
      <c r="F24" s="142">
        <f>VLOOKUP(A24,'Ожидает согласования  АТВ'!A:F,6,0)</f>
        <v>1</v>
      </c>
      <c r="G24" s="460" t="str">
        <f>VLOOKUP(A24,'Ожидает согласования  АТВ'!A:G,7,0)</f>
        <v>0129</v>
      </c>
    </row>
    <row r="25" spans="1:7" ht="187.5">
      <c r="A25" s="459" t="str">
        <f>Черновики!A25</f>
        <v>0130</v>
      </c>
      <c r="B25" s="461" t="s">
        <v>1077</v>
      </c>
      <c r="C25" s="463" t="str">
        <f>VLOOKUP(A25,'Ожидает согласования  АТВ'!A:F,2,0)</f>
        <v>Согласовано</v>
      </c>
      <c r="D25" s="463" t="str">
        <f>VLOOKUP(A25,'Ожидает согласования  АТВ'!A:F,4,0)</f>
        <v xml:space="preserve">0130. Унифицировать акты внутренних передач , только части  Добавление нового типа документа “Акт внутренних перемещений” и Документ Клиентский товар 
</v>
      </c>
      <c r="E25" s="463" t="str">
        <f>VLOOKUP(A25,'Ожидает согласования  АТВ'!A:F,5,0)</f>
        <v xml:space="preserve">ТЗ https://docs.google.com/document/d/1AEulOdvREZXKXJ_oL1IvYyDlk0wsUh7hWhTR8sP5Cuc/edit </v>
      </c>
      <c r="F25" s="463">
        <f>VLOOKUP(A25,'Ожидает согласования  АТВ'!A:F,6,0)</f>
        <v>1</v>
      </c>
      <c r="G25" s="463" t="e">
        <f>VLOOKUP(A25,'Ожидает согласования  АТВ'!A:G,7,0)</f>
        <v>#N/A</v>
      </c>
    </row>
    <row r="26" spans="1:7" ht="87.5">
      <c r="A26" s="459" t="str">
        <f>Черновики!A26</f>
        <v>0131</v>
      </c>
      <c r="B26" s="313" t="s">
        <v>1077</v>
      </c>
      <c r="C26" s="142" t="str">
        <f>VLOOKUP(A26,'Ожидает согласования  АТВ'!A:F,2,0)</f>
        <v>Согласовано</v>
      </c>
      <c r="D26" s="142" t="str">
        <f>VLOOKUP(A26,'Ожидает согласования  АТВ'!A:F,4,0)</f>
        <v>0131. Добавить возможность поиска  клиента по доменному имени</v>
      </c>
      <c r="E26" s="142" t="str">
        <f>VLOOKUP(A26,'Ожидает согласования  АТВ'!A:F,5,0)</f>
        <v xml:space="preserve">@dns-shop.ru , @rbt.ru и прочие домены, чтобы можно было искать по ним. </v>
      </c>
      <c r="F26" s="142">
        <f>VLOOKUP(A26,'Ожидает согласования  АТВ'!A:F,6,0)</f>
        <v>1</v>
      </c>
      <c r="G26" s="460" t="str">
        <f>VLOOKUP(A26,'Ожидает согласования  АТВ'!A:G,7,0)</f>
        <v>0131</v>
      </c>
    </row>
    <row r="27" spans="1:7" ht="409.5">
      <c r="A27" s="459" t="str">
        <f>Черновики!A27</f>
        <v>0132</v>
      </c>
      <c r="B27" s="461" t="s">
        <v>1077</v>
      </c>
      <c r="C27" s="142" t="str">
        <f>VLOOKUP(A27,'Ожидает согласования  АТВ'!A:F,2,0)</f>
        <v>Согласовано</v>
      </c>
      <c r="D27" s="142" t="str">
        <f>VLOOKUP(A27,'Ожидает согласования  АТВ'!A:F,4,0)</f>
        <v>0132. Изменить название и функционал фильтра "Дилер".</v>
      </c>
      <c r="E27" s="142" t="str">
        <f>VLOOKUP(A27,'Ожидает согласования  АТВ'!A:F,5,0)</f>
        <v>1. Изменить название кнопки фильтра на главной странице со списком заявок "Дилер" на  "Тип клиента" 
2. Изменить выводимый список 
2.1 "Все" - фильтруются заявки с любым типом
2.2 "РП"  - при выборе фильтруются заявки с типом РП
2.3 "Все Дилер" - фильтруются только заявки с типом дилер
2.4 - 2.n далее выводятся названия всех дилеров из справочника дилеров. Как это реализовано сейчас. 
3. По умолчанию установлен фильтр "Все"
4. Ранжировку списка в фильтре сделать автоматической. Чем больше заявок по данному значению фильтра тем выше он стоит. 
//Т.е. Заявки с типом "Все" однозанчно всегда будут занимать 1ую строчку. С типом "Все Дилеры" будет всегда выше чем любой из дилеров. Чем больше заявок у дилера тем выше он будет в списке фильтра. //</v>
      </c>
      <c r="F27" s="142">
        <f>VLOOKUP(A27,'Ожидает согласования  АТВ'!A:F,6,0)</f>
        <v>1</v>
      </c>
      <c r="G27" s="460" t="str">
        <f>VLOOKUP(A27,'Ожидает согласования  АТВ'!A:G,7,0)</f>
        <v>0132</v>
      </c>
    </row>
    <row r="28" spans="1:7" ht="409.5">
      <c r="A28" s="459" t="str">
        <f>Черновики!A28</f>
        <v>0133</v>
      </c>
      <c r="B28" s="387"/>
      <c r="C28" s="463">
        <f>VLOOKUP(A28,'Ожидает согласования  АТВ'!A:F,2,0)</f>
        <v>0</v>
      </c>
      <c r="D28" s="463" t="str">
        <f>VLOOKUP(A28,'Ожидает согласования  АТВ'!A:F,4,0)</f>
        <v>0133. Статусы при приеме и уходе товара в соотвествии с документа акт приемки и акт выполненных работ</v>
      </c>
      <c r="E28" s="463" t="str">
        <f>VLOOKUP(A28,'Ожидает согласования  АТВ'!A:F,5,0)</f>
        <v xml:space="preserve">АКТ ВЫПОЛНЕННЫХ РАБОТ:
Необходимо добавить ошибку для заявок при попытки сохранения , закрытии или сохранения и закрытия заявки, если из нее ранее был создан акт выполненных работ И в файлах отсуствует документ с категорией "Акт выполненных работ", с тектом:
Статусы заявки не могут быть изменены. Необходимо приложить подписанный акт выполненных работ к заявке для смены статусов. 
Эта ошибка не будет мешать закрытию заявки, просто будет появляться для информации. После того, как в заявку вкладывается файл и присваивается категория "Акт выполненных работ", а ранее из этой же заявки создавался документ "Акт выполненных работ", то при выборе в заявке категории файла "Акт выполненных работ" появится уведомление в виде всплывающего окна с текстом:
Вы приложили акт выполненных работ к заявке. Товар выдан клиенту? 
Под этим уведомлением  кнопки "Да" и "Нет". При нажатии "Да" статус заявки сменится на "Завершен", а статус движения товара на "Товар ушел из АСЦ" ,  если статус движения товара было "Принято в АСЦ" и меняется на "Товар ушел из ПЛК", если статус движения товара был "Принято в ПЛК". При нажатии "Нет" код должен смотреть на решение по заявке:
-Если "Статус решение по заявке"="ВДС - возврат денежных средств" или "Замена на новый товар" , то "Статус заявки"  поменяется на "Завершен" и выпадет уведомление , не мешаюющая изменениям в заявке:
Необходимо сдать товар в ПЛК и приемки его в МС для возможности осуществления решения по заявке. 
-Если  "Статус решение по заявке"="Возврат товара.."  , то уведомление просто пропадет. 
АКТ ПРИЕМКИ:
При создании акта приемки товара группой пользователей сотрудником ПЛК статус заявки поменяется на "В обработке ПЛК", а статус движения товара на "Принято в ПЛК". При создании акта приемки товара  группой пользователей  сотрудником АСЦ статус заявки поменяется на "В обработке менеджера АСЦ", а статус движения товара на "Принято в АСЦ". </v>
      </c>
      <c r="F28" s="463">
        <f>VLOOKUP(A28,'Ожидает согласования  АТВ'!A:F,6,0)</f>
        <v>2</v>
      </c>
      <c r="G28" s="463" t="e">
        <f>VLOOKUP(A28,'Ожидает согласования  АТВ'!A:G,7,0)</f>
        <v>#N/A</v>
      </c>
    </row>
    <row r="29" spans="1:7" ht="100">
      <c r="A29" s="459" t="str">
        <f>Черновики!A29</f>
        <v>0134</v>
      </c>
      <c r="B29" s="461"/>
      <c r="C29" s="463">
        <f>VLOOKUP(A29,'Ожидает согласования  АТВ'!A:F,2,0)</f>
        <v>0</v>
      </c>
      <c r="D29" s="463" t="str">
        <f>VLOOKUP(A29,'Ожидает согласования  АТВ'!A:F,4,0)</f>
        <v xml:space="preserve">0134. Добавить возможность отправлять клиенту документы через чат с клиентом. </v>
      </c>
      <c r="E29" s="463" t="str">
        <f>VLOOKUP(A29,'Ожидает согласования  АТВ'!A:F,5,0)</f>
        <v>Добавить возможность отправлять клиенту файлы через чат с клиентом типа DOCX и DOC</v>
      </c>
      <c r="F29" s="463">
        <f>VLOOKUP(A29,'Ожидает согласования  АТВ'!A:F,6,0)</f>
        <v>1</v>
      </c>
      <c r="G29" s="463" t="e">
        <f>VLOOKUP(A29,'Ожидает согласования  АТВ'!A:G,7,0)</f>
        <v>#N/A</v>
      </c>
    </row>
    <row r="30" spans="1:7" ht="150">
      <c r="A30" s="459" t="str">
        <f>Черновики!A30</f>
        <v>0135</v>
      </c>
      <c r="B30" s="387"/>
      <c r="C30" s="463">
        <f>VLOOKUP(A30,'Ожидает согласования  АТВ'!A:F,2,0)</f>
        <v>0</v>
      </c>
      <c r="D30" s="463" t="str">
        <f>VLOOKUP(A30,'Ожидает согласования  АТВ'!A:F,4,0)</f>
        <v>0135. Счетчик заявок на странице при поиске</v>
      </c>
      <c r="E30" s="463" t="str">
        <f>VLOOKUP(A30,'Ожидает согласования  АТВ'!A:F,5,0)</f>
        <v>Внизу страницы слева должен быть показано сколько заявок отображено на странице и сколько вего. Например, при выставлении фильтра ему соотвествует 60 заявок, на странице отобразилоась 50. значит будет написано Кол-во заявок: 50 из 60 . Если всего заявок по фильтру 12, то внизу слева будет написано Кол-во заявок: 12</v>
      </c>
      <c r="F30" s="463">
        <f>VLOOKUP(A30,'Ожидает согласования  АТВ'!A:F,6,0)</f>
        <v>1</v>
      </c>
      <c r="G30" s="375" t="str">
        <f>VLOOKUP(A30,'Ожидает согласования  АТВ'!A:G,7,0)</f>
        <v>0135</v>
      </c>
    </row>
    <row r="31" spans="1:7" ht="37.5">
      <c r="A31" s="459" t="str">
        <f>Черновики!A31</f>
        <v>0136</v>
      </c>
      <c r="B31" s="462"/>
      <c r="C31" s="142">
        <f>VLOOKUP(A31,'Ожидает согласования  АТВ'!A:F,2,0)</f>
        <v>0</v>
      </c>
      <c r="D31" s="142" t="str">
        <f>VLOOKUP(A31,'Ожидает согласования  АТВ'!A:F,4,0)</f>
        <v>0136. Статус ИМ фильтр на Не выбрано</v>
      </c>
      <c r="E31" s="142" t="str">
        <f>VLOOKUP(A31,'Ожидает согласования  АТВ'!A:F,5,0)</f>
        <v xml:space="preserve">В фильтрах статуса ИМ отобразить элемент "Не выбрано". </v>
      </c>
      <c r="F31" s="142">
        <f>VLOOKUP(A31,'Ожидает согласования  АТВ'!A:F,6,0)</f>
        <v>1</v>
      </c>
      <c r="G31" s="460" t="str">
        <f>VLOOKUP(A31,'Ожидает согласования  АТВ'!A:G,7,0)</f>
        <v>0136</v>
      </c>
    </row>
    <row r="32" spans="1:7" ht="87.5">
      <c r="A32" s="459" t="str">
        <f>Черновики!A32</f>
        <v>0137</v>
      </c>
      <c r="B32" s="313" t="s">
        <v>1077</v>
      </c>
      <c r="C32" s="463" t="str">
        <f>VLOOKUP(A32,'Ожидает согласования  АТВ'!A:F,2,0)</f>
        <v>Согласовано</v>
      </c>
      <c r="D32" s="463" t="str">
        <f>VLOOKUP(A32,'Ожидает согласования  АТВ'!A:F,4,0)</f>
        <v>0137. Обзятельно должен быть указан менеджер в заявке</v>
      </c>
      <c r="E32" s="463" t="str">
        <f>VLOOKUP(A32,'Ожидает согласования  АТВ'!A:F,5,0)</f>
        <v>При смене статуса заявки с "Новый" на любой другой обязательно должен быть указан менеджер. Если менеджер не указан выпадает ошибка "Не указан менеджер заявки"</v>
      </c>
      <c r="F32" s="463">
        <f>VLOOKUP(A32,'Ожидает согласования  АТВ'!A:F,6,0)</f>
        <v>1</v>
      </c>
      <c r="G32" s="375" t="str">
        <f>VLOOKUP(A32,'Ожидает согласования  АТВ'!A:G,7,0)</f>
        <v>0137</v>
      </c>
    </row>
    <row r="33" spans="1:7" ht="409.5">
      <c r="A33" s="459" t="str">
        <f>Черновики!A33</f>
        <v>0138</v>
      </c>
      <c r="B33" s="462"/>
      <c r="C33" s="142">
        <f>VLOOKUP(A33,'Ожидает согласования  АТВ'!A:F,2,0)</f>
        <v>0</v>
      </c>
      <c r="D33" s="142" t="str">
        <f>VLOOKUP(A33,'Ожидает согласования  АТВ'!A:F,4,0)</f>
        <v xml:space="preserve">0138. Для типа клиентов РП: Создать и разместить поле  "Задача инженера" над полем "Статус ИМ". </v>
      </c>
      <c r="E33" s="142" t="str">
        <f>VLOOKUP(A33,'Ожидает согласования  АТВ'!A:F,5,0)</f>
        <v>Для типа клиентов РП: Создать и разместить поле  "Задача инженера" над полем "Статус ИМ". Должен быть доступен выпадающий список:
1. Диагностика и ремонт если гарантийный случай.
2. Диагностика. Ремонт только после согласования.
3. Проверка на ВТНК. Проверка качества без ремонта.
4. Не выбрано
По умолчанию ставится Не выбрано .
Статус ''Не выбрано'' может стоять только в статусах заявки:
Новый
Ожидаем информацию от клиента + статус события Консультация, услуги СЦ не нужны''
Так же статус ''Не выбрано'' допустим для повторных заявок с выбранным статусом повтора - Дубль
Блокировать ручное изменение статуса заявки на любой другой, пока статус "Задача инженера" = ''Не выбрано'' и выводить ошибку:
Перед началом работы над заявкой поставьте задачу ИМ</v>
      </c>
      <c r="F33" s="142">
        <f>VLOOKUP(A33,'Ожидает согласования  АТВ'!A:F,6,0)</f>
        <v>1</v>
      </c>
      <c r="G33" s="142" t="e">
        <f>VLOOKUP(A33,'Ожидает согласования  АТВ'!A:G,7,0)</f>
        <v>#N/A</v>
      </c>
    </row>
    <row r="34" spans="1:7" ht="12.5">
      <c r="A34" s="459" t="str">
        <f>Черновики!A34</f>
        <v>0139</v>
      </c>
      <c r="B34" s="387"/>
      <c r="C34" s="463">
        <f>VLOOKUP(A34,'Ожидает согласования  АТВ'!A:F,2,0)</f>
        <v>0</v>
      </c>
      <c r="D34" s="463" t="str">
        <f>VLOOKUP(A34,'Ожидает согласования  АТВ'!A:F,4,0)</f>
        <v xml:space="preserve">0139. </v>
      </c>
      <c r="E34" s="463">
        <f>VLOOKUP(A34,'Ожидает согласования  АТВ'!A:F,5,0)</f>
        <v>0</v>
      </c>
      <c r="F34" s="463">
        <f>VLOOKUP(A34,'Ожидает согласования  АТВ'!A:F,6,0)</f>
        <v>5</v>
      </c>
      <c r="G34" s="463" t="e">
        <f>VLOOKUP(A34,'Ожидает согласования  АТВ'!A:G,7,0)</f>
        <v>#N/A</v>
      </c>
    </row>
    <row r="35" spans="1:7" ht="262.5">
      <c r="A35" s="459" t="str">
        <f>Черновики!A35</f>
        <v>0140</v>
      </c>
      <c r="B35" s="462"/>
      <c r="C35" s="463" t="str">
        <f>VLOOKUP(A35,'Ожидает согласования  АТВ'!A:F,2,0)</f>
        <v>Согласовано</v>
      </c>
      <c r="D35" s="463" t="str">
        <f>VLOOKUP(A35,'Ожидает согласования  АТВ'!A:F,4,0)</f>
        <v>0140. Починить скрипт автозакрытия заявок из статусов ''новый, ожидаем информацию от клиента'' если товар не в ИМ и клиент 2 недели молчит. Скрипт не работает - тонна заявок где клиент давно молчит и заявка не закрывается</v>
      </c>
      <c r="E35" s="463">
        <f>VLOOKUP(A35,'Ожидает согласования  АТВ'!A:F,5,0)</f>
        <v>0</v>
      </c>
      <c r="F35" s="463">
        <f>VLOOKUP(A35,'Ожидает согласования  АТВ'!A:F,6,0)</f>
        <v>5</v>
      </c>
      <c r="G35" s="463" t="e">
        <f>VLOOKUP(A35,'Ожидает согласования  АТВ'!A:G,7,0)</f>
        <v>#N/A</v>
      </c>
    </row>
    <row r="36" spans="1:7" ht="150">
      <c r="A36" s="459" t="str">
        <f>Черновики!A36</f>
        <v>0141</v>
      </c>
      <c r="B36" s="387"/>
      <c r="C36" s="463">
        <f>VLOOKUP(A36,'Ожидает согласования  АТВ'!A:F,2,0)</f>
        <v>0</v>
      </c>
      <c r="D36" s="463" t="str">
        <f>VLOOKUP(A36,'Ожидает согласования  АТВ'!A:F,4,0)</f>
        <v xml:space="preserve">0141. добавить фильтры ''статусы'' статус отработки сообщений. </v>
      </c>
      <c r="E36" s="463" t="str">
        <f>VLOOKUP(A36,'Ожидает согласования  АТВ'!A:F,5,0)</f>
        <v>ТЗ по ссылке
Комментарии для Тиграна// Сейчас при выборе менеджера заказа асц, при нажатии кнопки ''новые сообщения'' сбрасывается фильтр менеджера. Как итог, менеджер не может отфильтровать неотвеченные сообщения клиенту по своим заявкам, только по всем менкеджерам сраху</v>
      </c>
      <c r="F36" s="463">
        <f>VLOOKUP(A36,'Ожидает согласования  АТВ'!A:F,6,0)</f>
        <v>5</v>
      </c>
      <c r="G36" s="463" t="e">
        <f>VLOOKUP(A36,'Ожидает согласования  АТВ'!A:G,7,0)</f>
        <v>#N/A</v>
      </c>
    </row>
    <row r="37" spans="1:7" ht="409.5">
      <c r="A37" s="459" t="str">
        <f>Черновики!A37</f>
        <v>0142</v>
      </c>
      <c r="B37" s="462"/>
      <c r="C37" s="463">
        <f>VLOOKUP(A37,'Ожидает согласования  АТВ'!A:F,2,0)</f>
        <v>0</v>
      </c>
      <c r="D37" s="463" t="str">
        <f>VLOOKUP(A37,'Ожидает согласования  АТВ'!A:F,4,0)</f>
        <v>0142. Изменить варианты списка Статус события</v>
      </c>
      <c r="E37" s="463" t="str">
        <f>VLOOKUP(A37,'Ожидает согласования  АТВ'!A:F,5,0)</f>
        <v xml:space="preserve">Изменить варианты списка Статус события
Варианты заполнения:
Не выбрано
Гарантийный ремонт (бывш Гарантия)
Платный ремонт (бывш Не гарантия)
ВТНК (оставляем как есть)
Обмен товара
ВДС
Отказ в требовании 
Предпродажный ремонт (оставляем как есть)
Продажа комплектующей (оставляем как есть)
Ремонт брака (оставляем как есть)
Заказ не доставили - ВДС (оставляем как есть)
Обязательна смена статуса с Не выбрано на любой другой для перевода в статус Доставляется и в Обработке менеджеров АСЦ. При попытке перевода в эти статусы с вариантом Не выбрано: выводить ошибку
Сначала укажите запрос клиента!
Добавить поле Запрос клиента
Только для тип клиента = РП
При тип клиента = Диллер - прятать поле
Варианты заполнения аналогичны статусу события, должны быть доступны те же опции
</v>
      </c>
      <c r="F37" s="463">
        <f>VLOOKUP(A37,'Ожидает согласования  АТВ'!A:F,6,0)</f>
        <v>5</v>
      </c>
      <c r="G37" s="463" t="e">
        <f>VLOOKUP(A37,'Ожидает согласования  АТВ'!A:G,7,0)</f>
        <v>#N/A</v>
      </c>
    </row>
    <row r="38" spans="1:7" ht="225">
      <c r="A38" s="459" t="str">
        <f>Черновики!A38</f>
        <v>0143</v>
      </c>
      <c r="B38" s="313"/>
      <c r="C38" s="463">
        <f>VLOOKUP(A38,'Ожидает согласования  АТВ'!A:F,2,0)</f>
        <v>0</v>
      </c>
      <c r="D38" s="463" t="str">
        <f>VLOOKUP(A38,'Ожидает согласования  АТВ'!A:F,4,0)</f>
        <v>0143. автоприсвоение менеджера новым  заявкам РП</v>
      </c>
      <c r="E38" s="463" t="str">
        <f>VLOOKUP(A38,'Ожидает согласования  АТВ'!A:F,5,0)</f>
        <v>АТВ: нужна болле продуманная система отвечающая требованию максимально быстрого ответа клиенту. Т.е. Если менеджер не в смене клиенту не приходилось ждать ответа до его прихода в смену. 
Новым заявкам с типом ''РП'' должен автоматически присваиватся менеджер - Азовский или Майоров.
Распределение последовательное - одна заявка Азовскому, одна Майорову, следующая снова Азовскому, потом Майорову итд.</v>
      </c>
      <c r="F38" s="463">
        <f>VLOOKUP(A38,'Ожидает согласования  АТВ'!A:F,6,0)</f>
        <v>5</v>
      </c>
      <c r="G38" s="463" t="e">
        <f>VLOOKUP(A38,'Ожидает согласования  АТВ'!A:G,7,0)</f>
        <v>#N/A</v>
      </c>
    </row>
    <row r="39" spans="1:7" ht="62.5">
      <c r="A39" s="459" t="str">
        <f>Черновики!A39</f>
        <v>0144</v>
      </c>
      <c r="B39" s="461" t="s">
        <v>1077</v>
      </c>
      <c r="C39" s="142" t="str">
        <f>VLOOKUP(A39,'Ожидает согласования  АТВ'!A:F,2,0)</f>
        <v>Согласовано</v>
      </c>
      <c r="D39" s="142" t="str">
        <f>VLOOKUP(A39,'Ожидает согласования  АТВ'!A:F,4,0)</f>
        <v>0144. контроль заявки отдельной вкладкой</v>
      </c>
      <c r="E39" s="142" t="str">
        <f>VLOOKUP(A39,'Ожидает согласования  АТВ'!A:F,5,0)</f>
        <v>ТЗ https://docs.google.com/document/d/1BEzhnCL9BDqUiNGaOceB4Qm_T-ayevmbtAkVezFIeQo/edit</v>
      </c>
      <c r="F39" s="142">
        <f>VLOOKUP(A39,'Ожидает согласования  АТВ'!A:F,6,0)</f>
        <v>0</v>
      </c>
      <c r="G39" s="142" t="e">
        <f>VLOOKUP(A39,'Ожидает согласования  АТВ'!A:G,7,0)</f>
        <v>#N/A</v>
      </c>
    </row>
    <row r="40" spans="1:7" ht="100">
      <c r="A40" s="459" t="str">
        <f>Черновики!A40</f>
        <v>0145</v>
      </c>
      <c r="B40" s="387"/>
      <c r="C40" s="142">
        <f>VLOOKUP(A40,'Ожидает согласования  АТВ'!A:F,2,0)</f>
        <v>0</v>
      </c>
      <c r="D40" s="142" t="str">
        <f>VLOOKUP(A40,'Ожидает согласования  АТВ'!A:F,4,0)</f>
        <v>0145. модерация заявок после статусов завершен может только администратор</v>
      </c>
      <c r="E40" s="142">
        <f>VLOOKUP(A40,'Ожидает согласования  АТВ'!A:F,5,0)</f>
        <v>0</v>
      </c>
      <c r="F40" s="142">
        <f>VLOOKUP(A40,'Ожидает согласования  АТВ'!A:F,6,0)</f>
        <v>0</v>
      </c>
      <c r="G40" s="142" t="e">
        <f>VLOOKUP(A40,'Ожидает согласования  АТВ'!A:G,7,0)</f>
        <v>#N/A</v>
      </c>
    </row>
    <row r="41" spans="1:7" ht="200">
      <c r="A41" s="459" t="str">
        <f>Черновики!A41</f>
        <v>0146</v>
      </c>
      <c r="B41" s="462"/>
      <c r="C41" s="142">
        <f>VLOOKUP(A41,'Ожидает согласования  АТВ'!A:F,2,0)</f>
        <v>0</v>
      </c>
      <c r="D41" s="142" t="str">
        <f>VLOOKUP(A41,'Ожидает согласования  АТВ'!A:F,4,0)</f>
        <v>0146. Поле движение товара можно менять только созданием документа. Отключить доступ у всех, кроме администратора , менять статус движения товара вручную .</v>
      </c>
      <c r="E41" s="142" t="str">
        <f>VLOOKUP(A41,'Ожидает согласования  АТВ'!A:F,5,0)</f>
        <v>Данный доступ нужно отключить после отработки всех остальных тз, связанных с актами\документами. Поле движение товара можно менять только созданием документа. Отключить доступ у всех, кроме администратора , менять статус движения товара вручную .</v>
      </c>
      <c r="F41" s="142">
        <f>VLOOKUP(A41,'Ожидает согласования  АТВ'!A:F,6,0)</f>
        <v>0</v>
      </c>
      <c r="G41" s="142" t="e">
        <f>VLOOKUP(A41,'Ожидает согласования  АТВ'!A:G,7,0)</f>
        <v>#N/A</v>
      </c>
    </row>
    <row r="42" spans="1:7" ht="62.5">
      <c r="A42" s="459" t="str">
        <f>Черновики!A42</f>
        <v>0147</v>
      </c>
      <c r="B42" s="313" t="s">
        <v>1077</v>
      </c>
      <c r="C42" s="142" t="str">
        <f>VLOOKUP(A42,'Ожидает согласования  АТВ'!A:F,2,0)</f>
        <v>Согласовано</v>
      </c>
      <c r="D42" s="142" t="str">
        <f>VLOOKUP(A42,'Ожидает согласования  АТВ'!A:F,4,0)</f>
        <v>0147. ТЗ по выгрузке в эксель со всеми столбцами</v>
      </c>
      <c r="E42" s="142" t="str">
        <f>VLOOKUP(A42,'Ожидает согласования  АТВ'!A:F,5,0)</f>
        <v>ТЗ https://docs.google.com/document/d/1F6qbKVPbsw3WNBtL6elHVJyrOACtU9sXrDC50AcsqUg/edit</v>
      </c>
      <c r="F42" s="142">
        <f>VLOOKUP(A42,'Ожидает согласования  АТВ'!A:F,6,0)</f>
        <v>0</v>
      </c>
      <c r="G42" s="142" t="e">
        <f>VLOOKUP(A42,'Ожидает согласования  АТВ'!A:G,7,0)</f>
        <v>#N/A</v>
      </c>
    </row>
    <row r="43" spans="1:7" ht="37.5">
      <c r="A43" s="459" t="str">
        <f>Черновики!A43</f>
        <v>0148</v>
      </c>
      <c r="B43" s="462"/>
      <c r="C43" s="142">
        <f>VLOOKUP(A43,'Ожидает согласования  АТВ'!A:F,2,0)</f>
        <v>0</v>
      </c>
      <c r="D43" s="142" t="str">
        <f>VLOOKUP(A43,'Ожидает согласования  АТВ'!A:F,4,0)</f>
        <v>0148. Восставновление БВП</v>
      </c>
      <c r="E43" s="142" t="str">
        <f>VLOOKUP(A43,'Ожидает согласования  АТВ'!A:F,5,0)</f>
        <v>Обязательно указывать номер первичной заявки на котробке</v>
      </c>
      <c r="F43" s="142">
        <f>VLOOKUP(A43,'Ожидает согласования  АТВ'!A:F,6,0)</f>
        <v>0</v>
      </c>
      <c r="G43" s="142" t="e">
        <f>VLOOKUP(A43,'Ожидает согласования  АТВ'!A:G,7,0)</f>
        <v>#N/A</v>
      </c>
    </row>
    <row r="44" spans="1:7" ht="409.5">
      <c r="A44" s="459" t="str">
        <f>Черновики!A44</f>
        <v>0149</v>
      </c>
      <c r="B44" s="387"/>
      <c r="C44" s="142">
        <f>VLOOKUP(A44,'Ожидает согласования  АТВ'!A:F,2,0)</f>
        <v>0</v>
      </c>
      <c r="D44" s="142" t="str">
        <f>VLOOKUP(A44,'Ожидает согласования  АТВ'!A:F,4,0)</f>
        <v>0149. Добавить ошибки на доставку клиенту.</v>
      </c>
      <c r="E44" s="142" t="str">
        <f>VLOOKUP(A44,'Ожидает согласования  АТВ'!A:F,5,0)</f>
        <v xml:space="preserve">1. При заполнении вкладки "Дополнительно" поля "Отправка товара из СЦ" в отметке об "Оплата проивзодится за счет" , если статус события "Не гарантия" , а отправка узакана за счет "Гарантия бренда" возникает ошибка "Отправка должна быть за счет клиента в рамках негарантийного обслуживания, необходимо подтвердить статус события "Гарантия" \"Лояльность" или изменить плательщика по накладной".
2. При заполнении вкладки "Дополнительно" поля "Отправка товара из СЦ" в отметке об "Сумма наложенного платежа за услуги СЦ" равна 0,00 , если статус события "Не гарантия" , а  решение по товару "Вернуть товар клиенту после ремонта"  возникает ошибка "Сумма наложеного платежа за услуги СЦ не может равняться 0,00 в рамках негарантийного обслуживания, необходимо подтвердить статус события "Гарантия" \"Лояльность" или изменить сумму наложенного платежа".
</v>
      </c>
      <c r="F44" s="142">
        <f>VLOOKUP(A44,'Ожидает согласования  АТВ'!A:F,6,0)</f>
        <v>0</v>
      </c>
      <c r="G44" s="142">
        <f>VLOOKUP(A44,'Ожидает согласования  АТВ'!A:G,7,0)</f>
        <v>1</v>
      </c>
    </row>
    <row r="45" spans="1:7" ht="50">
      <c r="A45" s="459" t="str">
        <f>Черновики!A45</f>
        <v>0150</v>
      </c>
      <c r="B45" s="462"/>
      <c r="C45" s="142">
        <f>VLOOKUP(A45,'Ожидает согласования  АТВ'!A:F,2,0)</f>
        <v>0</v>
      </c>
      <c r="D45" s="142" t="str">
        <f>VLOOKUP(A45,'Ожидает согласования  АТВ'!A:F,4,0)</f>
        <v>0150. Удаление созданных документов</v>
      </c>
      <c r="E45" s="142">
        <f>VLOOKUP(A45,'Ожидает согласования  АТВ'!A:F,5,0)</f>
        <v>0</v>
      </c>
      <c r="F45" s="142">
        <f>VLOOKUP(A45,'Ожидает согласования  АТВ'!A:F,6,0)</f>
        <v>0</v>
      </c>
      <c r="G45" s="142">
        <f>VLOOKUP(A45,'Ожидает согласования  АТВ'!A:G,7,0)</f>
        <v>1</v>
      </c>
    </row>
    <row r="46" spans="1:7" ht="100">
      <c r="A46" s="459" t="str">
        <f>Черновики!A46</f>
        <v>0151</v>
      </c>
      <c r="B46" s="387"/>
      <c r="C46" s="142">
        <f>VLOOKUP(A46,'Ожидает согласования  АТВ'!A:F,2,0)</f>
        <v>0</v>
      </c>
      <c r="D46" s="142" t="str">
        <f>VLOOKUP(A46,'Ожидает согласования  АТВ'!A:F,4,0)</f>
        <v>0151. В поломке выбор запчатей из МС по аналогии с товарному справочнику</v>
      </c>
      <c r="E46" s="142">
        <f>VLOOKUP(A46,'Ожидает согласования  АТВ'!A:F,5,0)</f>
        <v>0</v>
      </c>
      <c r="F46" s="142">
        <f>VLOOKUP(A46,'Ожидает согласования  АТВ'!A:F,6,0)</f>
        <v>0</v>
      </c>
      <c r="G46" s="142">
        <f>VLOOKUP(A46,'Ожидает согласования  АТВ'!A:G,7,0)</f>
        <v>3</v>
      </c>
    </row>
    <row r="47" spans="1:7" ht="409.5">
      <c r="A47" s="459" t="str">
        <f>Черновики!A47</f>
        <v>0152</v>
      </c>
      <c r="B47" s="462"/>
      <c r="C47" s="142">
        <f>VLOOKUP(A47,'Ожидает согласования  АТВ'!A:F,2,0)</f>
        <v>0</v>
      </c>
      <c r="D47" s="142" t="str">
        <f>VLOOKUP(A47,'Ожидает согласования  АТВ'!A:F,4,0)</f>
        <v>0152. После статуса Завершен заявки блокируется личный кабинет клиента</v>
      </c>
      <c r="E47" s="142" t="str">
        <f>VLOOKUP(A47,'Ожидает согласования  АТВ'!A:F,5,0)</f>
        <v>По прошествии 10 календарных дней, отсчет начинается с даты смены статуса заявки на "Завершен", на 10-й день у клиента блокируется личный кабинет, ссылку на который он получает при регистрации заявки, и проходя по ссылке клиент увидит свой личный кабинет , без возможности писать новые сообщение в нем, только статус сверху : Завершен.  И добавить снизу в первом поле по внешнем виду аналогично блоку статуса заявки добавить блок "Официальное заключение: ***" , *** - значение официального заключения из заявки, появляется только при статусах заявки "Ожидает выдачи клиенту" и "Завершен". СКРИНШОТ При статусе "Завершен" и истечению срока 10 дней с моменита смены статуса на завершен. В самом нижнем поле появляется сообщение с текстом: "Здравствуйте, работы по Вашей заявке успешно завершены Авторизованным Сервисным Центром BrandASC, дальнейшее взаимодействие по ней уже невозможно осуществить. В случае, если у Вас остались дополнительные вопросы без необходимости передавать товар, Вы хотите написать благодарность или дать нам обратную связь по уровню обслуживания, будем рады получить информацию от Вас на почтовый ящик service@brandasc.ru. Спасибо за Ваше обращение к нам. ". 
Автоматически менять статус заявки на "ЗАВЕРШЕНО" и "Консультация,Услуги АСЦ не нужны" из статуса "Ожидание информации от клиента" при Времени заявки с момента создания больше 14 дней &amp; Время с момента последнего сообщения от АСЦ более 14 дней &amp; Отсутствует ответное сообщение от клиента (последнее сообщение НЕ клиент) и отправить сообщение "Заявка закрыта, превышено время ожидания ответа от клиента." Для заявок со статусом "Новый" и "Ожидание информации от клиента", движение товара НЕ "Товар поступил в АСЦ"</v>
      </c>
      <c r="F47" s="142">
        <f>VLOOKUP(A47,'Ожидает согласования  АТВ'!A:F,6,0)</f>
        <v>0</v>
      </c>
      <c r="G47" s="142" t="e">
        <f>VLOOKUP(A47,'Ожидает согласования  АТВ'!A:G,7,0)</f>
        <v>#N/A</v>
      </c>
    </row>
    <row r="48" spans="1:7" ht="112.5">
      <c r="A48" s="459" t="str">
        <f>Черновики!A48</f>
        <v>0153</v>
      </c>
      <c r="B48" s="387"/>
      <c r="C48" s="142">
        <f>VLOOKUP(A48,'Ожидает согласования  АТВ'!A:F,2,0)</f>
        <v>0</v>
      </c>
      <c r="D48" s="142" t="str">
        <f>VLOOKUP(A48,'Ожидает согласования  АТВ'!A:F,4,0)</f>
        <v xml:space="preserve">0153. Поменять подпись в акт </v>
      </c>
      <c r="E48" s="142" t="str">
        <f>VLOOKUP(A48,'Ожидает согласования  АТВ'!A:F,5,0)</f>
        <v>ООО «СДЭК_Глобал», именуемое в дальнейшем ИСПОЛНИТЕЛЬ, в лице __________________________(фио водителя), принял в рамках исполнения Договора № ИМ ИМ-РФ-ГЛА-1671 от 02.09.2019 г. приняло от _ООО НЕЗАБУДКА_,</v>
      </c>
      <c r="F48" s="142">
        <f>VLOOKUP(A48,'Ожидает согласования  АТВ'!A:F,6,0)</f>
        <v>0</v>
      </c>
      <c r="G48" s="142" t="e">
        <f>VLOOKUP(A48,'Ожидает согласования  АТВ'!A:G,7,0)</f>
        <v>#N/A</v>
      </c>
    </row>
    <row r="49" spans="1:7" ht="112.5">
      <c r="A49" s="459" t="str">
        <f>Черновики!A49</f>
        <v>0154</v>
      </c>
      <c r="B49" s="462"/>
      <c r="C49" s="142">
        <f>VLOOKUP(A49,'Ожидает согласования  АТВ'!A:F,2,0)</f>
        <v>0</v>
      </c>
      <c r="D49" s="142" t="str">
        <f>VLOOKUP(A49,'Ожидает согласования  АТВ'!A:F,4,0)</f>
        <v xml:space="preserve">0154. Добавить в верхний фильтр по выгрузке  по дате отжатия отработанного клиентского сообщения </v>
      </c>
      <c r="E49" s="142">
        <f>VLOOKUP(A49,'Ожидает согласования  АТВ'!A:F,5,0)</f>
        <v>0</v>
      </c>
      <c r="F49" s="142">
        <f>VLOOKUP(A49,'Ожидает согласования  АТВ'!A:F,6,0)</f>
        <v>0</v>
      </c>
      <c r="G49" s="142" t="e">
        <f>VLOOKUP(A49,'Ожидает согласования  АТВ'!A:G,7,0)</f>
        <v>#N/A</v>
      </c>
    </row>
    <row r="50" spans="1:7" ht="137.5">
      <c r="A50" s="459" t="str">
        <f>Черновики!A50</f>
        <v>0155</v>
      </c>
      <c r="B50" s="313" t="s">
        <v>1077</v>
      </c>
      <c r="C50" s="142" t="str">
        <f>VLOOKUP(A50,'Ожидает согласования  АТВ'!A:F,2,0)</f>
        <v>Согласовано</v>
      </c>
      <c r="D50" s="142" t="str">
        <f>VLOOKUP(A50,'Ожидает согласования  АТВ'!A:F,4,0)</f>
        <v>0155. Добавить справочник официального заключения</v>
      </c>
      <c r="E50" s="142" t="str">
        <f>VLOOKUP(A50,'Ожидает согласования  АТВ'!A:F,5,0)</f>
        <v xml:space="preserve">Добавить справоник официального заключения . При выборе из справочника официального заключения текст подтягивается из справочника, но в него можно вносить правки.  В поле ввода официального заключения  добавить в левом нижнем углу выпадающий список значений из справоника.  </v>
      </c>
      <c r="F50" s="142">
        <f>VLOOKUP(A50,'Ожидает согласования  АТВ'!A:F,6,0)</f>
        <v>0</v>
      </c>
      <c r="G50" s="460" t="str">
        <f>VLOOKUP(A50,'Ожидает согласования  АТВ'!A:G,7,0)</f>
        <v>0155</v>
      </c>
    </row>
    <row r="51" spans="1:7" ht="75">
      <c r="A51" s="459" t="str">
        <f>Черновики!A51</f>
        <v>0156</v>
      </c>
      <c r="B51" s="461" t="s">
        <v>1077</v>
      </c>
      <c r="C51" s="142" t="str">
        <f>VLOOKUP(A51,'Ожидает согласования  АТВ'!A:F,2,0)</f>
        <v>Согласовано</v>
      </c>
      <c r="D51" s="142" t="str">
        <f>VLOOKUP(A51,'Ожидает согласования  АТВ'!A:F,4,0)</f>
        <v>0156. Деление поля поломки на диагностику и ремонт. Поле Диагностика.</v>
      </c>
      <c r="E51" s="142" t="str">
        <f>VLOOKUP(A51,'Ожидает согласования  АТВ'!A:F,5,0)</f>
        <v>ТЗ https://docs.google.com/document/d/1PE2M2b4irkPFAjEQhziec5KPPuXdo6YSt0f1e8KDdEs/edit</v>
      </c>
      <c r="F51" s="142">
        <f>VLOOKUP(A51,'Ожидает согласования  АТВ'!A:F,6,0)</f>
        <v>0</v>
      </c>
      <c r="G51" s="460" t="str">
        <f>VLOOKUP(A51,'Ожидает согласования  АТВ'!A:G,7,0)</f>
        <v>0156</v>
      </c>
    </row>
    <row r="52" spans="1:7" ht="137.5">
      <c r="A52" s="459" t="str">
        <f>Черновики!A52</f>
        <v>0157</v>
      </c>
      <c r="B52" s="387"/>
      <c r="C52" s="142">
        <f>VLOOKUP(A52,'Ожидает согласования  АТВ'!A:F,2,0)</f>
        <v>0</v>
      </c>
      <c r="D52" s="142" t="str">
        <f>VLOOKUP(A52,'Ожидает согласования  АТВ'!A:F,4,0)</f>
        <v>0157. можуль оплаты https://docs.google.com/spreadsheets/d/1r8Icy29oTk8ymvzOYHwUrFZW8YpiQkAja-sO2xNYX9Y/edit#gid=0%D1%8D</v>
      </c>
      <c r="E52" s="142">
        <f>VLOOKUP(A52,'Ожидает согласования  АТВ'!A:F,5,0)</f>
        <v>0</v>
      </c>
      <c r="F52" s="142">
        <f>VLOOKUP(A52,'Ожидает согласования  АТВ'!A:F,6,0)</f>
        <v>0</v>
      </c>
      <c r="G52" s="142" t="e">
        <f>VLOOKUP(A52,'Ожидает согласования  АТВ'!A:G,7,0)</f>
        <v>#N/A</v>
      </c>
    </row>
    <row r="53" spans="1:7" ht="25">
      <c r="A53" s="459" t="str">
        <f>Черновики!A53</f>
        <v>0158</v>
      </c>
      <c r="B53" s="462"/>
      <c r="C53" s="142">
        <f>VLOOKUP(A53,'Ожидает согласования  АТВ'!A:F,2,0)</f>
        <v>0</v>
      </c>
      <c r="D53" s="142" t="str">
        <f>VLOOKUP(A53,'Ожидает согласования  АТВ'!A:F,4,0)</f>
        <v>0158. модуль замены</v>
      </c>
      <c r="E53" s="142">
        <f>VLOOKUP(A53,'Ожидает согласования  АТВ'!A:F,5,0)</f>
        <v>0</v>
      </c>
      <c r="F53" s="142">
        <f>VLOOKUP(A53,'Ожидает согласования  АТВ'!A:F,6,0)</f>
        <v>0</v>
      </c>
      <c r="G53" s="142" t="e">
        <f>VLOOKUP(A53,'Ожидает согласования  АТВ'!A:G,7,0)</f>
        <v>#N/A</v>
      </c>
    </row>
    <row r="54" spans="1:7" ht="37.5">
      <c r="A54" s="459" t="str">
        <f>Черновики!A54</f>
        <v>0159</v>
      </c>
      <c r="B54" s="387"/>
      <c r="C54" s="142">
        <f>VLOOKUP(A54,'Ожидает согласования  АТВ'!A:F,2,0)</f>
        <v>0</v>
      </c>
      <c r="D54" s="142" t="str">
        <f>VLOOKUP(A54,'Ожидает согласования  АТВ'!A:F,4,0)</f>
        <v>0159. поле коста рядом с товаром</v>
      </c>
      <c r="E54" s="142">
        <f>VLOOKUP(A54,'Ожидает согласования  АТВ'!A:F,5,0)</f>
        <v>0</v>
      </c>
      <c r="F54" s="142">
        <f>VLOOKUP(A54,'Ожидает согласования  АТВ'!A:F,6,0)</f>
        <v>0</v>
      </c>
      <c r="G54" s="142" t="e">
        <f>VLOOKUP(A54,'Ожидает согласования  АТВ'!A:G,7,0)</f>
        <v>#N/A</v>
      </c>
    </row>
    <row r="55" spans="1:7" ht="87.5">
      <c r="A55" s="459" t="str">
        <f>Черновики!A55</f>
        <v>0160</v>
      </c>
      <c r="B55" s="462"/>
      <c r="C55" s="142">
        <f>VLOOKUP(A55,'Ожидает согласования  АТВ'!A:F,2,0)</f>
        <v>0</v>
      </c>
      <c r="D55" s="142" t="str">
        <f>VLOOKUP(A55,'Ожидает согласования  АТВ'!A:F,4,0)</f>
        <v>0160. поле суммы к оплате клиентом при получении в основной вкладке</v>
      </c>
      <c r="E55" s="142">
        <f>VLOOKUP(A55,'Ожидает согласования  АТВ'!A:F,5,0)</f>
        <v>0</v>
      </c>
      <c r="F55" s="142">
        <f>VLOOKUP(A55,'Ожидает согласования  АТВ'!A:F,6,0)</f>
        <v>0</v>
      </c>
      <c r="G55" s="142" t="e">
        <f>VLOOKUP(A55,'Ожидает согласования  АТВ'!A:G,7,0)</f>
        <v>#N/A</v>
      </c>
    </row>
    <row r="56" spans="1:7" ht="87.5">
      <c r="A56" s="459" t="str">
        <f>Черновики!A56</f>
        <v>0161</v>
      </c>
      <c r="B56" s="387"/>
      <c r="C56" s="142">
        <f>VLOOKUP(A56,'Ожидает согласования  АТВ'!A:F,2,0)</f>
        <v>0</v>
      </c>
      <c r="D56" s="142" t="str">
        <f>VLOOKUP(A56,'Ожидает согласования  АТВ'!A:F,4,0)</f>
        <v>0161. Сортировака неотработанных клиентских сообщений по дате появления</v>
      </c>
      <c r="E56" s="142" t="str">
        <f>VLOOKUP(A56,'Ожидает согласования  АТВ'!A:F,5,0)</f>
        <v xml:space="preserve">Возможность фильтровать по столбцу С (неотработанные сообщения) дату самого раннего (старого) из на текущий момент не отработанных сообщений клиента. </v>
      </c>
      <c r="F56" s="142">
        <f>VLOOKUP(A56,'Ожидает согласования  АТВ'!A:F,6,0)</f>
        <v>1</v>
      </c>
      <c r="G56" s="142" t="e">
        <f>VLOOKUP(A56,'Ожидает согласования  АТВ'!A:G,7,0)</f>
        <v>#N/A</v>
      </c>
    </row>
    <row r="57" spans="1:7" ht="87.5">
      <c r="A57" s="459" t="str">
        <f>Черновики!A57</f>
        <v>0162</v>
      </c>
      <c r="B57" s="462"/>
      <c r="C57" s="142">
        <f>VLOOKUP(A57,'Ожидает согласования  АТВ'!A:F,2,0)</f>
        <v>0</v>
      </c>
      <c r="D57" s="142" t="str">
        <f>VLOOKUP(A57,'Ожидает согласования  АТВ'!A:F,4,0)</f>
        <v>0162. Отправка VOC клиентам после закрытия заявки</v>
      </c>
      <c r="E57" s="142">
        <f>VLOOKUP(A57,'Ожидает согласования  АТВ'!A:F,5,0)</f>
        <v>0</v>
      </c>
      <c r="F57" s="142">
        <f>VLOOKUP(A57,'Ожидает согласования  АТВ'!A:F,6,0)</f>
        <v>0</v>
      </c>
      <c r="G57" s="142" t="e">
        <f>VLOOKUP(A57,'Ожидает согласования  АТВ'!A:G,7,0)</f>
        <v>#N/A</v>
      </c>
    </row>
    <row r="58" spans="1:7" ht="12.5">
      <c r="A58" s="459" t="str">
        <f>Черновики!A58</f>
        <v>0163</v>
      </c>
      <c r="B58" s="387"/>
      <c r="C58" s="142">
        <f>VLOOKUP(A58,'Ожидает согласования  АТВ'!A:F,2,0)</f>
        <v>0</v>
      </c>
      <c r="D58" s="142" t="str">
        <f>VLOOKUP(A58,'Ожидает согласования  АТВ'!A:F,4,0)</f>
        <v>0163.</v>
      </c>
      <c r="E58" s="142">
        <f>VLOOKUP(A58,'Ожидает согласования  АТВ'!A:F,5,0)</f>
        <v>0</v>
      </c>
      <c r="F58" s="142">
        <f>VLOOKUP(A58,'Ожидает согласования  АТВ'!A:F,6,0)</f>
        <v>0</v>
      </c>
      <c r="G58" s="142" t="e">
        <f>VLOOKUP(A58,'Ожидает согласования  АТВ'!A:G,7,0)</f>
        <v>#N/A</v>
      </c>
    </row>
    <row r="59" spans="1:7" ht="62.5">
      <c r="A59" s="459" t="str">
        <f>Черновики!A59</f>
        <v>0164</v>
      </c>
      <c r="B59" s="462"/>
      <c r="C59" s="142">
        <f>VLOOKUP(A59,'Ожидает согласования  АТВ'!A:F,2,0)</f>
        <v>0</v>
      </c>
      <c r="D59" s="142" t="str">
        <f>VLOOKUP(A59,'Ожидает согласования  АТВ'!A:F,4,0)</f>
        <v>0164. Отображение пользователя, выгрузивший файл</v>
      </c>
      <c r="E59" s="142" t="str">
        <f>VLOOKUP(A59,'Ожидает согласования  АТВ'!A:F,5,0)</f>
        <v xml:space="preserve">При загрузке файла к заявке сотрудником необходимо в столбце "Кто" указывать ФИО пользователя, который это сделал. </v>
      </c>
      <c r="F59" s="142">
        <f>VLOOKUP(A59,'Ожидает согласования  АТВ'!A:F,6,0)</f>
        <v>0</v>
      </c>
      <c r="G59" s="460" t="str">
        <f>VLOOKUP(A59,'Ожидает согласования  АТВ'!A:G,7,0)</f>
        <v>0164</v>
      </c>
    </row>
    <row r="60" spans="1:7" ht="409.5">
      <c r="A60" s="459" t="str">
        <f>Черновики!A60</f>
        <v>0165</v>
      </c>
      <c r="B60" s="387"/>
      <c r="C60" s="142">
        <f>VLOOKUP(A60,'Ожидает согласования  АТВ'!A:F,2,0)</f>
        <v>0</v>
      </c>
      <c r="D60" s="142" t="str">
        <f>VLOOKUP(A60,'Ожидает согласования  АТВ'!A:F,4,0)</f>
        <v xml:space="preserve">0165. Закрытие заявок консультационного характера.
Бизнес задача: клиенты могут оставлять заявки с запросом иноформации или по другим причинам. Мы получаем заявку и при обработке отправляем ему ссобщение с запросом какой либо информации или просто отвечаем ему предоставляя информацию. В таком случае мы в заявке никакие статусы не меняем кроме статус завки- устанавливаем на "В ожидании информации от клиента". В нормальной практике клиент отвечает и далее заявка развивается по своему сценарию. Однако некоторые клиенты пропадают, а заявки остаются без движения. Нам необходимо сделать автоматическо закрытие этих заявок. 
Техническое описание задачи:  
Если 
1. у заявки статус заявки = "В ожидании информации от клиента"
2. С даты последнего сообщения от нас в заявке  прошло 7 день 
3. Все другие статусы в заявке пустые - не выбраны. Это нам говорит о том что заявка никуда далее запроса информации от клиента не двигалась
4. У заявки нет сообщений со статусом "Не отработано" 
То надо сделать
1. Статус заявки изменить на "Завершен"
2. Отправить клиенту через чат сообщение. "Уважаемый клиент, мы в течение 7 дней не получили от Вас ответа, в связи с этим ваша заявка закрыта. Однако, если Ваш вопрос еще актуален, то Вам необходимо ответить в рамках данной заявки по ссылке в личном кабинете нашей системы" 
Важно чтобы в чате данное сообщение сохранялось и отображалось. </v>
      </c>
      <c r="E60" s="142" t="str">
        <f>VLOOKUP(A60,'Ожидает согласования  АТВ'!A:F,5,0)</f>
        <v>1. Непонятная иерархия (после 4 идет пункт 1) 
Ответ Тигран: Все верно так как эти нумерации к разному. Первая нумерация п 1-4 это условия п.1-2 это действия которые необходимо совершить когда происходят действия п1-4!! Уточню что п 1-4 имеют логический оператор "И" - т.е. все условия должны быть одновременно.
и вот как я должен с этим работать? 
2. Желательно но также указать рассписание задачи, если мы говорим об автоматической обработке
каждый день в 07:00</v>
      </c>
      <c r="F60" s="142">
        <f>VLOOKUP(A60,'Ожидает согласования  АТВ'!A:F,6,0)</f>
        <v>0</v>
      </c>
      <c r="G60" s="142" t="e">
        <f>VLOOKUP(A60,'Ожидает согласования  АТВ'!A:G,7,0)</f>
        <v>#N/A</v>
      </c>
    </row>
    <row r="61" spans="1:7" ht="12.5">
      <c r="A61" s="459" t="str">
        <f>Черновики!A61</f>
        <v>0166</v>
      </c>
      <c r="B61" s="462"/>
      <c r="C61" s="142">
        <f>VLOOKUP(A61,'Ожидает согласования  АТВ'!A:F,2,0)</f>
        <v>0</v>
      </c>
      <c r="D61" s="142" t="str">
        <f>VLOOKUP(A61,'Ожидает согласования  АТВ'!A:F,4,0)</f>
        <v xml:space="preserve">0166. </v>
      </c>
      <c r="E61" s="142">
        <f>VLOOKUP(A61,'Ожидает согласования  АТВ'!A:F,5,0)</f>
        <v>0</v>
      </c>
      <c r="F61" s="142">
        <f>VLOOKUP(A61,'Ожидает согласования  АТВ'!A:F,6,0)</f>
        <v>0</v>
      </c>
      <c r="G61" s="142" t="e">
        <f>VLOOKUP(A61,'Ожидает согласования  АТВ'!A:G,7,0)</f>
        <v>#N/A</v>
      </c>
    </row>
    <row r="62" spans="1:7" ht="409.5">
      <c r="A62" s="459" t="str">
        <f>Черновики!A62</f>
        <v>0167</v>
      </c>
      <c r="B62" s="387"/>
      <c r="C62" s="142">
        <f>VLOOKUP(A62,'Ожидает согласования  АТВ'!A:F,2,0)</f>
        <v>0</v>
      </c>
      <c r="D62" s="142" t="str">
        <f>VLOOKUP(A62,'Ожидает согласования  АТВ'!A:F,4,0)</f>
        <v xml:space="preserve">0167. Подсчет в заявках стоимость работ инженера и клиента
В заявке в форме "Добавить поломку" добавляются поля:
1) Инженер - подтягивается автоматом ФИО аккаунта кто работает в системе. Сделать возможность изменить, выбрав из списка аккаунтов.
Следующие поля подтянутся из справочника "Нормативы работ", когда будут заполнены поля причина поломки и устранение поломки, так как зная только модель, причину и устранение в Нормативах можно найти информацию/
</v>
      </c>
      <c r="E62" s="142" t="str">
        <f>VLOOKUP(A62,'Ожидает согласования  АТВ'!A:F,5,0)</f>
        <v>2) Определение поломки (мин) 
3) Ремонт изделий (мин) 
4) Тестирование изделия (мин)
5) Общее время (мин) 
6) Стоимость работы инженера (руб)
7) Стоимость работы для клиента (руб)
Если в справочнике Нормативы такая комбинация не найдена, то должна появится надпись "Такого элемента в Нормативах работ нет. Необходимо добавить."
П2-П7 не должны записываться в заявку как константы/ Они должны рассчитываться на ходу, когда открываем заявку. Это обусловлено тем что значение в справочнике "Нормативы работ" могут меняться</v>
      </c>
      <c r="F62" s="142">
        <f>VLOOKUP(A62,'Ожидает согласования  АТВ'!A:F,6,0)</f>
        <v>0</v>
      </c>
      <c r="G62" s="142">
        <f>VLOOKUP(A62,'Ожидает согласования  АТВ'!A:G,7,0)</f>
        <v>5</v>
      </c>
    </row>
    <row r="63" spans="1:7" ht="12.5">
      <c r="A63" s="459" t="str">
        <f>Черновики!A63</f>
        <v>0168</v>
      </c>
      <c r="B63" s="462"/>
      <c r="C63" s="142">
        <f>VLOOKUP(A63,'Ожидает согласования  АТВ'!A:F,2,0)</f>
        <v>0</v>
      </c>
      <c r="D63" s="142" t="str">
        <f>VLOOKUP(A63,'Ожидает согласования  АТВ'!A:F,4,0)</f>
        <v xml:space="preserve">0168. </v>
      </c>
      <c r="E63" s="142">
        <f>VLOOKUP(A63,'Ожидает согласования  АТВ'!A:F,5,0)</f>
        <v>0</v>
      </c>
      <c r="F63" s="142">
        <f>VLOOKUP(A63,'Ожидает согласования  АТВ'!A:F,6,0)</f>
        <v>0</v>
      </c>
      <c r="G63" s="142" t="e">
        <f>VLOOKUP(A63,'Ожидает согласования  АТВ'!A:G,7,0)</f>
        <v>#N/A</v>
      </c>
    </row>
    <row r="64" spans="1:7" ht="409.5">
      <c r="A64" s="459" t="str">
        <f>Черновики!A64</f>
        <v>0169</v>
      </c>
      <c r="B64" s="387"/>
      <c r="C64" s="142">
        <f>VLOOKUP(A64,'Ожидает согласования  АТВ'!A:F,2,0)</f>
        <v>0</v>
      </c>
      <c r="D64" s="142" t="str">
        <f>VLOOKUP(A64,'Ожидает согласования  АТВ'!A:F,4,0)</f>
        <v>0169. Добавить информацию о заказанном пропуске для клиента</v>
      </c>
      <c r="E64" s="142" t="str">
        <f>VLOOKUP(A64,'Ожидает согласования  АТВ'!A:F,5,0)</f>
        <v xml:space="preserve">Добавить во вкладку дополнительно информацию в поле "Доставка товара в СЦ"  и поле "Отправка товара из СЦ" под инфо "Адрес" добавить поле "Пропуск заказан на " и возможность вставки даты в формате дд.мм.гггг и чч.мм (с интервалом 30 минут) , ФИО, марка машины , гос номер , правее кнопка "+" , с помощью которого можно добавить еще одного посетителя и создать поля для ввода этих же полей. При вставке данных в это поле, дает выбрать дату равную буднему дню, а время строко с 10 до 17 с 30 минутным интервалом. Если на одно время записан клиент и кто-то пытается записать другого на это же время, то выпадает ошибка "Время занято". После ввода значения, рядом появляется кнопка "Уведомить", при нажатии на которую клиенту направляется автоматически сообщение "Добрый день. Пропуск \ а для ФИО (если второй посетитель, то "и ФИО") заказан на ДАТА  ВРЕМЯ. Ожидаем Вас в АСЦ BrandASC по адресу: Павелецкая набережная д 2 стр 21 эт 2 каб 222. С собой для пропуска на территорию необходимо взять паспорт. " . Красным выделен место замены, сообщение клииенту должно быть без выделения этих полей. Строчко 100 связана.
"Последнее предложение не понятно
Прописано шаблонное сообщение, где красным выделены места, которые меняются в зависимости от данных, которые мы указали для заказа пропуска. Т.е. если один посетитель , то его ФИО и дата и время пропуска , которые мы указали в этих полях. Если посетителей двое, то формулировка меняется на ""...Пропуска... "" и указываются ФИО двух клиентов. Строчка 100 значит строчка в этой таблице, задача связана с этой задачей.
а давайте развяжем, а то так совсем неудобно"
</v>
      </c>
      <c r="F64" s="142">
        <f>VLOOKUP(A64,'Ожидает согласования  АТВ'!A:F,6,0)</f>
        <v>0</v>
      </c>
      <c r="G64" s="142" t="e">
        <f>VLOOKUP(A64,'Ожидает согласования  АТВ'!A:G,7,0)</f>
        <v>#N/A</v>
      </c>
    </row>
    <row r="65" spans="1:7" ht="137.5">
      <c r="A65" s="459" t="str">
        <f>Черновики!A65</f>
        <v>0170</v>
      </c>
      <c r="B65" s="462"/>
      <c r="C65" s="142">
        <f>VLOOKUP(A65,'Ожидает согласования  АТВ'!A:F,2,0)</f>
        <v>0</v>
      </c>
      <c r="D65" s="142" t="str">
        <f>VLOOKUP(A65,'Ожидает согласования  АТВ'!A:F,4,0)</f>
        <v>0170. Фильтр на наличие документа</v>
      </c>
      <c r="E65" s="142" t="str">
        <f>VLOOKUP(A65,'Ожидает согласования  АТВ'!A:F,5,0)</f>
        <v>Отдельный фильтр на наличие и отсуствие документа и в выпадающем списке наименование документа, с возможностью множетсвенного выбора , где крестик - не включает такое значение, галочка - включает такое значение и не выбрано - не имеет значение есть ли такое вложение. СКРИНШОТ</v>
      </c>
      <c r="F65" s="142">
        <f>VLOOKUP(A65,'Ожидает согласования  АТВ'!A:F,6,0)</f>
        <v>0</v>
      </c>
      <c r="G65" s="142" t="e">
        <f>VLOOKUP(A65,'Ожидает согласования  АТВ'!A:G,7,0)</f>
        <v>#N/A</v>
      </c>
    </row>
    <row r="66" spans="1:7" ht="409.5">
      <c r="A66" s="459" t="str">
        <f>Черновики!A66</f>
        <v>0171</v>
      </c>
      <c r="B66" s="387"/>
      <c r="C66" s="142">
        <f>VLOOKUP(A66,'Ожидает согласования  АТВ'!A:F,2,0)</f>
        <v>0</v>
      </c>
      <c r="D66" s="142" t="str">
        <f>VLOOKUP(A66,'Ожидает согласования  АТВ'!A:F,4,0)</f>
        <v>0171. Календарь посещений</v>
      </c>
      <c r="E66" s="142" t="str">
        <f>VLOOKUP(A66,'Ожидает согласования  АТВ'!A:F,5,0)</f>
        <v xml:space="preserve">В верхнем меню ССЦ, на уровне "Заявки", "Документы" и пр, слева добавить кнопку "Календарь". При нажатии открывается календарь СКРИНШОТ №1    ,. При выборе в выпадающем списке категорией "День" открывается расписание дня, с шагом 30 минут, а справа мини версия календаря, для возможности выбора дня на нем  СКРИНШОТ №2. Можно выбрать время и добавить событие - визит клиента , автоматически предлагает продолжительность и временной интервал полчаса. В поле Заявка № нужно ввести по поиску ID номер заявки клиента. Так же можно доьавить напоминание для клиента в чате заявки за определенный промежуток времени до встречи ("за два дня до в 9:00", "за день до в 9:00", "в день в 9:00", "за два часа до"),  в указанное время клиенту приходит сообщение с текстом: "Добрый день. Напоминаю Вам о записи на ДАТА  ВРЕМЯ. Ожидаем Вас в АСЦ BrandASC по адресу: Павелецкая набережная д 2 стр 21 эт 2 каб 222. С собой для пропуска на территорию необходимо взять паспорт. " . </v>
      </c>
      <c r="F66" s="142">
        <f>VLOOKUP(A66,'Ожидает согласования  АТВ'!A:F,6,0)</f>
        <v>0</v>
      </c>
      <c r="G66" s="142" t="e">
        <f>VLOOKUP(A66,'Ожидает согласования  АТВ'!A:G,7,0)</f>
        <v>#N/A</v>
      </c>
    </row>
    <row r="67" spans="1:7" ht="375">
      <c r="A67" s="459" t="str">
        <f>Черновики!A67</f>
        <v>0172</v>
      </c>
      <c r="B67" s="462"/>
      <c r="C67" s="142">
        <f>VLOOKUP(A67,'Ожидает согласования  АТВ'!A:F,2,0)</f>
        <v>0</v>
      </c>
      <c r="D67" s="142" t="str">
        <f>VLOOKUP(A67,'Ожидает согласования  АТВ'!A:F,4,0)</f>
        <v>0172. Изменить интеграцию импорта товаров. Сейчас импорт происходит из МС. Необходимо реализовать импорт из PIM. Связаться с Ольгой Сапелкиной. Возможность импорта из МС оставить обязательно, но в другом разделе иморта товаров. Назвать "иморт товаров из МС" и "импорт товаров из PIM"</v>
      </c>
      <c r="E67" s="142">
        <f>VLOOKUP(A67,'Ожидает согласования  АТВ'!A:F,5,0)</f>
        <v>0</v>
      </c>
      <c r="F67" s="142">
        <f>VLOOKUP(A67,'Ожидает согласования  АТВ'!A:F,6,0)</f>
        <v>0</v>
      </c>
      <c r="G67" s="142" t="e">
        <f>VLOOKUP(A67,'Ожидает согласования  АТВ'!A:G,7,0)</f>
        <v>#N/A</v>
      </c>
    </row>
    <row r="68" spans="1:7" ht="62.5">
      <c r="A68" s="459" t="str">
        <f>Черновики!A68</f>
        <v>0173</v>
      </c>
      <c r="B68" s="313" t="s">
        <v>1077</v>
      </c>
      <c r="C68" s="142" t="str">
        <f>VLOOKUP(A68,'Ожидает согласования  АТВ'!A:F,2,0)</f>
        <v>Согласовано</v>
      </c>
      <c r="D68" s="142" t="str">
        <f>VLOOKUP(A68,'Ожидает согласования  АТВ'!A:F,4,0)</f>
        <v>0173. Массовое редактирование заявок</v>
      </c>
      <c r="E68" s="464" t="str">
        <f>VLOOKUP(A68,'Ожидает согласования  АТВ'!A:F,5,0)</f>
        <v>https://docs.google.com/document/d/1fAFVZ-COJ8HYFoHwviyemJQmVvgDtlGCbumcmVtbGkA/edit?usp=sharing</v>
      </c>
      <c r="F68" s="142">
        <f>VLOOKUP(A68,'Ожидает согласования  АТВ'!A:F,6,0)</f>
        <v>0</v>
      </c>
      <c r="G68" s="460" t="str">
        <f>VLOOKUP(A68,'Ожидает согласования  АТВ'!A:G,7,0)</f>
        <v>0173</v>
      </c>
    </row>
    <row r="69" spans="1:7" ht="62.5">
      <c r="A69" s="459" t="str">
        <f>Черновики!A69</f>
        <v>0174</v>
      </c>
      <c r="B69" s="461" t="s">
        <v>1077</v>
      </c>
      <c r="C69" s="142" t="str">
        <f>VLOOKUP(A69,'Ожидает согласования  АТВ'!A:F,2,0)</f>
        <v>Согласовано</v>
      </c>
      <c r="D69" s="142" t="str">
        <f>VLOOKUP(A69,'Ожидает согласования  АТВ'!A:F,4,0)</f>
        <v>0174. Создание нескольких заявок одновременно</v>
      </c>
      <c r="E69" s="464" t="str">
        <f>VLOOKUP(A69,'Ожидает согласования  АТВ'!A:F,5,0)</f>
        <v>https://docs.google.com/document/d/11mE2zyHDQUbatxA62TJzLaxVLw5E5--1SWUtazwC8II/edit?usp=sharing</v>
      </c>
      <c r="F69" s="142">
        <f>VLOOKUP(A69,'Ожидает согласования  АТВ'!A:F,6,0)</f>
        <v>0</v>
      </c>
      <c r="G69" s="460" t="str">
        <f>VLOOKUP(A69,'Ожидает согласования  АТВ'!A:G,7,0)</f>
        <v>0174</v>
      </c>
    </row>
    <row r="70" spans="1:7" ht="200">
      <c r="A70" s="459" t="str">
        <f>Черновики!A70</f>
        <v>0175</v>
      </c>
      <c r="B70" s="313" t="s">
        <v>1077</v>
      </c>
      <c r="C70" s="142" t="str">
        <f>VLOOKUP(A70,'Ожидает согласования  АТВ'!A:F,2,0)</f>
        <v>Согласовано</v>
      </c>
      <c r="D70" s="142" t="str">
        <f>VLOOKUP(A70,'Ожидает согласования  АТВ'!A:F,4,0)</f>
        <v>0175. Доработка справочника Товары</v>
      </c>
      <c r="E70" s="142" t="str">
        <f>VLOOKUP(A70,'Ожидает согласования  АТВ'!A:F,5,0)</f>
        <v>Добавить в справочник Товары поле Товарный БЮ  
https://docs.google.com/document/d/1KaasnJ6C4zmXrw0ptKqdqwOG1VF40VcI49k_vIXktnM/edit?usp=sharing
После дороботки справочника Товары(См.ниже), внести изменения согласно ТЗ
https://docs.google.com/document/d/1IBlQvnfCp6sVxM4Yd8WHzoTHEqxG-Pp9HYaMvTE9DW4/edit?usp=sharing</v>
      </c>
      <c r="F70" s="142">
        <f>VLOOKUP(A70,'Ожидает согласования  АТВ'!A:F,6,0)</f>
        <v>0</v>
      </c>
      <c r="G70" s="460" t="str">
        <f>VLOOKUP(A70,'Ожидает согласования  АТВ'!A:G,7,0)</f>
        <v>0175</v>
      </c>
    </row>
    <row r="71" spans="1:7" ht="112.5">
      <c r="A71" s="459" t="str">
        <f>Черновики!A71</f>
        <v>0176</v>
      </c>
      <c r="B71" s="462"/>
      <c r="C71" s="142">
        <f>VLOOKUP(A71,'Ожидает согласования  АТВ'!A:F,2,0)</f>
        <v>0</v>
      </c>
      <c r="D71" s="142" t="str">
        <f>VLOOKUP(A71,'Ожидает согласования  АТВ'!A:F,4,0)</f>
        <v>0176. В столбце С через \ К\В значение кол-ва неотработанных сообщений разных категорий</v>
      </c>
      <c r="E71" s="142" t="str">
        <f>VLOOKUP(A71,'Ожидает согласования  АТВ'!A:F,5,0)</f>
        <v xml:space="preserve"> Клиентские \ К , Внутренние -В. Отображать в столбце С через \ К\В значение кол-ва неотработанных сообщений разных категорий</v>
      </c>
      <c r="F71" s="142">
        <f>VLOOKUP(A71,'Ожидает согласования  АТВ'!A:F,6,0)</f>
        <v>0</v>
      </c>
      <c r="G71" s="460" t="str">
        <f>VLOOKUP(A71,'Ожидает согласования  АТВ'!A:G,7,0)</f>
        <v>0176</v>
      </c>
    </row>
    <row r="72" spans="1:7" ht="50">
      <c r="A72" s="459" t="str">
        <f>Черновики!A72</f>
        <v>0177</v>
      </c>
      <c r="B72" s="387"/>
      <c r="C72" s="142">
        <f>VLOOKUP(A72,'Ожидает согласования  АТВ'!A:F,2,0)</f>
        <v>0</v>
      </c>
      <c r="D72" s="142" t="str">
        <f>VLOOKUP(A72,'Ожидает согласования  АТВ'!A:F,4,0)</f>
        <v>0177. Показывать дней в СЦ в самой заявке</v>
      </c>
      <c r="E72" s="142">
        <f>VLOOKUP(A72,'Ожидает согласования  АТВ'!A:F,5,0)</f>
        <v>0</v>
      </c>
      <c r="F72" s="142">
        <f>VLOOKUP(A72,'Ожидает согласования  АТВ'!A:F,6,0)</f>
        <v>0</v>
      </c>
      <c r="G72" s="142" t="e">
        <f>VLOOKUP(A72,'Ожидает согласования  АТВ'!A:G,7,0)</f>
        <v>#N/A</v>
      </c>
    </row>
    <row r="73" spans="1:7" ht="75">
      <c r="A73" s="459" t="str">
        <f>Черновики!A73</f>
        <v>0178</v>
      </c>
      <c r="B73" s="462"/>
      <c r="C73" s="142">
        <f>VLOOKUP(A73,'Ожидает согласования  АТВ'!A:F,2,0)</f>
        <v>0</v>
      </c>
      <c r="D73" s="142" t="str">
        <f>VLOOKUP(A73,'Ожидает согласования  АТВ'!A:F,4,0)</f>
        <v>0178. Дополнить админку, товар в АСЦ, товар в ПЛК, товар в ИМ</v>
      </c>
      <c r="E73" s="142">
        <f>VLOOKUP(A73,'Ожидает согласования  АТВ'!A:F,5,0)</f>
        <v>0</v>
      </c>
      <c r="F73" s="142">
        <f>VLOOKUP(A73,'Ожидает согласования  АТВ'!A:F,6,0)</f>
        <v>0</v>
      </c>
      <c r="G73" s="142" t="e">
        <f>VLOOKUP(A73,'Ожидает согласования  АТВ'!A:G,7,0)</f>
        <v>#N/A</v>
      </c>
    </row>
    <row r="74" spans="1:7" ht="125">
      <c r="A74" s="459" t="str">
        <f>Черновики!A74</f>
        <v>0179</v>
      </c>
      <c r="B74" s="387"/>
      <c r="C74" s="142">
        <f>VLOOKUP(A74,'Ожидает согласования  АТВ'!A:F,2,0)</f>
        <v>0</v>
      </c>
      <c r="D74" s="142" t="str">
        <f>VLOOKUP(A74,'Ожидает согласования  АТВ'!A:F,4,0)</f>
        <v>0179. В чате с клиентом подпись пользователя оператор БО -  Оператор АСЦ ,  а для Менеджеров - Менеджер АСЦ</v>
      </c>
      <c r="E74" s="142">
        <f>VLOOKUP(A74,'Ожидает согласования  АТВ'!A:F,5,0)</f>
        <v>0</v>
      </c>
      <c r="F74" s="142">
        <f>VLOOKUP(A74,'Ожидает согласования  АТВ'!A:F,6,0)</f>
        <v>0</v>
      </c>
      <c r="G74" s="142" t="e">
        <f>VLOOKUP(A74,'Ожидает согласования  АТВ'!A:G,7,0)</f>
        <v>#N/A</v>
      </c>
    </row>
    <row r="75" spans="1:7" ht="187.5">
      <c r="A75" s="459" t="str">
        <f>Черновики!A75</f>
        <v>0180</v>
      </c>
      <c r="B75" s="462"/>
      <c r="C75" s="142">
        <f>VLOOKUP(A75,'Ожидает согласования  АТВ'!A:F,2,0)</f>
        <v>0</v>
      </c>
      <c r="D75" s="142" t="str">
        <f>VLOOKUP(A75,'Ожидает согласования  АТВ'!A:F,4,0)</f>
        <v>0180. В поле "Инженерная мастерская" по умолчанию АСЦ BrandASC, а при отправке в сторонний АСЦ -  сторонний АСЦ</v>
      </c>
      <c r="E75" s="142" t="str">
        <f>VLOOKUP(A75,'Ожидает согласования  АТВ'!A:F,5,0)</f>
        <v>0180. В поле "Инженерная мастерская" по умолчанию ставится значение АСЦ BrandASC, а при отправке в сторонний АСЦ -  автоматически подтягивается выбранный из списка сторонний АСЦ при создании документа отправки. Нужно связать два справочника Инженерная мастерская и сторонний СЦ через информационное поле Инженерная Мастерская в справочнике Сторонних СЦ.</v>
      </c>
      <c r="F75" s="142">
        <f>VLOOKUP(A75,'Ожидает согласования  АТВ'!A:F,6,0)</f>
        <v>0</v>
      </c>
      <c r="G75" s="142" t="e">
        <f>VLOOKUP(A75,'Ожидает согласования  АТВ'!A:G,7,0)</f>
        <v>#N/A</v>
      </c>
    </row>
    <row r="76" spans="1:7" ht="100">
      <c r="A76" s="459" t="str">
        <f>Черновики!A76</f>
        <v>0181</v>
      </c>
      <c r="B76" s="387"/>
      <c r="C76" s="142">
        <f>VLOOKUP(A76,'Ожидает согласования  АТВ'!A:F,2,0)</f>
        <v>0</v>
      </c>
      <c r="D76" s="142" t="str">
        <f>VLOOKUP(A76,'Ожидает согласования  АТВ'!A:F,4,0)</f>
        <v xml:space="preserve">0181. Тег повторная заявка для РП по тел., почте, ФИО , для дилеров по номеру заказа и сн. </v>
      </c>
      <c r="E76" s="142">
        <f>VLOOKUP(A76,'Ожидает согласования  АТВ'!A:F,5,0)</f>
        <v>0</v>
      </c>
      <c r="F76" s="142">
        <f>VLOOKUP(A76,'Ожидает согласования  АТВ'!A:F,6,0)</f>
        <v>0</v>
      </c>
      <c r="G76" s="142" t="e">
        <f>VLOOKUP(A76,'Ожидает согласования  АТВ'!A:G,7,0)</f>
        <v>#N/A</v>
      </c>
    </row>
    <row r="77" spans="1:7" ht="212.5">
      <c r="A77" s="459" t="str">
        <f>Черновики!A77</f>
        <v>0182</v>
      </c>
      <c r="B77" s="462"/>
      <c r="C77" s="142">
        <f>VLOOKUP(A77,'Ожидает согласования  АТВ'!A:F,2,0)</f>
        <v>0</v>
      </c>
      <c r="D77" s="142" t="str">
        <f>VLOOKUP(A77,'Ожидает согласования  АТВ'!A:F,4,0)</f>
        <v xml:space="preserve">0182. Справочник клиентов - не давать создавать без всплывающего уведомления дубль клиента при совпадении поля телефон или почта. Добавить к клиентам поле комментарий. </v>
      </c>
      <c r="E77" s="142">
        <f>VLOOKUP(A77,'Ожидает согласования  АТВ'!A:F,5,0)</f>
        <v>0</v>
      </c>
      <c r="F77" s="142">
        <f>VLOOKUP(A77,'Ожидает согласования  АТВ'!A:F,6,0)</f>
        <v>0</v>
      </c>
      <c r="G77" s="142" t="e">
        <f>VLOOKUP(A77,'Ожидает согласования  АТВ'!A:G,7,0)</f>
        <v>#N/A</v>
      </c>
    </row>
    <row r="78" spans="1:7" ht="150">
      <c r="A78" s="459" t="str">
        <f>Черновики!A78</f>
        <v>0183</v>
      </c>
      <c r="B78" s="387"/>
      <c r="C78" s="142">
        <f>VLOOKUP(A78,'Ожидает согласования  АТВ'!A:F,2,0)</f>
        <v>0</v>
      </c>
      <c r="D78" s="142" t="str">
        <f>VLOOKUP(A78,'Ожидает согласования  АТВ'!A:F,4,0)</f>
        <v>0183. Добавить во вкладку Дополнительно поле Оплата в МС БЮ , а текущий Оплата в МС  переименовать в Оплата в МС РП</v>
      </c>
      <c r="E78" s="142">
        <f>VLOOKUP(A78,'Ожидает согласования  АТВ'!A:F,5,0)</f>
        <v>0</v>
      </c>
      <c r="F78" s="142">
        <f>VLOOKUP(A78,'Ожидает согласования  АТВ'!A:F,6,0)</f>
        <v>0</v>
      </c>
      <c r="G78" s="142" t="e">
        <f>VLOOKUP(A78,'Ожидает согласования  АТВ'!A:G,7,0)</f>
        <v>#N/A</v>
      </c>
    </row>
    <row r="79" spans="1:7" ht="137.5">
      <c r="A79" s="459" t="str">
        <f>Черновики!A79</f>
        <v>0184</v>
      </c>
      <c r="B79" s="462"/>
      <c r="C79" s="142">
        <f>VLOOKUP(A79,'Ожидает согласования  АТВ'!A:F,2,0)</f>
        <v>0</v>
      </c>
      <c r="D79" s="142" t="str">
        <f>VLOOKUP(A79,'Ожидает согласования  АТВ'!A:F,4,0)</f>
        <v xml:space="preserve">0184. Автоматическое заполнение Проверка изделия и его элементов на потертости </v>
      </c>
      <c r="E79" s="142" t="str">
        <f>VLOOKUP(A79,'Ожидает согласования  АТВ'!A:F,5,0)</f>
        <v>В поле Проверка изделия и его элементов на потертости автоматически заполняется значение:
 Устройство Б\У, имеет незначительные механические повреждения  
Значение можно редактировать.</v>
      </c>
      <c r="F79" s="142">
        <f>VLOOKUP(A79,'Ожидает согласования  АТВ'!A:F,6,0)</f>
        <v>0</v>
      </c>
      <c r="G79" s="142" t="e">
        <f>VLOOKUP(A79,'Ожидает согласования  АТВ'!A:G,7,0)</f>
        <v>#N/A</v>
      </c>
    </row>
    <row r="80" spans="1:7" ht="12.5">
      <c r="A80" s="459" t="str">
        <f>Черновики!A80</f>
        <v>0185</v>
      </c>
      <c r="B80" s="387"/>
      <c r="C80" s="142">
        <f>VLOOKUP(A80,'Ожидает согласования  АТВ'!A:F,2,0)</f>
        <v>0</v>
      </c>
      <c r="D80" s="142" t="str">
        <f>VLOOKUP(A80,'Ожидает согласования  АТВ'!A:F,4,0)</f>
        <v xml:space="preserve">0185. </v>
      </c>
      <c r="E80" s="142">
        <f>VLOOKUP(A80,'Ожидает согласования  АТВ'!A:F,5,0)</f>
        <v>0</v>
      </c>
      <c r="F80" s="142">
        <f>VLOOKUP(A80,'Ожидает согласования  АТВ'!A:F,6,0)</f>
        <v>0</v>
      </c>
      <c r="G80" s="142" t="e">
        <f>VLOOKUP(A80,'Ожидает согласования  АТВ'!A:G,7,0)</f>
        <v>#N/A</v>
      </c>
    </row>
    <row r="81" spans="1:7" ht="12.5">
      <c r="A81" s="459" t="str">
        <f>Черновики!A81</f>
        <v>0186</v>
      </c>
      <c r="B81" s="462"/>
      <c r="C81" s="142">
        <f>VLOOKUP(A81,'Ожидает согласования  АТВ'!A:F,2,0)</f>
        <v>0</v>
      </c>
      <c r="D81" s="142" t="str">
        <f>VLOOKUP(A81,'Ожидает согласования  АТВ'!A:F,4,0)</f>
        <v xml:space="preserve">0186. </v>
      </c>
      <c r="E81" s="142">
        <f>VLOOKUP(A81,'Ожидает согласования  АТВ'!A:F,5,0)</f>
        <v>0</v>
      </c>
      <c r="F81" s="142">
        <f>VLOOKUP(A81,'Ожидает согласования  АТВ'!A:F,6,0)</f>
        <v>0</v>
      </c>
      <c r="G81" s="142" t="e">
        <f>VLOOKUP(A81,'Ожидает согласования  АТВ'!A:G,7,0)</f>
        <v>#N/A</v>
      </c>
    </row>
    <row r="82" spans="1:7" ht="12.5">
      <c r="A82" s="459" t="str">
        <f>Черновики!A82</f>
        <v>0187</v>
      </c>
      <c r="B82" s="387"/>
      <c r="C82" s="142">
        <f>VLOOKUP(A82,'Ожидает согласования  АТВ'!A:F,2,0)</f>
        <v>0</v>
      </c>
      <c r="D82" s="142" t="str">
        <f>VLOOKUP(A82,'Ожидает согласования  АТВ'!A:F,4,0)</f>
        <v>0187.</v>
      </c>
      <c r="E82" s="142">
        <f>VLOOKUP(A82,'Ожидает согласования  АТВ'!A:F,5,0)</f>
        <v>0</v>
      </c>
      <c r="F82" s="142">
        <f>VLOOKUP(A82,'Ожидает согласования  АТВ'!A:F,6,0)</f>
        <v>0</v>
      </c>
      <c r="G82" s="142" t="e">
        <f>VLOOKUP(A82,'Ожидает согласования  АТВ'!A:G,7,0)</f>
        <v>#N/A</v>
      </c>
    </row>
    <row r="83" spans="1:7" ht="409.5">
      <c r="A83" s="459" t="str">
        <f>Черновики!A83</f>
        <v>0188</v>
      </c>
      <c r="B83" s="462"/>
      <c r="C83" s="142">
        <f>VLOOKUP(A83,'Ожидает согласования  АТВ'!A:F,2,0)</f>
        <v>0</v>
      </c>
      <c r="D83" s="142" t="str">
        <f>VLOOKUP(A83,'Ожидает согласования  АТВ'!A:F,4,0)</f>
        <v>0188. Справочник малоценки</v>
      </c>
      <c r="E83" s="142" t="str">
        <f>VLOOKUP(A83,'Ожидает согласования  АТВ'!A:F,5,0)</f>
        <v xml:space="preserve">В Товарах необходимо добавить поле да\нет, можно реализоаь как галочка и крестик соотвественно , называющееся Нецелесообразное обсуживание.  По умолчанию у всех товаров в ССЦ стоит отметка нет. Вручную внутри товара это значение можно поменять на Да. В случае, если значение этого поля у товара да, то в заявке, в котором указан такой товар, в правой стороне поля с наименованием товара часть поля (квадратик) отображается с восклицательным знаком. При наведении на восклицательный знак отображается сообщение: 
По данному товару согласована дистанцинная компенсация или замена. Обсуживание товара в АСЦ нецелесообразно. Для проведения компенсации или замены клиент должен предоставить подтверждение об уничтожении товара (фотографию с изделием и указанием № заявки). </v>
      </c>
      <c r="F83" s="142">
        <f>VLOOKUP(A83,'Ожидает согласования  АТВ'!A:F,6,0)</f>
        <v>0</v>
      </c>
      <c r="G83" s="460" t="str">
        <f>VLOOKUP(A83,'Ожидает согласования  АТВ'!A:G,7,0)</f>
        <v>0188</v>
      </c>
    </row>
    <row r="84" spans="1:7" ht="12.5">
      <c r="A84" s="459" t="str">
        <f>Черновики!A84</f>
        <v>0189</v>
      </c>
      <c r="B84" s="387"/>
      <c r="C84" s="142" t="e">
        <f>VLOOKUP(A84,'Ожидает согласования  АТВ'!A:F,2,0)</f>
        <v>#N/A</v>
      </c>
      <c r="D84" s="142" t="e">
        <f>VLOOKUP(A84,'Ожидает согласования  АТВ'!A:F,4,0)</f>
        <v>#N/A</v>
      </c>
      <c r="E84" s="142" t="e">
        <f>VLOOKUP(A84,'Ожидает согласования  АТВ'!A:F,5,0)</f>
        <v>#N/A</v>
      </c>
      <c r="F84" s="142" t="e">
        <f>VLOOKUP(A84,'Ожидает согласования  АТВ'!A:F,6,0)</f>
        <v>#N/A</v>
      </c>
      <c r="G84" s="142" t="e">
        <f>VLOOKUP(A84,'Ожидает согласования  АТВ'!A:G,7,0)</f>
        <v>#N/A</v>
      </c>
    </row>
    <row r="85" spans="1:7" ht="12.5">
      <c r="A85" s="459" t="str">
        <f>Черновики!A85</f>
        <v>0190</v>
      </c>
      <c r="B85" s="462"/>
      <c r="C85" s="142" t="e">
        <f>VLOOKUP(A85,'Ожидает согласования  АТВ'!A:F,2,0)</f>
        <v>#N/A</v>
      </c>
      <c r="D85" s="142" t="e">
        <f>VLOOKUP(A85,'Ожидает согласования  АТВ'!A:F,4,0)</f>
        <v>#N/A</v>
      </c>
      <c r="E85" s="142" t="e">
        <f>VLOOKUP(A85,'Ожидает согласования  АТВ'!A:F,5,0)</f>
        <v>#N/A</v>
      </c>
      <c r="F85" s="142" t="e">
        <f>VLOOKUP(A85,'Ожидает согласования  АТВ'!A:F,6,0)</f>
        <v>#N/A</v>
      </c>
      <c r="G85" s="142" t="e">
        <f>VLOOKUP(A85,'Ожидает согласования  АТВ'!A:G,7,0)</f>
        <v>#N/A</v>
      </c>
    </row>
    <row r="86" spans="1:7" ht="12.5">
      <c r="A86" s="459" t="str">
        <f>Черновики!A86</f>
        <v>0191</v>
      </c>
      <c r="B86" s="387"/>
      <c r="C86" s="142" t="e">
        <f>VLOOKUP(A86,'Ожидает согласования  АТВ'!A:F,2,0)</f>
        <v>#N/A</v>
      </c>
      <c r="D86" s="142" t="e">
        <f>VLOOKUP(A86,'Ожидает согласования  АТВ'!A:F,4,0)</f>
        <v>#N/A</v>
      </c>
      <c r="E86" s="142" t="e">
        <f>VLOOKUP(A86,'Ожидает согласования  АТВ'!A:F,5,0)</f>
        <v>#N/A</v>
      </c>
      <c r="F86" s="142" t="e">
        <f>VLOOKUP(A86,'Ожидает согласования  АТВ'!A:F,6,0)</f>
        <v>#N/A</v>
      </c>
      <c r="G86" s="142" t="e">
        <f>VLOOKUP(A86,'Ожидает согласования  АТВ'!A:G,7,0)</f>
        <v>#N/A</v>
      </c>
    </row>
    <row r="87" spans="1:7" ht="12.5">
      <c r="A87" s="459" t="str">
        <f>Черновики!A88</f>
        <v>0193</v>
      </c>
      <c r="B87" s="462"/>
      <c r="C87" s="142" t="e">
        <f>VLOOKUP(A87,'Ожидает согласования  АТВ'!A:F,2,0)</f>
        <v>#N/A</v>
      </c>
      <c r="D87" s="142" t="e">
        <f>VLOOKUP(A87,'Ожидает согласования  АТВ'!A:F,4,0)</f>
        <v>#N/A</v>
      </c>
      <c r="E87" s="142" t="e">
        <f>VLOOKUP(A87,'Ожидает согласования  АТВ'!A:F,5,0)</f>
        <v>#N/A</v>
      </c>
      <c r="F87" s="142" t="e">
        <f>VLOOKUP(A87,'Ожидает согласования  АТВ'!A:F,6,0)</f>
        <v>#N/A</v>
      </c>
      <c r="G87" s="142" t="e">
        <f>VLOOKUP(A87,'Ожидает согласования  АТВ'!A:G,7,0)</f>
        <v>#N/A</v>
      </c>
    </row>
    <row r="88" spans="1:7" ht="12.5">
      <c r="A88" s="459" t="str">
        <f>Черновики!A89</f>
        <v>0194</v>
      </c>
      <c r="B88" s="387"/>
      <c r="C88" s="142" t="e">
        <f>VLOOKUP(A88,'Ожидает согласования  АТВ'!A:F,2,0)</f>
        <v>#N/A</v>
      </c>
      <c r="D88" s="142" t="e">
        <f>VLOOKUP(A88,'Ожидает согласования  АТВ'!A:F,4,0)</f>
        <v>#N/A</v>
      </c>
      <c r="E88" s="142" t="e">
        <f>VLOOKUP(A88,'Ожидает согласования  АТВ'!A:F,5,0)</f>
        <v>#N/A</v>
      </c>
      <c r="F88" s="142" t="e">
        <f>VLOOKUP(A88,'Ожидает согласования  АТВ'!A:F,6,0)</f>
        <v>#N/A</v>
      </c>
      <c r="G88" s="142" t="e">
        <f>VLOOKUP(A88,'Ожидает согласования  АТВ'!A:G,7,0)</f>
        <v>#N/A</v>
      </c>
    </row>
    <row r="89" spans="1:7" ht="12.5">
      <c r="A89" s="459" t="str">
        <f>Черновики!A90</f>
        <v>0195</v>
      </c>
      <c r="B89" s="462"/>
      <c r="C89" s="142" t="e">
        <f>VLOOKUP(A89,'Ожидает согласования  АТВ'!A:F,2,0)</f>
        <v>#N/A</v>
      </c>
      <c r="D89" s="142" t="e">
        <f>VLOOKUP(A89,'Ожидает согласования  АТВ'!A:F,4,0)</f>
        <v>#N/A</v>
      </c>
      <c r="E89" s="142" t="e">
        <f>VLOOKUP(A89,'Ожидает согласования  АТВ'!A:F,5,0)</f>
        <v>#N/A</v>
      </c>
      <c r="F89" s="142" t="e">
        <f>VLOOKUP(A89,'Ожидает согласования  АТВ'!A:F,6,0)</f>
        <v>#N/A</v>
      </c>
      <c r="G89" s="142" t="e">
        <f>VLOOKUP(A89,'Ожидает согласования  АТВ'!A:G,7,0)</f>
        <v>#N/A</v>
      </c>
    </row>
    <row r="90" spans="1:7" ht="12.5">
      <c r="A90" s="459" t="str">
        <f>Черновики!A91</f>
        <v>0196</v>
      </c>
      <c r="B90" s="387"/>
      <c r="C90" s="142" t="e">
        <f>VLOOKUP(A90,'Ожидает согласования  АТВ'!A:F,2,0)</f>
        <v>#N/A</v>
      </c>
      <c r="D90" s="142" t="e">
        <f>VLOOKUP(A90,'Ожидает согласования  АТВ'!A:F,4,0)</f>
        <v>#N/A</v>
      </c>
      <c r="E90" s="142" t="e">
        <f>VLOOKUP(A90,'Ожидает согласования  АТВ'!A:F,5,0)</f>
        <v>#N/A</v>
      </c>
      <c r="F90" s="142" t="e">
        <f>VLOOKUP(A90,'Ожидает согласования  АТВ'!A:F,6,0)</f>
        <v>#N/A</v>
      </c>
      <c r="G90" s="142" t="e">
        <f>VLOOKUP(A90,'Ожидает согласования  АТВ'!A:G,7,0)</f>
        <v>#N/A</v>
      </c>
    </row>
    <row r="91" spans="1:7" ht="12.5">
      <c r="A91" s="459" t="str">
        <f>Черновики!A92</f>
        <v>0197</v>
      </c>
      <c r="B91" s="462"/>
      <c r="C91" s="142" t="e">
        <f>VLOOKUP(A91,'Ожидает согласования  АТВ'!A:F,2,0)</f>
        <v>#N/A</v>
      </c>
      <c r="D91" s="142" t="e">
        <f>VLOOKUP(A91,'Ожидает согласования  АТВ'!A:F,4,0)</f>
        <v>#N/A</v>
      </c>
      <c r="E91" s="142" t="e">
        <f>VLOOKUP(A91,'Ожидает согласования  АТВ'!A:F,5,0)</f>
        <v>#N/A</v>
      </c>
      <c r="F91" s="142" t="e">
        <f>VLOOKUP(A91,'Ожидает согласования  АТВ'!A:F,6,0)</f>
        <v>#N/A</v>
      </c>
      <c r="G91" s="142" t="e">
        <f>VLOOKUP(A91,'Ожидает согласования  АТВ'!A:G,7,0)</f>
        <v>#N/A</v>
      </c>
    </row>
    <row r="92" spans="1:7" ht="12.5">
      <c r="A92" s="459" t="str">
        <f>Черновики!A93</f>
        <v>0198</v>
      </c>
      <c r="B92" s="387"/>
      <c r="C92" s="142" t="e">
        <f>VLOOKUP(A92,'Ожидает согласования  АТВ'!A:F,2,0)</f>
        <v>#N/A</v>
      </c>
      <c r="D92" s="142" t="e">
        <f>VLOOKUP(A92,'Ожидает согласования  АТВ'!A:F,4,0)</f>
        <v>#N/A</v>
      </c>
      <c r="E92" s="142" t="e">
        <f>VLOOKUP(A92,'Ожидает согласования  АТВ'!A:F,5,0)</f>
        <v>#N/A</v>
      </c>
      <c r="F92" s="142" t="e">
        <f>VLOOKUP(A92,'Ожидает согласования  АТВ'!A:F,6,0)</f>
        <v>#N/A</v>
      </c>
      <c r="G92" s="142" t="e">
        <f>VLOOKUP(A92,'Ожидает согласования  АТВ'!A:G,7,0)</f>
        <v>#N/A</v>
      </c>
    </row>
    <row r="93" spans="1:7" ht="12.5">
      <c r="A93" s="459" t="str">
        <f>Черновики!A94</f>
        <v>0199</v>
      </c>
      <c r="B93" s="462"/>
      <c r="C93" s="142" t="e">
        <f>VLOOKUP(A93,'Ожидает согласования  АТВ'!A:F,2,0)</f>
        <v>#N/A</v>
      </c>
      <c r="D93" s="142" t="e">
        <f>VLOOKUP(A93,'Ожидает согласования  АТВ'!A:F,4,0)</f>
        <v>#N/A</v>
      </c>
      <c r="E93" s="142" t="e">
        <f>VLOOKUP(A93,'Ожидает согласования  АТВ'!A:F,5,0)</f>
        <v>#N/A</v>
      </c>
      <c r="F93" s="142" t="e">
        <f>VLOOKUP(A93,'Ожидает согласования  АТВ'!A:F,6,0)</f>
        <v>#N/A</v>
      </c>
      <c r="G93" s="142" t="e">
        <f>VLOOKUP(A93,'Ожидает согласования  АТВ'!A:G,7,0)</f>
        <v>#N/A</v>
      </c>
    </row>
    <row r="94" spans="1:7" ht="12.5">
      <c r="A94" s="459" t="str">
        <f>Черновики!A95</f>
        <v>0200</v>
      </c>
      <c r="B94" s="387"/>
      <c r="C94" s="142" t="e">
        <f>VLOOKUP(A94,'Ожидает согласования  АТВ'!A:F,2,0)</f>
        <v>#N/A</v>
      </c>
      <c r="D94" s="142" t="e">
        <f>VLOOKUP(A94,'Ожидает согласования  АТВ'!A:F,4,0)</f>
        <v>#N/A</v>
      </c>
      <c r="E94" s="142" t="e">
        <f>VLOOKUP(A94,'Ожидает согласования  АТВ'!A:F,5,0)</f>
        <v>#N/A</v>
      </c>
      <c r="F94" s="142" t="e">
        <f>VLOOKUP(A94,'Ожидает согласования  АТВ'!A:F,6,0)</f>
        <v>#N/A</v>
      </c>
      <c r="G94" s="142" t="e">
        <f>VLOOKUP(A94,'Ожидает согласования  АТВ'!A:G,7,0)</f>
        <v>#N/A</v>
      </c>
    </row>
    <row r="95" spans="1:7" ht="12.5">
      <c r="A95" s="459" t="str">
        <f>Черновики!A96</f>
        <v>0201</v>
      </c>
      <c r="B95" s="462"/>
      <c r="C95" s="142" t="e">
        <f>VLOOKUP(A95,'Ожидает согласования  АТВ'!A:F,2,0)</f>
        <v>#N/A</v>
      </c>
      <c r="D95" s="142" t="e">
        <f>VLOOKUP(A95,'Ожидает согласования  АТВ'!A:F,4,0)</f>
        <v>#N/A</v>
      </c>
      <c r="E95" s="142" t="e">
        <f>VLOOKUP(A95,'Ожидает согласования  АТВ'!A:F,5,0)</f>
        <v>#N/A</v>
      </c>
      <c r="F95" s="142" t="e">
        <f>VLOOKUP(A95,'Ожидает согласования  АТВ'!A:F,6,0)</f>
        <v>#N/A</v>
      </c>
      <c r="G95" s="142" t="e">
        <f>VLOOKUP(A95,'Ожидает согласования  АТВ'!A:G,7,0)</f>
        <v>#N/A</v>
      </c>
    </row>
    <row r="96" spans="1:7" ht="12.5">
      <c r="A96" s="459" t="str">
        <f>Черновики!A97</f>
        <v>0202</v>
      </c>
      <c r="B96" s="387"/>
      <c r="C96" s="142" t="e">
        <f>VLOOKUP(A96,'Ожидает согласования  АТВ'!A:F,2,0)</f>
        <v>#N/A</v>
      </c>
      <c r="D96" s="142" t="e">
        <f>VLOOKUP(A96,'Ожидает согласования  АТВ'!A:F,4,0)</f>
        <v>#N/A</v>
      </c>
      <c r="E96" s="142" t="e">
        <f>VLOOKUP(A96,'Ожидает согласования  АТВ'!A:F,5,0)</f>
        <v>#N/A</v>
      </c>
      <c r="F96" s="142" t="e">
        <f>VLOOKUP(A96,'Ожидает согласования  АТВ'!A:F,6,0)</f>
        <v>#N/A</v>
      </c>
      <c r="G96" s="142" t="e">
        <f>VLOOKUP(A96,'Ожидает согласования  АТВ'!A:G,7,0)</f>
        <v>#N/A</v>
      </c>
    </row>
    <row r="97" spans="1:7" ht="12.5">
      <c r="A97" s="459" t="str">
        <f>Черновики!A98</f>
        <v>0203</v>
      </c>
      <c r="B97" s="462"/>
      <c r="C97" s="142" t="e">
        <f>VLOOKUP(A97,'Ожидает согласования  АТВ'!A:F,2,0)</f>
        <v>#N/A</v>
      </c>
      <c r="D97" s="142" t="e">
        <f>VLOOKUP(A97,'Ожидает согласования  АТВ'!A:F,4,0)</f>
        <v>#N/A</v>
      </c>
      <c r="E97" s="142" t="e">
        <f>VLOOKUP(A97,'Ожидает согласования  АТВ'!A:F,5,0)</f>
        <v>#N/A</v>
      </c>
      <c r="F97" s="142" t="e">
        <f>VLOOKUP(A97,'Ожидает согласования  АТВ'!A:F,6,0)</f>
        <v>#N/A</v>
      </c>
      <c r="G97" s="142" t="e">
        <f>VLOOKUP(A97,'Ожидает согласования  АТВ'!A:G,7,0)</f>
        <v>#N/A</v>
      </c>
    </row>
    <row r="98" spans="1:7" ht="12.5">
      <c r="A98" s="459" t="str">
        <f>Черновики!A99</f>
        <v>0204</v>
      </c>
      <c r="B98" s="387"/>
      <c r="C98" s="142" t="e">
        <f>VLOOKUP(A98,'Ожидает согласования  АТВ'!A:F,2,0)</f>
        <v>#N/A</v>
      </c>
      <c r="D98" s="142" t="e">
        <f>VLOOKUP(A98,'Ожидает согласования  АТВ'!A:F,4,0)</f>
        <v>#N/A</v>
      </c>
      <c r="E98" s="142" t="e">
        <f>VLOOKUP(A98,'Ожидает согласования  АТВ'!A:F,5,0)</f>
        <v>#N/A</v>
      </c>
      <c r="F98" s="142" t="e">
        <f>VLOOKUP(A98,'Ожидает согласования  АТВ'!A:F,6,0)</f>
        <v>#N/A</v>
      </c>
      <c r="G98" s="142" t="e">
        <f>VLOOKUP(A98,'Ожидает согласования  АТВ'!A:G,7,0)</f>
        <v>#N/A</v>
      </c>
    </row>
    <row r="99" spans="1:7" ht="12.5">
      <c r="A99" s="459" t="str">
        <f>Черновики!A100</f>
        <v>0205</v>
      </c>
      <c r="B99" s="462"/>
      <c r="C99" s="142" t="e">
        <f>VLOOKUP(A99,'Ожидает согласования  АТВ'!A:F,2,0)</f>
        <v>#N/A</v>
      </c>
      <c r="D99" s="142" t="e">
        <f>VLOOKUP(A99,'Ожидает согласования  АТВ'!A:F,4,0)</f>
        <v>#N/A</v>
      </c>
      <c r="E99" s="142" t="e">
        <f>VLOOKUP(A99,'Ожидает согласования  АТВ'!A:F,5,0)</f>
        <v>#N/A</v>
      </c>
      <c r="F99" s="142" t="e">
        <f>VLOOKUP(A99,'Ожидает согласования  АТВ'!A:F,6,0)</f>
        <v>#N/A</v>
      </c>
      <c r="G99" s="142" t="e">
        <f>VLOOKUP(A99,'Ожидает согласования  АТВ'!A:G,7,0)</f>
        <v>#N/A</v>
      </c>
    </row>
    <row r="100" spans="1:7" ht="12.5">
      <c r="A100" s="459" t="str">
        <f>Черновики!A101</f>
        <v>0206</v>
      </c>
      <c r="B100" s="387"/>
      <c r="C100" s="142" t="e">
        <f>VLOOKUP(A100,'Ожидает согласования  АТВ'!A:F,2,0)</f>
        <v>#N/A</v>
      </c>
      <c r="D100" s="142" t="e">
        <f>VLOOKUP(A100,'Ожидает согласования  АТВ'!A:F,4,0)</f>
        <v>#N/A</v>
      </c>
      <c r="E100" s="142" t="e">
        <f>VLOOKUP(A100,'Ожидает согласования  АТВ'!A:F,5,0)</f>
        <v>#N/A</v>
      </c>
      <c r="F100" s="142" t="e">
        <f>VLOOKUP(A100,'Ожидает согласования  АТВ'!A:F,6,0)</f>
        <v>#N/A</v>
      </c>
      <c r="G100" s="142" t="e">
        <f>VLOOKUP(A100,'Ожидает согласования  АТВ'!A:G,7,0)</f>
        <v>#N/A</v>
      </c>
    </row>
    <row r="101" spans="1:7" ht="12.5">
      <c r="A101" s="459" t="str">
        <f>Черновики!A102</f>
        <v>0207</v>
      </c>
      <c r="B101" s="462"/>
      <c r="C101" s="142" t="e">
        <f>VLOOKUP(A101,'Ожидает согласования  АТВ'!A:F,2,0)</f>
        <v>#N/A</v>
      </c>
      <c r="D101" s="142" t="e">
        <f>VLOOKUP(A101,'Ожидает согласования  АТВ'!A:F,4,0)</f>
        <v>#N/A</v>
      </c>
      <c r="E101" s="142" t="e">
        <f>VLOOKUP(A101,'Ожидает согласования  АТВ'!A:F,5,0)</f>
        <v>#N/A</v>
      </c>
      <c r="F101" s="142" t="e">
        <f>VLOOKUP(A101,'Ожидает согласования  АТВ'!A:F,6,0)</f>
        <v>#N/A</v>
      </c>
      <c r="G101" s="142" t="e">
        <f>VLOOKUP(A101,'Ожидает согласования  АТВ'!A:G,7,0)</f>
        <v>#N/A</v>
      </c>
    </row>
    <row r="102" spans="1:7" ht="12.5">
      <c r="A102" s="459" t="str">
        <f>Черновики!A103</f>
        <v>0208</v>
      </c>
      <c r="B102" s="387"/>
      <c r="C102" s="142" t="e">
        <f>VLOOKUP(A102,'Ожидает согласования  АТВ'!A:F,2,0)</f>
        <v>#N/A</v>
      </c>
      <c r="D102" s="142" t="e">
        <f>VLOOKUP(A102,'Ожидает согласования  АТВ'!A:F,4,0)</f>
        <v>#N/A</v>
      </c>
      <c r="E102" s="142" t="e">
        <f>VLOOKUP(A102,'Ожидает согласования  АТВ'!A:F,5,0)</f>
        <v>#N/A</v>
      </c>
      <c r="F102" s="142" t="e">
        <f>VLOOKUP(A102,'Ожидает согласования  АТВ'!A:F,6,0)</f>
        <v>#N/A</v>
      </c>
      <c r="G102" s="142" t="e">
        <f>VLOOKUP(A102,'Ожидает согласования  АТВ'!A:G,7,0)</f>
        <v>#N/A</v>
      </c>
    </row>
    <row r="103" spans="1:7" ht="12.5">
      <c r="A103" s="459" t="str">
        <f>Черновики!A104</f>
        <v>0209</v>
      </c>
      <c r="B103" s="462"/>
      <c r="C103" s="142" t="e">
        <f>VLOOKUP(A103,'Ожидает согласования  АТВ'!A:F,2,0)</f>
        <v>#N/A</v>
      </c>
      <c r="D103" s="142" t="e">
        <f>VLOOKUP(A103,'Ожидает согласования  АТВ'!A:F,4,0)</f>
        <v>#N/A</v>
      </c>
      <c r="E103" s="142" t="e">
        <f>VLOOKUP(A103,'Ожидает согласования  АТВ'!A:F,5,0)</f>
        <v>#N/A</v>
      </c>
      <c r="F103" s="142" t="e">
        <f>VLOOKUP(A103,'Ожидает согласования  АТВ'!A:F,6,0)</f>
        <v>#N/A</v>
      </c>
      <c r="G103" s="142" t="e">
        <f>VLOOKUP(A103,'Ожидает согласования  АТВ'!A:G,7,0)</f>
        <v>#N/A</v>
      </c>
    </row>
    <row r="104" spans="1:7" ht="12.5">
      <c r="A104" s="459" t="str">
        <f>Черновики!A105</f>
        <v>0210</v>
      </c>
      <c r="B104" s="387"/>
      <c r="C104" s="142" t="e">
        <f>VLOOKUP(A104,'Ожидает согласования  АТВ'!A:F,2,0)</f>
        <v>#N/A</v>
      </c>
      <c r="D104" s="142" t="e">
        <f>VLOOKUP(A104,'Ожидает согласования  АТВ'!A:F,4,0)</f>
        <v>#N/A</v>
      </c>
      <c r="E104" s="142" t="e">
        <f>VLOOKUP(A104,'Ожидает согласования  АТВ'!A:F,5,0)</f>
        <v>#N/A</v>
      </c>
      <c r="F104" s="142" t="e">
        <f>VLOOKUP(A104,'Ожидает согласования  АТВ'!A:F,6,0)</f>
        <v>#N/A</v>
      </c>
      <c r="G104" s="142" t="e">
        <f>VLOOKUP(A104,'Ожидает согласования  АТВ'!A:G,7,0)</f>
        <v>#N/A</v>
      </c>
    </row>
    <row r="105" spans="1:7" ht="12.5">
      <c r="A105" s="459" t="str">
        <f>Черновики!A106</f>
        <v>0211</v>
      </c>
      <c r="B105" s="462"/>
      <c r="C105" s="142" t="e">
        <f>VLOOKUP(A105,'Ожидает согласования  АТВ'!A:F,2,0)</f>
        <v>#N/A</v>
      </c>
      <c r="D105" s="142" t="e">
        <f>VLOOKUP(A105,'Ожидает согласования  АТВ'!A:F,4,0)</f>
        <v>#N/A</v>
      </c>
      <c r="E105" s="142" t="e">
        <f>VLOOKUP(A105,'Ожидает согласования  АТВ'!A:F,5,0)</f>
        <v>#N/A</v>
      </c>
      <c r="F105" s="142" t="e">
        <f>VLOOKUP(A105,'Ожидает согласования  АТВ'!A:F,6,0)</f>
        <v>#N/A</v>
      </c>
      <c r="G105" s="142" t="e">
        <f>VLOOKUP(A105,'Ожидает согласования  АТВ'!A:G,7,0)</f>
        <v>#N/A</v>
      </c>
    </row>
    <row r="106" spans="1:7" ht="12.5">
      <c r="A106" s="459" t="str">
        <f>Черновики!A110</f>
        <v>0215</v>
      </c>
      <c r="B106" s="387"/>
      <c r="C106" s="142" t="e">
        <f>VLOOKUP(A106,'Ожидает согласования  АТВ'!A:F,2,0)</f>
        <v>#N/A</v>
      </c>
      <c r="D106" s="142" t="e">
        <f>VLOOKUP(A106,'Ожидает согласования  АТВ'!A:F,4,0)</f>
        <v>#N/A</v>
      </c>
      <c r="E106" s="142" t="e">
        <f>VLOOKUP(A106,'Ожидает согласования  АТВ'!A:F,5,0)</f>
        <v>#N/A</v>
      </c>
      <c r="F106" s="142" t="e">
        <f>VLOOKUP(A106,'Ожидает согласования  АТВ'!A:F,6,0)</f>
        <v>#N/A</v>
      </c>
      <c r="G106" s="142" t="e">
        <f>VLOOKUP(A106,'Ожидает согласования  АТВ'!A:G,7,0)</f>
        <v>#N/A</v>
      </c>
    </row>
    <row r="107" spans="1:7" ht="12.5">
      <c r="A107" s="459" t="str">
        <f>Черновики!A111</f>
        <v>0216</v>
      </c>
      <c r="B107" s="462"/>
      <c r="C107" s="142" t="e">
        <f>VLOOKUP(A107,'Ожидает согласования  АТВ'!A:F,2,0)</f>
        <v>#N/A</v>
      </c>
      <c r="D107" s="142" t="e">
        <f>VLOOKUP(A107,'Ожидает согласования  АТВ'!A:F,4,0)</f>
        <v>#N/A</v>
      </c>
      <c r="E107" s="142" t="e">
        <f>VLOOKUP(A107,'Ожидает согласования  АТВ'!A:F,5,0)</f>
        <v>#N/A</v>
      </c>
      <c r="F107" s="142" t="e">
        <f>VLOOKUP(A107,'Ожидает согласования  АТВ'!A:F,6,0)</f>
        <v>#N/A</v>
      </c>
      <c r="G107" s="142" t="e">
        <f>VLOOKUP(A107,'Ожидает согласования  АТВ'!A:G,7,0)</f>
        <v>#N/A</v>
      </c>
    </row>
    <row r="108" spans="1:7" ht="12.5">
      <c r="A108" s="459" t="str">
        <f>Черновики!A112</f>
        <v>0217</v>
      </c>
      <c r="B108" s="387"/>
      <c r="C108" s="142" t="e">
        <f>VLOOKUP(A108,'Ожидает согласования  АТВ'!A:F,2,0)</f>
        <v>#N/A</v>
      </c>
      <c r="D108" s="142" t="e">
        <f>VLOOKUP(A108,'Ожидает согласования  АТВ'!A:F,4,0)</f>
        <v>#N/A</v>
      </c>
      <c r="E108" s="142" t="e">
        <f>VLOOKUP(A108,'Ожидает согласования  АТВ'!A:F,5,0)</f>
        <v>#N/A</v>
      </c>
      <c r="F108" s="142" t="e">
        <f>VLOOKUP(A108,'Ожидает согласования  АТВ'!A:F,6,0)</f>
        <v>#N/A</v>
      </c>
      <c r="G108" s="142" t="e">
        <f>VLOOKUP(A108,'Ожидает согласования  АТВ'!A:G,7,0)</f>
        <v>#N/A</v>
      </c>
    </row>
    <row r="109" spans="1:7" ht="12.5">
      <c r="A109" s="459" t="str">
        <f>Черновики!A113</f>
        <v>0218</v>
      </c>
      <c r="B109" s="462"/>
      <c r="C109" s="142" t="e">
        <f>VLOOKUP(A109,'Ожидает согласования  АТВ'!A:F,2,0)</f>
        <v>#N/A</v>
      </c>
      <c r="D109" s="142" t="e">
        <f>VLOOKUP(A109,'Ожидает согласования  АТВ'!A:F,4,0)</f>
        <v>#N/A</v>
      </c>
      <c r="E109" s="142" t="e">
        <f>VLOOKUP(A109,'Ожидает согласования  АТВ'!A:F,5,0)</f>
        <v>#N/A</v>
      </c>
      <c r="F109" s="142" t="e">
        <f>VLOOKUP(A109,'Ожидает согласования  АТВ'!A:F,6,0)</f>
        <v>#N/A</v>
      </c>
      <c r="G109" s="142" t="e">
        <f>VLOOKUP(A109,'Ожидает согласования  АТВ'!A:G,7,0)</f>
        <v>#N/A</v>
      </c>
    </row>
    <row r="110" spans="1:7" ht="12.5">
      <c r="A110" s="459" t="str">
        <f>Черновики!A114</f>
        <v>0219</v>
      </c>
      <c r="B110" s="387"/>
      <c r="C110" s="142" t="e">
        <f>VLOOKUP(A110,'Ожидает согласования  АТВ'!A:F,2,0)</f>
        <v>#N/A</v>
      </c>
      <c r="D110" s="142" t="e">
        <f>VLOOKUP(A110,'Ожидает согласования  АТВ'!A:F,4,0)</f>
        <v>#N/A</v>
      </c>
      <c r="E110" s="142" t="e">
        <f>VLOOKUP(A110,'Ожидает согласования  АТВ'!A:F,5,0)</f>
        <v>#N/A</v>
      </c>
      <c r="F110" s="142" t="e">
        <f>VLOOKUP(A110,'Ожидает согласования  АТВ'!A:F,6,0)</f>
        <v>#N/A</v>
      </c>
      <c r="G110" s="142" t="e">
        <f>VLOOKUP(A110,'Ожидает согласования  АТВ'!A:G,7,0)</f>
        <v>#N/A</v>
      </c>
    </row>
    <row r="111" spans="1:7" ht="12.5">
      <c r="A111" s="459" t="str">
        <f>Черновики!A115</f>
        <v>0220</v>
      </c>
      <c r="B111" s="462"/>
      <c r="C111" s="142" t="e">
        <f>VLOOKUP(A111,'Ожидает согласования  АТВ'!A:F,2,0)</f>
        <v>#N/A</v>
      </c>
      <c r="D111" s="142" t="e">
        <f>VLOOKUP(A111,'Ожидает согласования  АТВ'!A:F,4,0)</f>
        <v>#N/A</v>
      </c>
      <c r="E111" s="142" t="e">
        <f>VLOOKUP(A111,'Ожидает согласования  АТВ'!A:F,5,0)</f>
        <v>#N/A</v>
      </c>
      <c r="F111" s="142" t="e">
        <f>VLOOKUP(A111,'Ожидает согласования  АТВ'!A:F,6,0)</f>
        <v>#N/A</v>
      </c>
      <c r="G111" s="142" t="e">
        <f>VLOOKUP(A111,'Ожидает согласования  АТВ'!A:G,7,0)</f>
        <v>#N/A</v>
      </c>
    </row>
    <row r="112" spans="1:7" ht="12.5">
      <c r="A112" s="465" t="e">
        <f t="shared" ref="A112:A113" si="0">#REF!</f>
        <v>#REF!</v>
      </c>
      <c r="B112" s="387"/>
      <c r="C112" s="142" t="e">
        <f>VLOOKUP(A112,'Ожидает согласования  АТВ'!A:F,2,0)</f>
        <v>#REF!</v>
      </c>
      <c r="D112" s="142" t="e">
        <f>VLOOKUP(A112,'Ожидает согласования  АТВ'!A:F,4,0)</f>
        <v>#REF!</v>
      </c>
      <c r="E112" s="142" t="e">
        <f>VLOOKUP(A112,'Ожидает согласования  АТВ'!A:F,5,0)</f>
        <v>#REF!</v>
      </c>
      <c r="F112" s="142" t="e">
        <f>VLOOKUP(A112,'Ожидает согласования  АТВ'!A:F,6,0)</f>
        <v>#REF!</v>
      </c>
      <c r="G112" s="142" t="e">
        <f>VLOOKUP(A112,'Ожидает согласования  АТВ'!A:G,7,0)</f>
        <v>#REF!</v>
      </c>
    </row>
    <row r="113" spans="1:7" ht="12.5">
      <c r="A113" s="465" t="e">
        <f t="shared" si="0"/>
        <v>#REF!</v>
      </c>
      <c r="B113" s="462"/>
      <c r="C113" s="142" t="e">
        <f>VLOOKUP(A113,'Ожидает согласования  АТВ'!A:F,2,0)</f>
        <v>#REF!</v>
      </c>
      <c r="D113" s="142" t="e">
        <f>VLOOKUP(A113,'Ожидает согласования  АТВ'!A:F,4,0)</f>
        <v>#REF!</v>
      </c>
      <c r="E113" s="142" t="e">
        <f>VLOOKUP(A113,'Ожидает согласования  АТВ'!A:F,5,0)</f>
        <v>#REF!</v>
      </c>
      <c r="F113" s="142" t="e">
        <f>VLOOKUP(A113,'Ожидает согласования  АТВ'!A:F,6,0)</f>
        <v>#REF!</v>
      </c>
      <c r="G113" s="142" t="e">
        <f>VLOOKUP(A113,'Ожидает согласования  АТВ'!A:G,7,0)</f>
        <v>#REF!</v>
      </c>
    </row>
    <row r="114" spans="1:7" ht="12.5">
      <c r="A114" s="459" t="str">
        <f>Черновики!A116</f>
        <v>0221</v>
      </c>
      <c r="B114" s="387"/>
      <c r="C114" s="142" t="e">
        <f>VLOOKUP(A114,'Ожидает согласования  АТВ'!A:F,2,0)</f>
        <v>#N/A</v>
      </c>
      <c r="D114" s="142" t="e">
        <f>VLOOKUP(A114,'Ожидает согласования  АТВ'!A:F,4,0)</f>
        <v>#N/A</v>
      </c>
      <c r="E114" s="142" t="e">
        <f>VLOOKUP(A114,'Ожидает согласования  АТВ'!A:F,5,0)</f>
        <v>#N/A</v>
      </c>
      <c r="F114" s="142" t="e">
        <f>VLOOKUP(A114,'Ожидает согласования  АТВ'!A:F,6,0)</f>
        <v>#N/A</v>
      </c>
      <c r="G114" s="142" t="e">
        <f>VLOOKUP(A114,'Ожидает согласования  АТВ'!A:G,7,0)</f>
        <v>#N/A</v>
      </c>
    </row>
    <row r="115" spans="1:7" ht="12.5">
      <c r="A115" s="459" t="str">
        <f>Черновики!A117</f>
        <v>0222</v>
      </c>
      <c r="B115" s="462"/>
      <c r="C115" s="142" t="e">
        <f>VLOOKUP(A115,'Ожидает согласования  АТВ'!A:F,2,0)</f>
        <v>#N/A</v>
      </c>
      <c r="D115" s="142" t="e">
        <f>VLOOKUP(A115,'Ожидает согласования  АТВ'!A:F,4,0)</f>
        <v>#N/A</v>
      </c>
      <c r="E115" s="142" t="e">
        <f>VLOOKUP(A115,'Ожидает согласования  АТВ'!A:F,5,0)</f>
        <v>#N/A</v>
      </c>
      <c r="F115" s="142" t="e">
        <f>VLOOKUP(A115,'Ожидает согласования  АТВ'!A:F,6,0)</f>
        <v>#N/A</v>
      </c>
      <c r="G115" s="142" t="e">
        <f>VLOOKUP(A115,'Ожидает согласования  АТВ'!A:G,7,0)</f>
        <v>#N/A</v>
      </c>
    </row>
    <row r="116" spans="1:7" ht="12.5">
      <c r="A116" s="459" t="str">
        <f>Черновики!A118</f>
        <v>0223</v>
      </c>
      <c r="B116" s="387"/>
      <c r="C116" s="142" t="e">
        <f>VLOOKUP(A116,'Ожидает согласования  АТВ'!A:F,2,0)</f>
        <v>#N/A</v>
      </c>
      <c r="D116" s="142" t="e">
        <f>VLOOKUP(A116,'Ожидает согласования  АТВ'!A:F,4,0)</f>
        <v>#N/A</v>
      </c>
      <c r="E116" s="142" t="e">
        <f>VLOOKUP(A116,'Ожидает согласования  АТВ'!A:F,5,0)</f>
        <v>#N/A</v>
      </c>
      <c r="F116" s="142" t="e">
        <f>VLOOKUP(A116,'Ожидает согласования  АТВ'!A:F,6,0)</f>
        <v>#N/A</v>
      </c>
      <c r="G116" s="142" t="e">
        <f>VLOOKUP(A116,'Ожидает согласования  АТВ'!A:G,7,0)</f>
        <v>#N/A</v>
      </c>
    </row>
    <row r="117" spans="1:7" ht="12.5">
      <c r="A117" s="459" t="str">
        <f>Черновики!A119</f>
        <v>0224</v>
      </c>
      <c r="B117" s="462"/>
      <c r="C117" s="142" t="e">
        <f>VLOOKUP(A117,'Ожидает согласования  АТВ'!A:F,2,0)</f>
        <v>#N/A</v>
      </c>
      <c r="D117" s="142" t="e">
        <f>VLOOKUP(A117,'Ожидает согласования  АТВ'!A:F,4,0)</f>
        <v>#N/A</v>
      </c>
      <c r="E117" s="142" t="e">
        <f>VLOOKUP(A117,'Ожидает согласования  АТВ'!A:F,5,0)</f>
        <v>#N/A</v>
      </c>
      <c r="F117" s="142" t="e">
        <f>VLOOKUP(A117,'Ожидает согласования  АТВ'!A:F,6,0)</f>
        <v>#N/A</v>
      </c>
      <c r="G117" s="142" t="e">
        <f>VLOOKUP(A117,'Ожидает согласования  АТВ'!A:G,7,0)</f>
        <v>#N/A</v>
      </c>
    </row>
    <row r="118" spans="1:7" ht="12.5">
      <c r="A118" s="459" t="str">
        <f>Черновики!A120</f>
        <v>0225</v>
      </c>
      <c r="B118" s="387"/>
      <c r="C118" s="142" t="e">
        <f>VLOOKUP(A118,'Ожидает согласования  АТВ'!A:F,2,0)</f>
        <v>#N/A</v>
      </c>
      <c r="D118" s="142" t="e">
        <f>VLOOKUP(A118,'Ожидает согласования  АТВ'!A:F,4,0)</f>
        <v>#N/A</v>
      </c>
      <c r="E118" s="142" t="e">
        <f>VLOOKUP(A118,'Ожидает согласования  АТВ'!A:F,5,0)</f>
        <v>#N/A</v>
      </c>
      <c r="F118" s="142" t="e">
        <f>VLOOKUP(A118,'Ожидает согласования  АТВ'!A:F,6,0)</f>
        <v>#N/A</v>
      </c>
      <c r="G118" s="142" t="e">
        <f>VLOOKUP(A118,'Ожидает согласования  АТВ'!A:G,7,0)</f>
        <v>#N/A</v>
      </c>
    </row>
    <row r="119" spans="1:7" ht="12.5">
      <c r="A119" s="459" t="str">
        <f>Черновики!A121</f>
        <v>0226</v>
      </c>
      <c r="B119" s="462"/>
      <c r="C119" s="142" t="e">
        <f>VLOOKUP(A119,'Ожидает согласования  АТВ'!A:F,2,0)</f>
        <v>#N/A</v>
      </c>
      <c r="D119" s="142" t="e">
        <f>VLOOKUP(A119,'Ожидает согласования  АТВ'!A:F,4,0)</f>
        <v>#N/A</v>
      </c>
      <c r="E119" s="142" t="e">
        <f>VLOOKUP(A119,'Ожидает согласования  АТВ'!A:F,5,0)</f>
        <v>#N/A</v>
      </c>
      <c r="F119" s="142" t="e">
        <f>VLOOKUP(A119,'Ожидает согласования  АТВ'!A:F,6,0)</f>
        <v>#N/A</v>
      </c>
      <c r="G119" s="142" t="e">
        <f>VLOOKUP(A119,'Ожидает согласования  АТВ'!A:G,7,0)</f>
        <v>#N/A</v>
      </c>
    </row>
    <row r="120" spans="1:7" ht="12.5">
      <c r="A120" s="459" t="str">
        <f>Черновики!A122</f>
        <v>0227</v>
      </c>
      <c r="B120" s="387"/>
      <c r="C120" s="142" t="e">
        <f>VLOOKUP(A120,'Ожидает согласования  АТВ'!A:F,2,0)</f>
        <v>#N/A</v>
      </c>
      <c r="D120" s="142" t="e">
        <f>VLOOKUP(A120,'Ожидает согласования  АТВ'!A:F,4,0)</f>
        <v>#N/A</v>
      </c>
      <c r="E120" s="142" t="e">
        <f>VLOOKUP(A120,'Ожидает согласования  АТВ'!A:F,5,0)</f>
        <v>#N/A</v>
      </c>
      <c r="F120" s="142" t="e">
        <f>VLOOKUP(A120,'Ожидает согласования  АТВ'!A:F,6,0)</f>
        <v>#N/A</v>
      </c>
      <c r="G120" s="142" t="e">
        <f>VLOOKUP(A120,'Ожидает согласования  АТВ'!A:G,7,0)</f>
        <v>#N/A</v>
      </c>
    </row>
    <row r="121" spans="1:7" ht="12.5">
      <c r="A121" s="459" t="str">
        <f>Черновики!A123</f>
        <v>0228</v>
      </c>
      <c r="B121" s="462"/>
      <c r="C121" s="142" t="e">
        <f>VLOOKUP(A121,'Ожидает согласования  АТВ'!A:F,2,0)</f>
        <v>#N/A</v>
      </c>
      <c r="D121" s="142" t="e">
        <f>VLOOKUP(A121,'Ожидает согласования  АТВ'!A:F,4,0)</f>
        <v>#N/A</v>
      </c>
      <c r="E121" s="142" t="e">
        <f>VLOOKUP(A121,'Ожидает согласования  АТВ'!A:F,5,0)</f>
        <v>#N/A</v>
      </c>
      <c r="F121" s="142" t="e">
        <f>VLOOKUP(A121,'Ожидает согласования  АТВ'!A:F,6,0)</f>
        <v>#N/A</v>
      </c>
      <c r="G121" s="142" t="e">
        <f>VLOOKUP(A121,'Ожидает согласования  АТВ'!A:G,7,0)</f>
        <v>#N/A</v>
      </c>
    </row>
    <row r="122" spans="1:7" ht="12.5">
      <c r="A122" s="459" t="str">
        <f>Черновики!A124</f>
        <v>0229</v>
      </c>
      <c r="B122" s="387"/>
      <c r="C122" s="142" t="e">
        <f>VLOOKUP(A122,'Ожидает согласования  АТВ'!A:F,2,0)</f>
        <v>#N/A</v>
      </c>
      <c r="D122" s="142" t="e">
        <f>VLOOKUP(A122,'Ожидает согласования  АТВ'!A:F,4,0)</f>
        <v>#N/A</v>
      </c>
      <c r="E122" s="142" t="e">
        <f>VLOOKUP(A122,'Ожидает согласования  АТВ'!A:F,5,0)</f>
        <v>#N/A</v>
      </c>
      <c r="F122" s="142" t="e">
        <f>VLOOKUP(A122,'Ожидает согласования  АТВ'!A:F,6,0)</f>
        <v>#N/A</v>
      </c>
      <c r="G122" s="142" t="e">
        <f>VLOOKUP(A122,'Ожидает согласования  АТВ'!A:G,7,0)</f>
        <v>#N/A</v>
      </c>
    </row>
    <row r="123" spans="1:7" ht="12.5">
      <c r="A123" s="459" t="str">
        <f>Черновики!A125</f>
        <v>0230</v>
      </c>
      <c r="B123" s="462"/>
      <c r="C123" s="142" t="e">
        <f>VLOOKUP(A123,'Ожидает согласования  АТВ'!A:F,2,0)</f>
        <v>#N/A</v>
      </c>
      <c r="D123" s="142" t="e">
        <f>VLOOKUP(A123,'Ожидает согласования  АТВ'!A:F,4,0)</f>
        <v>#N/A</v>
      </c>
      <c r="E123" s="142" t="e">
        <f>VLOOKUP(A123,'Ожидает согласования  АТВ'!A:F,5,0)</f>
        <v>#N/A</v>
      </c>
      <c r="F123" s="142" t="e">
        <f>VLOOKUP(A123,'Ожидает согласования  АТВ'!A:F,6,0)</f>
        <v>#N/A</v>
      </c>
      <c r="G123" s="142" t="e">
        <f>VLOOKUP(A123,'Ожидает согласования  АТВ'!A:G,7,0)</f>
        <v>#N/A</v>
      </c>
    </row>
    <row r="124" spans="1:7" ht="12.5">
      <c r="A124" s="459" t="str">
        <f>Черновики!A126</f>
        <v>0231</v>
      </c>
      <c r="B124" s="387"/>
      <c r="C124" s="142" t="e">
        <f>VLOOKUP(A124,'Ожидает согласования  АТВ'!A:F,2,0)</f>
        <v>#N/A</v>
      </c>
      <c r="D124" s="142" t="e">
        <f>VLOOKUP(A124,'Ожидает согласования  АТВ'!A:F,4,0)</f>
        <v>#N/A</v>
      </c>
      <c r="E124" s="142" t="e">
        <f>VLOOKUP(A124,'Ожидает согласования  АТВ'!A:F,5,0)</f>
        <v>#N/A</v>
      </c>
      <c r="F124" s="142" t="e">
        <f>VLOOKUP(A124,'Ожидает согласования  АТВ'!A:F,6,0)</f>
        <v>#N/A</v>
      </c>
      <c r="G124" s="142" t="e">
        <f>VLOOKUP(A124,'Ожидает согласования  АТВ'!A:G,7,0)</f>
        <v>#N/A</v>
      </c>
    </row>
    <row r="125" spans="1:7" ht="12.5">
      <c r="A125" s="459" t="str">
        <f>Черновики!A127</f>
        <v>0232</v>
      </c>
      <c r="B125" s="462"/>
      <c r="C125" s="142" t="e">
        <f>VLOOKUP(A125,'Ожидает согласования  АТВ'!A:F,2,0)</f>
        <v>#N/A</v>
      </c>
      <c r="D125" s="142" t="e">
        <f>VLOOKUP(A125,'Ожидает согласования  АТВ'!A:F,4,0)</f>
        <v>#N/A</v>
      </c>
      <c r="E125" s="142" t="e">
        <f>VLOOKUP(A125,'Ожидает согласования  АТВ'!A:F,5,0)</f>
        <v>#N/A</v>
      </c>
      <c r="F125" s="142" t="e">
        <f>VLOOKUP(A125,'Ожидает согласования  АТВ'!A:F,6,0)</f>
        <v>#N/A</v>
      </c>
      <c r="G125" s="142" t="e">
        <f>VLOOKUP(A125,'Ожидает согласования  АТВ'!A:G,7,0)</f>
        <v>#N/A</v>
      </c>
    </row>
    <row r="126" spans="1:7" ht="12.5">
      <c r="A126" s="459" t="str">
        <f>Черновики!A128</f>
        <v>0233</v>
      </c>
      <c r="B126" s="387"/>
      <c r="C126" s="142" t="e">
        <f>VLOOKUP(A126,'Ожидает согласования  АТВ'!A:F,2,0)</f>
        <v>#N/A</v>
      </c>
      <c r="D126" s="142" t="e">
        <f>VLOOKUP(A126,'Ожидает согласования  АТВ'!A:F,4,0)</f>
        <v>#N/A</v>
      </c>
      <c r="E126" s="142" t="e">
        <f>VLOOKUP(A126,'Ожидает согласования  АТВ'!A:F,5,0)</f>
        <v>#N/A</v>
      </c>
      <c r="F126" s="142" t="e">
        <f>VLOOKUP(A126,'Ожидает согласования  АТВ'!A:F,6,0)</f>
        <v>#N/A</v>
      </c>
      <c r="G126" s="142" t="e">
        <f>VLOOKUP(A126,'Ожидает согласования  АТВ'!A:G,7,0)</f>
        <v>#N/A</v>
      </c>
    </row>
    <row r="127" spans="1:7" ht="12.5">
      <c r="A127" s="459" t="str">
        <f>Черновики!A129</f>
        <v>0234</v>
      </c>
      <c r="B127" s="462"/>
      <c r="C127" s="142" t="e">
        <f>VLOOKUP(A127,'Ожидает согласования  АТВ'!A:F,2,0)</f>
        <v>#N/A</v>
      </c>
      <c r="D127" s="142" t="e">
        <f>VLOOKUP(A127,'Ожидает согласования  АТВ'!A:F,4,0)</f>
        <v>#N/A</v>
      </c>
      <c r="E127" s="142" t="e">
        <f>VLOOKUP(A127,'Ожидает согласования  АТВ'!A:F,5,0)</f>
        <v>#N/A</v>
      </c>
      <c r="F127" s="142" t="e">
        <f>VLOOKUP(A127,'Ожидает согласования  АТВ'!A:F,6,0)</f>
        <v>#N/A</v>
      </c>
      <c r="G127" s="142" t="e">
        <f>VLOOKUP(A127,'Ожидает согласования  АТВ'!A:G,7,0)</f>
        <v>#N/A</v>
      </c>
    </row>
    <row r="128" spans="1:7" ht="12.5">
      <c r="A128" s="459" t="str">
        <f>Черновики!A130</f>
        <v>0235</v>
      </c>
      <c r="B128" s="387"/>
      <c r="C128" s="142" t="e">
        <f>VLOOKUP(A128,'Ожидает согласования  АТВ'!A:F,2,0)</f>
        <v>#N/A</v>
      </c>
      <c r="D128" s="142" t="e">
        <f>VLOOKUP(A128,'Ожидает согласования  АТВ'!A:F,4,0)</f>
        <v>#N/A</v>
      </c>
      <c r="E128" s="142" t="e">
        <f>VLOOKUP(A128,'Ожидает согласования  АТВ'!A:F,5,0)</f>
        <v>#N/A</v>
      </c>
      <c r="F128" s="142" t="e">
        <f>VLOOKUP(A128,'Ожидает согласования  АТВ'!A:F,6,0)</f>
        <v>#N/A</v>
      </c>
      <c r="G128" s="142" t="e">
        <f>VLOOKUP(A128,'Ожидает согласования  АТВ'!A:G,7,0)</f>
        <v>#N/A</v>
      </c>
    </row>
    <row r="129" spans="1:7" ht="12.5">
      <c r="A129" s="459" t="str">
        <f>Черновики!A131</f>
        <v>0236</v>
      </c>
      <c r="B129" s="462"/>
      <c r="C129" s="142" t="e">
        <f>VLOOKUP(A129,'Ожидает согласования  АТВ'!A:F,2,0)</f>
        <v>#N/A</v>
      </c>
      <c r="D129" s="142" t="e">
        <f>VLOOKUP(A129,'Ожидает согласования  АТВ'!A:F,4,0)</f>
        <v>#N/A</v>
      </c>
      <c r="E129" s="142" t="e">
        <f>VLOOKUP(A129,'Ожидает согласования  АТВ'!A:F,5,0)</f>
        <v>#N/A</v>
      </c>
      <c r="F129" s="142" t="e">
        <f>VLOOKUP(A129,'Ожидает согласования  АТВ'!A:F,6,0)</f>
        <v>#N/A</v>
      </c>
      <c r="G129" s="142" t="e">
        <f>VLOOKUP(A129,'Ожидает согласования  АТВ'!A:G,7,0)</f>
        <v>#N/A</v>
      </c>
    </row>
    <row r="130" spans="1:7" ht="12.5">
      <c r="A130" s="459" t="str">
        <f>Черновики!A132</f>
        <v>"К2А</v>
      </c>
      <c r="B130" s="387"/>
      <c r="C130" s="142" t="e">
        <f>VLOOKUP(A130,'Ожидает согласования  АТВ'!A:F,2,0)</f>
        <v>#N/A</v>
      </c>
      <c r="D130" s="142" t="e">
        <f>VLOOKUP(A130,'Ожидает согласования  АТВ'!A:F,4,0)</f>
        <v>#N/A</v>
      </c>
      <c r="E130" s="142" t="e">
        <f>VLOOKUP(A130,'Ожидает согласования  АТВ'!A:F,5,0)</f>
        <v>#N/A</v>
      </c>
      <c r="F130" s="142" t="e">
        <f>VLOOKUP(A130,'Ожидает согласования  АТВ'!A:F,6,0)</f>
        <v>#N/A</v>
      </c>
      <c r="G130" s="142" t="e">
        <f>VLOOKUP(A130,'Ожидает согласования  АТВ'!A:G,7,0)</f>
        <v>#N/A</v>
      </c>
    </row>
    <row r="131" spans="1:7" ht="12.5">
      <c r="A131" s="459" t="str">
        <f>Черновики!A133</f>
        <v/>
      </c>
      <c r="B131" s="462"/>
      <c r="C131" s="142" t="e">
        <f>VLOOKUP(A131,'Ожидает согласования  АТВ'!A:F,2,0)</f>
        <v>#N/A</v>
      </c>
      <c r="D131" s="142" t="e">
        <f>VLOOKUP(A131,'Ожидает согласования  АТВ'!A:F,4,0)</f>
        <v>#N/A</v>
      </c>
      <c r="E131" s="142" t="e">
        <f>VLOOKUP(A131,'Ожидает согласования  АТВ'!A:F,5,0)</f>
        <v>#N/A</v>
      </c>
      <c r="F131" s="142" t="e">
        <f>VLOOKUP(A131,'Ожидает согласования  АТВ'!A:F,6,0)</f>
        <v>#N/A</v>
      </c>
      <c r="G131" s="142" t="e">
        <f>VLOOKUP(A131,'Ожидает согласования  АТВ'!A:G,7,0)</f>
        <v>#N/A</v>
      </c>
    </row>
    <row r="132" spans="1:7" ht="12.5">
      <c r="A132" s="459" t="str">
        <f>Черновики!A134</f>
        <v>Возм</v>
      </c>
      <c r="B132" s="387"/>
      <c r="C132" s="142" t="e">
        <f>VLOOKUP(A132,'Ожидает согласования  АТВ'!A:F,2,0)</f>
        <v>#N/A</v>
      </c>
      <c r="D132" s="142" t="e">
        <f>VLOOKUP(A132,'Ожидает согласования  АТВ'!A:F,4,0)</f>
        <v>#N/A</v>
      </c>
      <c r="E132" s="142" t="e">
        <f>VLOOKUP(A132,'Ожидает согласования  АТВ'!A:F,5,0)</f>
        <v>#N/A</v>
      </c>
      <c r="F132" s="142" t="e">
        <f>VLOOKUP(A132,'Ожидает согласования  АТВ'!A:F,6,0)</f>
        <v>#N/A</v>
      </c>
      <c r="G132" s="142" t="e">
        <f>VLOOKUP(A132,'Ожидает согласования  АТВ'!A:G,7,0)</f>
        <v>#N/A</v>
      </c>
    </row>
    <row r="133" spans="1:7" ht="12.5">
      <c r="A133" s="459" t="str">
        <f>Черновики!A135</f>
        <v>0237</v>
      </c>
      <c r="B133" s="462"/>
      <c r="C133" s="142" t="e">
        <f>VLOOKUP(A133,'Ожидает согласования  АТВ'!A:F,2,0)</f>
        <v>#N/A</v>
      </c>
      <c r="D133" s="142" t="e">
        <f>VLOOKUP(A133,'Ожидает согласования  АТВ'!A:F,4,0)</f>
        <v>#N/A</v>
      </c>
      <c r="E133" s="142" t="e">
        <f>VLOOKUP(A133,'Ожидает согласования  АТВ'!A:F,5,0)</f>
        <v>#N/A</v>
      </c>
      <c r="F133" s="142" t="e">
        <f>VLOOKUP(A133,'Ожидает согласования  АТВ'!A:F,6,0)</f>
        <v>#N/A</v>
      </c>
      <c r="G133" s="142" t="e">
        <f>VLOOKUP(A133,'Ожидает согласования  АТВ'!A:G,7,0)</f>
        <v>#N/A</v>
      </c>
    </row>
    <row r="134" spans="1:7" ht="12.5">
      <c r="A134" s="459" t="str">
        <f>Черновики!A136</f>
        <v>0238</v>
      </c>
      <c r="B134" s="387"/>
      <c r="C134" s="142" t="e">
        <f>VLOOKUP(A134,'Ожидает согласования  АТВ'!A:F,2,0)</f>
        <v>#N/A</v>
      </c>
      <c r="D134" s="142" t="e">
        <f>VLOOKUP(A134,'Ожидает согласования  АТВ'!A:F,4,0)</f>
        <v>#N/A</v>
      </c>
      <c r="E134" s="142" t="e">
        <f>VLOOKUP(A134,'Ожидает согласования  АТВ'!A:F,5,0)</f>
        <v>#N/A</v>
      </c>
      <c r="F134" s="142" t="e">
        <f>VLOOKUP(A134,'Ожидает согласования  АТВ'!A:F,6,0)</f>
        <v>#N/A</v>
      </c>
      <c r="G134" s="142" t="e">
        <f>VLOOKUP(A134,'Ожидает согласования  АТВ'!A:G,7,0)</f>
        <v>#N/A</v>
      </c>
    </row>
    <row r="135" spans="1:7" ht="12.5">
      <c r="A135" s="459" t="str">
        <f>Черновики!A137</f>
        <v>0239</v>
      </c>
      <c r="B135" s="462"/>
      <c r="C135" s="142" t="e">
        <f>VLOOKUP(A135,'Ожидает согласования  АТВ'!A:F,2,0)</f>
        <v>#N/A</v>
      </c>
      <c r="D135" s="142" t="e">
        <f>VLOOKUP(A135,'Ожидает согласования  АТВ'!A:F,4,0)</f>
        <v>#N/A</v>
      </c>
      <c r="E135" s="142" t="e">
        <f>VLOOKUP(A135,'Ожидает согласования  АТВ'!A:F,5,0)</f>
        <v>#N/A</v>
      </c>
      <c r="F135" s="142" t="e">
        <f>VLOOKUP(A135,'Ожидает согласования  АТВ'!A:F,6,0)</f>
        <v>#N/A</v>
      </c>
      <c r="G135" s="142" t="e">
        <f>VLOOKUP(A135,'Ожидает согласования  АТВ'!A:G,7,0)</f>
        <v>#N/A</v>
      </c>
    </row>
    <row r="136" spans="1:7" ht="12.5">
      <c r="A136" s="459" t="str">
        <f>Черновики!A138</f>
        <v>0240</v>
      </c>
      <c r="B136" s="387"/>
      <c r="C136" s="142" t="e">
        <f>VLOOKUP(A136,'Ожидает согласования  АТВ'!A:F,2,0)</f>
        <v>#N/A</v>
      </c>
      <c r="D136" s="142" t="e">
        <f>VLOOKUP(A136,'Ожидает согласования  АТВ'!A:F,4,0)</f>
        <v>#N/A</v>
      </c>
      <c r="E136" s="142" t="e">
        <f>VLOOKUP(A136,'Ожидает согласования  АТВ'!A:F,5,0)</f>
        <v>#N/A</v>
      </c>
      <c r="F136" s="142" t="e">
        <f>VLOOKUP(A136,'Ожидает согласования  АТВ'!A:F,6,0)</f>
        <v>#N/A</v>
      </c>
      <c r="G136" s="142" t="e">
        <f>VLOOKUP(A136,'Ожидает согласования  АТВ'!A:G,7,0)</f>
        <v>#N/A</v>
      </c>
    </row>
    <row r="137" spans="1:7" ht="12.5">
      <c r="A137" s="459" t="str">
        <f>Черновики!A139</f>
        <v>0241</v>
      </c>
      <c r="B137" s="462"/>
      <c r="C137" s="142" t="e">
        <f>VLOOKUP(A137,'Ожидает согласования  АТВ'!A:F,2,0)</f>
        <v>#N/A</v>
      </c>
      <c r="D137" s="142" t="e">
        <f>VLOOKUP(A137,'Ожидает согласования  АТВ'!A:F,4,0)</f>
        <v>#N/A</v>
      </c>
      <c r="E137" s="142" t="e">
        <f>VLOOKUP(A137,'Ожидает согласования  АТВ'!A:F,5,0)</f>
        <v>#N/A</v>
      </c>
      <c r="F137" s="142" t="e">
        <f>VLOOKUP(A137,'Ожидает согласования  АТВ'!A:F,6,0)</f>
        <v>#N/A</v>
      </c>
      <c r="G137" s="142" t="e">
        <f>VLOOKUP(A137,'Ожидает согласования  АТВ'!A:G,7,0)</f>
        <v>#N/A</v>
      </c>
    </row>
    <row r="138" spans="1:7" ht="12.5">
      <c r="A138" s="459" t="str">
        <f>Черновики!A140</f>
        <v>0242</v>
      </c>
      <c r="B138" s="387"/>
      <c r="C138" s="142" t="e">
        <f>VLOOKUP(A138,'Ожидает согласования  АТВ'!A:F,2,0)</f>
        <v>#N/A</v>
      </c>
      <c r="D138" s="142" t="e">
        <f>VLOOKUP(A138,'Ожидает согласования  АТВ'!A:F,4,0)</f>
        <v>#N/A</v>
      </c>
      <c r="E138" s="142" t="e">
        <f>VLOOKUP(A138,'Ожидает согласования  АТВ'!A:F,5,0)</f>
        <v>#N/A</v>
      </c>
      <c r="F138" s="142" t="e">
        <f>VLOOKUP(A138,'Ожидает согласования  АТВ'!A:F,6,0)</f>
        <v>#N/A</v>
      </c>
      <c r="G138" s="142" t="e">
        <f>VLOOKUP(A138,'Ожидает согласования  АТВ'!A:G,7,0)</f>
        <v>#N/A</v>
      </c>
    </row>
    <row r="139" spans="1:7" ht="12.5">
      <c r="A139" s="459" t="str">
        <f>Черновики!A141</f>
        <v>0243</v>
      </c>
      <c r="B139" s="462"/>
      <c r="C139" s="142" t="e">
        <f>VLOOKUP(A139,'Ожидает согласования  АТВ'!A:F,2,0)</f>
        <v>#N/A</v>
      </c>
      <c r="D139" s="142" t="e">
        <f>VLOOKUP(A139,'Ожидает согласования  АТВ'!A:F,4,0)</f>
        <v>#N/A</v>
      </c>
      <c r="E139" s="142" t="e">
        <f>VLOOKUP(A139,'Ожидает согласования  АТВ'!A:F,5,0)</f>
        <v>#N/A</v>
      </c>
      <c r="F139" s="142" t="e">
        <f>VLOOKUP(A139,'Ожидает согласования  АТВ'!A:F,6,0)</f>
        <v>#N/A</v>
      </c>
      <c r="G139" s="142" t="e">
        <f>VLOOKUP(A139,'Ожидает согласования  АТВ'!A:G,7,0)</f>
        <v>#N/A</v>
      </c>
    </row>
    <row r="140" spans="1:7" ht="12.5">
      <c r="A140" s="459" t="str">
        <f>Черновики!A142</f>
        <v>0244</v>
      </c>
      <c r="B140" s="387"/>
      <c r="C140" s="142" t="e">
        <f>VLOOKUP(A140,'Ожидает согласования  АТВ'!A:F,2,0)</f>
        <v>#N/A</v>
      </c>
      <c r="D140" s="142" t="e">
        <f>VLOOKUP(A140,'Ожидает согласования  АТВ'!A:F,4,0)</f>
        <v>#N/A</v>
      </c>
      <c r="E140" s="142" t="e">
        <f>VLOOKUP(A140,'Ожидает согласования  АТВ'!A:F,5,0)</f>
        <v>#N/A</v>
      </c>
      <c r="F140" s="142" t="e">
        <f>VLOOKUP(A140,'Ожидает согласования  АТВ'!A:F,6,0)</f>
        <v>#N/A</v>
      </c>
      <c r="G140" s="142" t="e">
        <f>VLOOKUP(A140,'Ожидает согласования  АТВ'!A:G,7,0)</f>
        <v>#N/A</v>
      </c>
    </row>
    <row r="141" spans="1:7" ht="12.5">
      <c r="A141" s="459" t="str">
        <f>Черновики!A143</f>
        <v>0245</v>
      </c>
      <c r="B141" s="462"/>
      <c r="C141" s="142" t="e">
        <f>VLOOKUP(A141,'Ожидает согласования  АТВ'!A:F,2,0)</f>
        <v>#N/A</v>
      </c>
      <c r="D141" s="142" t="e">
        <f>VLOOKUP(A141,'Ожидает согласования  АТВ'!A:F,4,0)</f>
        <v>#N/A</v>
      </c>
      <c r="E141" s="142" t="e">
        <f>VLOOKUP(A141,'Ожидает согласования  АТВ'!A:F,5,0)</f>
        <v>#N/A</v>
      </c>
      <c r="F141" s="142" t="e">
        <f>VLOOKUP(A141,'Ожидает согласования  АТВ'!A:F,6,0)</f>
        <v>#N/A</v>
      </c>
      <c r="G141" s="142" t="e">
        <f>VLOOKUP(A141,'Ожидает согласования  АТВ'!A:G,7,0)</f>
        <v>#N/A</v>
      </c>
    </row>
    <row r="142" spans="1:7" ht="12.5">
      <c r="A142" s="459" t="str">
        <f>Черновики!A144</f>
        <v>0246</v>
      </c>
      <c r="B142" s="387"/>
      <c r="C142" s="142" t="e">
        <f>VLOOKUP(A142,'Ожидает согласования  АТВ'!A:F,2,0)</f>
        <v>#N/A</v>
      </c>
      <c r="D142" s="142" t="e">
        <f>VLOOKUP(A142,'Ожидает согласования  АТВ'!A:F,4,0)</f>
        <v>#N/A</v>
      </c>
      <c r="E142" s="142" t="e">
        <f>VLOOKUP(A142,'Ожидает согласования  АТВ'!A:F,5,0)</f>
        <v>#N/A</v>
      </c>
      <c r="F142" s="142" t="e">
        <f>VLOOKUP(A142,'Ожидает согласования  АТВ'!A:F,6,0)</f>
        <v>#N/A</v>
      </c>
      <c r="G142" s="142" t="e">
        <f>VLOOKUP(A142,'Ожидает согласования  АТВ'!A:G,7,0)</f>
        <v>#N/A</v>
      </c>
    </row>
    <row r="143" spans="1:7" ht="12.5">
      <c r="A143" s="459" t="str">
        <f>Черновики!A145</f>
        <v>0247</v>
      </c>
      <c r="B143" s="462"/>
      <c r="C143" s="142" t="e">
        <f>VLOOKUP(A143,'Ожидает согласования  АТВ'!A:F,2,0)</f>
        <v>#N/A</v>
      </c>
      <c r="D143" s="142" t="e">
        <f>VLOOKUP(A143,'Ожидает согласования  АТВ'!A:F,4,0)</f>
        <v>#N/A</v>
      </c>
      <c r="E143" s="142" t="e">
        <f>VLOOKUP(A143,'Ожидает согласования  АТВ'!A:F,5,0)</f>
        <v>#N/A</v>
      </c>
      <c r="F143" s="142" t="e">
        <f>VLOOKUP(A143,'Ожидает согласования  АТВ'!A:F,6,0)</f>
        <v>#N/A</v>
      </c>
      <c r="G143" s="142" t="e">
        <f>VLOOKUP(A143,'Ожидает согласования  АТВ'!A:G,7,0)</f>
        <v>#N/A</v>
      </c>
    </row>
    <row r="144" spans="1:7" ht="12.5">
      <c r="A144" s="459" t="str">
        <f>Черновики!A146</f>
        <v>0248</v>
      </c>
      <c r="B144" s="387"/>
      <c r="C144" s="142" t="e">
        <f>VLOOKUP(A144,'Ожидает согласования  АТВ'!A:F,2,0)</f>
        <v>#N/A</v>
      </c>
      <c r="D144" s="142" t="e">
        <f>VLOOKUP(A144,'Ожидает согласования  АТВ'!A:F,4,0)</f>
        <v>#N/A</v>
      </c>
      <c r="E144" s="142" t="e">
        <f>VLOOKUP(A144,'Ожидает согласования  АТВ'!A:F,5,0)</f>
        <v>#N/A</v>
      </c>
      <c r="F144" s="142" t="e">
        <f>VLOOKUP(A144,'Ожидает согласования  АТВ'!A:F,6,0)</f>
        <v>#N/A</v>
      </c>
      <c r="G144" s="142" t="e">
        <f>VLOOKUP(A144,'Ожидает согласования  АТВ'!A:G,7,0)</f>
        <v>#N/A</v>
      </c>
    </row>
    <row r="145" spans="1:7" ht="12.5">
      <c r="A145" s="459" t="str">
        <f>Черновики!A147</f>
        <v>0249</v>
      </c>
      <c r="B145" s="462"/>
      <c r="C145" s="142" t="e">
        <f>VLOOKUP(A145,'Ожидает согласования  АТВ'!A:F,2,0)</f>
        <v>#N/A</v>
      </c>
      <c r="D145" s="142" t="e">
        <f>VLOOKUP(A145,'Ожидает согласования  АТВ'!A:F,4,0)</f>
        <v>#N/A</v>
      </c>
      <c r="E145" s="142" t="e">
        <f>VLOOKUP(A145,'Ожидает согласования  АТВ'!A:F,5,0)</f>
        <v>#N/A</v>
      </c>
      <c r="F145" s="142" t="e">
        <f>VLOOKUP(A145,'Ожидает согласования  АТВ'!A:F,6,0)</f>
        <v>#N/A</v>
      </c>
      <c r="G145" s="142" t="e">
        <f>VLOOKUP(A145,'Ожидает согласования  АТВ'!A:G,7,0)</f>
        <v>#N/A</v>
      </c>
    </row>
    <row r="146" spans="1:7" ht="12.5">
      <c r="A146" s="459" t="str">
        <f>Черновики!A148</f>
        <v>0250</v>
      </c>
      <c r="B146" s="387"/>
      <c r="C146" s="142" t="e">
        <f>VLOOKUP(A146,'Ожидает согласования  АТВ'!A:F,2,0)</f>
        <v>#N/A</v>
      </c>
      <c r="D146" s="142" t="e">
        <f>VLOOKUP(A146,'Ожидает согласования  АТВ'!A:F,4,0)</f>
        <v>#N/A</v>
      </c>
      <c r="E146" s="142" t="e">
        <f>VLOOKUP(A146,'Ожидает согласования  АТВ'!A:F,5,0)</f>
        <v>#N/A</v>
      </c>
      <c r="F146" s="142" t="e">
        <f>VLOOKUP(A146,'Ожидает согласования  АТВ'!A:F,6,0)</f>
        <v>#N/A</v>
      </c>
      <c r="G146" s="142" t="e">
        <f>VLOOKUP(A146,'Ожидает согласования  АТВ'!A:G,7,0)</f>
        <v>#N/A</v>
      </c>
    </row>
    <row r="147" spans="1:7" ht="12.5">
      <c r="A147" s="459" t="str">
        <f>Черновики!A149</f>
        <v>0251</v>
      </c>
      <c r="B147" s="462"/>
      <c r="C147" s="142" t="e">
        <f>VLOOKUP(A147,'Ожидает согласования  АТВ'!A:F,2,0)</f>
        <v>#N/A</v>
      </c>
      <c r="D147" s="142" t="e">
        <f>VLOOKUP(A147,'Ожидает согласования  АТВ'!A:F,4,0)</f>
        <v>#N/A</v>
      </c>
      <c r="E147" s="142" t="e">
        <f>VLOOKUP(A147,'Ожидает согласования  АТВ'!A:F,5,0)</f>
        <v>#N/A</v>
      </c>
      <c r="F147" s="142" t="e">
        <f>VLOOKUP(A147,'Ожидает согласования  АТВ'!A:F,6,0)</f>
        <v>#N/A</v>
      </c>
      <c r="G147" s="142" t="e">
        <f>VLOOKUP(A147,'Ожидает согласования  АТВ'!A:G,7,0)</f>
        <v>#N/A</v>
      </c>
    </row>
    <row r="148" spans="1:7" ht="12.5">
      <c r="A148" s="459" t="str">
        <f>Черновики!A150</f>
        <v>0252</v>
      </c>
      <c r="B148" s="387"/>
      <c r="C148" s="142" t="e">
        <f>VLOOKUP(A148,'Ожидает согласования  АТВ'!A:F,2,0)</f>
        <v>#N/A</v>
      </c>
      <c r="D148" s="142" t="e">
        <f>VLOOKUP(A148,'Ожидает согласования  АТВ'!A:F,4,0)</f>
        <v>#N/A</v>
      </c>
      <c r="E148" s="142" t="e">
        <f>VLOOKUP(A148,'Ожидает согласования  АТВ'!A:F,5,0)</f>
        <v>#N/A</v>
      </c>
      <c r="F148" s="142" t="e">
        <f>VLOOKUP(A148,'Ожидает согласования  АТВ'!A:F,6,0)</f>
        <v>#N/A</v>
      </c>
      <c r="G148" s="142" t="e">
        <f>VLOOKUP(A148,'Ожидает согласования  АТВ'!A:G,7,0)</f>
        <v>#N/A</v>
      </c>
    </row>
    <row r="149" spans="1:7" ht="12.5">
      <c r="A149" s="459" t="str">
        <f>Черновики!A151</f>
        <v>0253</v>
      </c>
      <c r="B149" s="462"/>
      <c r="C149" s="142" t="e">
        <f>VLOOKUP(A149,'Ожидает согласования  АТВ'!A:F,2,0)</f>
        <v>#N/A</v>
      </c>
      <c r="D149" s="142" t="e">
        <f>VLOOKUP(A149,'Ожидает согласования  АТВ'!A:F,4,0)</f>
        <v>#N/A</v>
      </c>
      <c r="E149" s="142" t="e">
        <f>VLOOKUP(A149,'Ожидает согласования  АТВ'!A:F,5,0)</f>
        <v>#N/A</v>
      </c>
      <c r="F149" s="142" t="e">
        <f>VLOOKUP(A149,'Ожидает согласования  АТВ'!A:F,6,0)</f>
        <v>#N/A</v>
      </c>
      <c r="G149" s="142" t="e">
        <f>VLOOKUP(A149,'Ожидает согласования  АТВ'!A:G,7,0)</f>
        <v>#N/A</v>
      </c>
    </row>
    <row r="150" spans="1:7" ht="12.5">
      <c r="A150" s="459" t="str">
        <f>Черновики!A152</f>
        <v>0254</v>
      </c>
      <c r="B150" s="387"/>
      <c r="C150" s="142" t="e">
        <f>VLOOKUP(A150,'Ожидает согласования  АТВ'!A:F,2,0)</f>
        <v>#N/A</v>
      </c>
      <c r="D150" s="142" t="e">
        <f>VLOOKUP(A150,'Ожидает согласования  АТВ'!A:F,4,0)</f>
        <v>#N/A</v>
      </c>
      <c r="E150" s="142" t="e">
        <f>VLOOKUP(A150,'Ожидает согласования  АТВ'!A:F,5,0)</f>
        <v>#N/A</v>
      </c>
      <c r="F150" s="142" t="e">
        <f>VLOOKUP(A150,'Ожидает согласования  АТВ'!A:F,6,0)</f>
        <v>#N/A</v>
      </c>
      <c r="G150" s="142" t="e">
        <f>VLOOKUP(A150,'Ожидает согласования  АТВ'!A:G,7,0)</f>
        <v>#N/A</v>
      </c>
    </row>
    <row r="151" spans="1:7" ht="12.5">
      <c r="A151" s="459" t="str">
        <f>Черновики!A153</f>
        <v>0255</v>
      </c>
      <c r="B151" s="462"/>
      <c r="C151" s="142" t="e">
        <f>VLOOKUP(A151,'Ожидает согласования  АТВ'!A:F,2,0)</f>
        <v>#N/A</v>
      </c>
      <c r="D151" s="142" t="e">
        <f>VLOOKUP(A151,'Ожидает согласования  АТВ'!A:F,4,0)</f>
        <v>#N/A</v>
      </c>
      <c r="E151" s="142" t="e">
        <f>VLOOKUP(A151,'Ожидает согласования  АТВ'!A:F,5,0)</f>
        <v>#N/A</v>
      </c>
      <c r="F151" s="142" t="e">
        <f>VLOOKUP(A151,'Ожидает согласования  АТВ'!A:F,6,0)</f>
        <v>#N/A</v>
      </c>
      <c r="G151" s="142" t="e">
        <f>VLOOKUP(A151,'Ожидает согласования  АТВ'!A:G,7,0)</f>
        <v>#N/A</v>
      </c>
    </row>
    <row r="152" spans="1:7" ht="12.5">
      <c r="A152" s="459" t="str">
        <f>Черновики!A154</f>
        <v>0256</v>
      </c>
      <c r="B152" s="387"/>
      <c r="C152" s="142" t="e">
        <f>VLOOKUP(A152,'Ожидает согласования  АТВ'!A:F,2,0)</f>
        <v>#N/A</v>
      </c>
      <c r="D152" s="142" t="e">
        <f>VLOOKUP(A152,'Ожидает согласования  АТВ'!A:F,4,0)</f>
        <v>#N/A</v>
      </c>
      <c r="E152" s="142" t="e">
        <f>VLOOKUP(A152,'Ожидает согласования  АТВ'!A:F,5,0)</f>
        <v>#N/A</v>
      </c>
      <c r="F152" s="142" t="e">
        <f>VLOOKUP(A152,'Ожидает согласования  АТВ'!A:F,6,0)</f>
        <v>#N/A</v>
      </c>
      <c r="G152" s="142" t="e">
        <f>VLOOKUP(A152,'Ожидает согласования  АТВ'!A:G,7,0)</f>
        <v>#N/A</v>
      </c>
    </row>
    <row r="153" spans="1:7" ht="12.5">
      <c r="A153" s="459" t="str">
        <f>Черновики!A155</f>
        <v>0257</v>
      </c>
      <c r="B153" s="462"/>
      <c r="C153" s="142" t="e">
        <f>VLOOKUP(A153,'Ожидает согласования  АТВ'!A:F,2,0)</f>
        <v>#N/A</v>
      </c>
      <c r="D153" s="142" t="e">
        <f>VLOOKUP(A153,'Ожидает согласования  АТВ'!A:F,4,0)</f>
        <v>#N/A</v>
      </c>
      <c r="E153" s="142" t="e">
        <f>VLOOKUP(A153,'Ожидает согласования  АТВ'!A:F,5,0)</f>
        <v>#N/A</v>
      </c>
      <c r="F153" s="142" t="e">
        <f>VLOOKUP(A153,'Ожидает согласования  АТВ'!A:F,6,0)</f>
        <v>#N/A</v>
      </c>
      <c r="G153" s="142" t="e">
        <f>VLOOKUP(A153,'Ожидает согласования  АТВ'!A:G,7,0)</f>
        <v>#N/A</v>
      </c>
    </row>
    <row r="154" spans="1:7" ht="12.5">
      <c r="A154" s="459" t="str">
        <f>Черновики!A156</f>
        <v>0258</v>
      </c>
      <c r="B154" s="387"/>
      <c r="C154" s="142" t="e">
        <f>VLOOKUP(A154,'Ожидает согласования  АТВ'!A:F,2,0)</f>
        <v>#N/A</v>
      </c>
      <c r="D154" s="142" t="e">
        <f>VLOOKUP(A154,'Ожидает согласования  АТВ'!A:F,4,0)</f>
        <v>#N/A</v>
      </c>
      <c r="E154" s="142" t="e">
        <f>VLOOKUP(A154,'Ожидает согласования  АТВ'!A:F,5,0)</f>
        <v>#N/A</v>
      </c>
      <c r="F154" s="142" t="e">
        <f>VLOOKUP(A154,'Ожидает согласования  АТВ'!A:F,6,0)</f>
        <v>#N/A</v>
      </c>
      <c r="G154" s="142" t="e">
        <f>VLOOKUP(A154,'Ожидает согласования  АТВ'!A:G,7,0)</f>
        <v>#N/A</v>
      </c>
    </row>
    <row r="155" spans="1:7" ht="12.5">
      <c r="A155" s="459" t="str">
        <f>Черновики!A157</f>
        <v>0259</v>
      </c>
      <c r="B155" s="462"/>
      <c r="C155" s="142" t="e">
        <f>VLOOKUP(A155,'Ожидает согласования  АТВ'!A:F,2,0)</f>
        <v>#N/A</v>
      </c>
      <c r="D155" s="142" t="e">
        <f>VLOOKUP(A155,'Ожидает согласования  АТВ'!A:F,4,0)</f>
        <v>#N/A</v>
      </c>
      <c r="E155" s="142" t="e">
        <f>VLOOKUP(A155,'Ожидает согласования  АТВ'!A:F,5,0)</f>
        <v>#N/A</v>
      </c>
      <c r="F155" s="142" t="e">
        <f>VLOOKUP(A155,'Ожидает согласования  АТВ'!A:F,6,0)</f>
        <v>#N/A</v>
      </c>
      <c r="G155" s="142" t="e">
        <f>VLOOKUP(A155,'Ожидает согласования  АТВ'!A:G,7,0)</f>
        <v>#N/A</v>
      </c>
    </row>
    <row r="156" spans="1:7" ht="12.5">
      <c r="A156" s="459" t="str">
        <f>Черновики!A158</f>
        <v>0260</v>
      </c>
      <c r="B156" s="387"/>
      <c r="C156" s="142" t="e">
        <f>VLOOKUP(A156,'Ожидает согласования  АТВ'!A:F,2,0)</f>
        <v>#N/A</v>
      </c>
      <c r="D156" s="142" t="e">
        <f>VLOOKUP(A156,'Ожидает согласования  АТВ'!A:F,4,0)</f>
        <v>#N/A</v>
      </c>
      <c r="E156" s="142" t="e">
        <f>VLOOKUP(A156,'Ожидает согласования  АТВ'!A:F,5,0)</f>
        <v>#N/A</v>
      </c>
      <c r="F156" s="142" t="e">
        <f>VLOOKUP(A156,'Ожидает согласования  АТВ'!A:F,6,0)</f>
        <v>#N/A</v>
      </c>
      <c r="G156" s="142" t="e">
        <f>VLOOKUP(A156,'Ожидает согласования  АТВ'!A:G,7,0)</f>
        <v>#N/A</v>
      </c>
    </row>
    <row r="157" spans="1:7" ht="12.5">
      <c r="A157" s="459" t="str">
        <f>Черновики!A159</f>
        <v>0261</v>
      </c>
      <c r="B157" s="462"/>
      <c r="C157" s="142" t="e">
        <f>VLOOKUP(A157,'Ожидает согласования  АТВ'!A:F,2,0)</f>
        <v>#N/A</v>
      </c>
      <c r="D157" s="142" t="e">
        <f>VLOOKUP(A157,'Ожидает согласования  АТВ'!A:F,4,0)</f>
        <v>#N/A</v>
      </c>
      <c r="E157" s="142" t="e">
        <f>VLOOKUP(A157,'Ожидает согласования  АТВ'!A:F,5,0)</f>
        <v>#N/A</v>
      </c>
      <c r="F157" s="142" t="e">
        <f>VLOOKUP(A157,'Ожидает согласования  АТВ'!A:F,6,0)</f>
        <v>#N/A</v>
      </c>
      <c r="G157" s="142" t="e">
        <f>VLOOKUP(A157,'Ожидает согласования  АТВ'!A:G,7,0)</f>
        <v>#N/A</v>
      </c>
    </row>
    <row r="158" spans="1:7" ht="12.5">
      <c r="A158" s="459" t="str">
        <f>Черновики!A160</f>
        <v>0262</v>
      </c>
      <c r="B158" s="387"/>
      <c r="C158" s="142" t="e">
        <f>VLOOKUP(A158,'Ожидает согласования  АТВ'!A:F,2,0)</f>
        <v>#N/A</v>
      </c>
      <c r="D158" s="142" t="e">
        <f>VLOOKUP(A158,'Ожидает согласования  АТВ'!A:F,4,0)</f>
        <v>#N/A</v>
      </c>
      <c r="E158" s="142" t="e">
        <f>VLOOKUP(A158,'Ожидает согласования  АТВ'!A:F,5,0)</f>
        <v>#N/A</v>
      </c>
      <c r="F158" s="142" t="e">
        <f>VLOOKUP(A158,'Ожидает согласования  АТВ'!A:F,6,0)</f>
        <v>#N/A</v>
      </c>
      <c r="G158" s="142" t="e">
        <f>VLOOKUP(A158,'Ожидает согласования  АТВ'!A:G,7,0)</f>
        <v>#N/A</v>
      </c>
    </row>
    <row r="159" spans="1:7" ht="12.5">
      <c r="A159" s="459" t="str">
        <f>Черновики!A161</f>
        <v>0263</v>
      </c>
      <c r="B159" s="462"/>
      <c r="C159" s="142" t="e">
        <f>VLOOKUP(A159,'Ожидает согласования  АТВ'!A:F,2,0)</f>
        <v>#N/A</v>
      </c>
      <c r="D159" s="142" t="e">
        <f>VLOOKUP(A159,'Ожидает согласования  АТВ'!A:F,4,0)</f>
        <v>#N/A</v>
      </c>
      <c r="E159" s="142" t="e">
        <f>VLOOKUP(A159,'Ожидает согласования  АТВ'!A:F,5,0)</f>
        <v>#N/A</v>
      </c>
      <c r="F159" s="142" t="e">
        <f>VLOOKUP(A159,'Ожидает согласования  АТВ'!A:F,6,0)</f>
        <v>#N/A</v>
      </c>
      <c r="G159" s="142" t="e">
        <f>VLOOKUP(A159,'Ожидает согласования  АТВ'!A:G,7,0)</f>
        <v>#N/A</v>
      </c>
    </row>
    <row r="160" spans="1:7" ht="12.5">
      <c r="A160" s="459" t="str">
        <f>Черновики!A162</f>
        <v>0264</v>
      </c>
      <c r="B160" s="387"/>
      <c r="C160" s="142" t="e">
        <f>VLOOKUP(A160,'Ожидает согласования  АТВ'!A:F,2,0)</f>
        <v>#N/A</v>
      </c>
      <c r="D160" s="142" t="e">
        <f>VLOOKUP(A160,'Ожидает согласования  АТВ'!A:F,4,0)</f>
        <v>#N/A</v>
      </c>
      <c r="E160" s="142" t="e">
        <f>VLOOKUP(A160,'Ожидает согласования  АТВ'!A:F,5,0)</f>
        <v>#N/A</v>
      </c>
      <c r="F160" s="142" t="e">
        <f>VLOOKUP(A160,'Ожидает согласования  АТВ'!A:F,6,0)</f>
        <v>#N/A</v>
      </c>
      <c r="G160" s="142" t="e">
        <f>VLOOKUP(A160,'Ожидает согласования  АТВ'!A:G,7,0)</f>
        <v>#N/A</v>
      </c>
    </row>
    <row r="161" spans="1:7" ht="12.5">
      <c r="A161" s="459" t="str">
        <f>Черновики!A163</f>
        <v>0265</v>
      </c>
      <c r="B161" s="462"/>
      <c r="C161" s="142" t="e">
        <f>VLOOKUP(A161,'Ожидает согласования  АТВ'!A:F,2,0)</f>
        <v>#N/A</v>
      </c>
      <c r="D161" s="142" t="e">
        <f>VLOOKUP(A161,'Ожидает согласования  АТВ'!A:F,4,0)</f>
        <v>#N/A</v>
      </c>
      <c r="E161" s="142" t="e">
        <f>VLOOKUP(A161,'Ожидает согласования  АТВ'!A:F,5,0)</f>
        <v>#N/A</v>
      </c>
      <c r="F161" s="142" t="e">
        <f>VLOOKUP(A161,'Ожидает согласования  АТВ'!A:F,6,0)</f>
        <v>#N/A</v>
      </c>
      <c r="G161" s="142" t="e">
        <f>VLOOKUP(A161,'Ожидает согласования  АТВ'!A:G,7,0)</f>
        <v>#N/A</v>
      </c>
    </row>
    <row r="162" spans="1:7" ht="12.5">
      <c r="A162" s="459" t="str">
        <f>Черновики!A164</f>
        <v>0266</v>
      </c>
      <c r="B162" s="387"/>
      <c r="C162" s="142" t="e">
        <f>VLOOKUP(A162,'Ожидает согласования  АТВ'!A:F,2,0)</f>
        <v>#N/A</v>
      </c>
      <c r="D162" s="142" t="e">
        <f>VLOOKUP(A162,'Ожидает согласования  АТВ'!A:F,4,0)</f>
        <v>#N/A</v>
      </c>
      <c r="E162" s="142" t="e">
        <f>VLOOKUP(A162,'Ожидает согласования  АТВ'!A:F,5,0)</f>
        <v>#N/A</v>
      </c>
      <c r="F162" s="142" t="e">
        <f>VLOOKUP(A162,'Ожидает согласования  АТВ'!A:F,6,0)</f>
        <v>#N/A</v>
      </c>
      <c r="G162" s="142" t="e">
        <f>VLOOKUP(A162,'Ожидает согласования  АТВ'!A:G,7,0)</f>
        <v>#N/A</v>
      </c>
    </row>
    <row r="163" spans="1:7" ht="12.5">
      <c r="A163" s="459" t="str">
        <f>Черновики!A165</f>
        <v/>
      </c>
      <c r="B163" s="462"/>
      <c r="C163" s="142" t="e">
        <f>VLOOKUP(A163,'Ожидает согласования  АТВ'!A:F,2,0)</f>
        <v>#N/A</v>
      </c>
      <c r="D163" s="142" t="e">
        <f>VLOOKUP(A163,'Ожидает согласования  АТВ'!A:F,4,0)</f>
        <v>#N/A</v>
      </c>
      <c r="E163" s="142" t="e">
        <f>VLOOKUP(A163,'Ожидает согласования  АТВ'!A:F,5,0)</f>
        <v>#N/A</v>
      </c>
      <c r="F163" s="142" t="e">
        <f>VLOOKUP(A163,'Ожидает согласования  АТВ'!A:F,6,0)</f>
        <v>#N/A</v>
      </c>
      <c r="G163" s="142" t="e">
        <f>VLOOKUP(A163,'Ожидает согласования  АТВ'!A:G,7,0)</f>
        <v>#N/A</v>
      </c>
    </row>
    <row r="164" spans="1:7" ht="12.5">
      <c r="A164" s="459" t="str">
        <f>Черновики!A166</f>
        <v>0267</v>
      </c>
      <c r="B164" s="387"/>
      <c r="C164" s="142" t="e">
        <f>VLOOKUP(A164,'Ожидает согласования  АТВ'!A:F,2,0)</f>
        <v>#N/A</v>
      </c>
      <c r="D164" s="142" t="e">
        <f>VLOOKUP(A164,'Ожидает согласования  АТВ'!A:F,4,0)</f>
        <v>#N/A</v>
      </c>
      <c r="E164" s="142" t="e">
        <f>VLOOKUP(A164,'Ожидает согласования  АТВ'!A:F,5,0)</f>
        <v>#N/A</v>
      </c>
      <c r="F164" s="142" t="e">
        <f>VLOOKUP(A164,'Ожидает согласования  АТВ'!A:F,6,0)</f>
        <v>#N/A</v>
      </c>
      <c r="G164" s="142" t="e">
        <f>VLOOKUP(A164,'Ожидает согласования  АТВ'!A:G,7,0)</f>
        <v>#N/A</v>
      </c>
    </row>
    <row r="165" spans="1:7" ht="12.5">
      <c r="A165" s="459" t="str">
        <f>Черновики!A167</f>
        <v>0268</v>
      </c>
      <c r="B165" s="462"/>
      <c r="C165" s="142" t="e">
        <f>VLOOKUP(A165,'Ожидает согласования  АТВ'!A:F,2,0)</f>
        <v>#N/A</v>
      </c>
      <c r="D165" s="142" t="e">
        <f>VLOOKUP(A165,'Ожидает согласования  АТВ'!A:F,4,0)</f>
        <v>#N/A</v>
      </c>
      <c r="E165" s="142" t="e">
        <f>VLOOKUP(A165,'Ожидает согласования  АТВ'!A:F,5,0)</f>
        <v>#N/A</v>
      </c>
      <c r="F165" s="142" t="e">
        <f>VLOOKUP(A165,'Ожидает согласования  АТВ'!A:F,6,0)</f>
        <v>#N/A</v>
      </c>
      <c r="G165" s="142" t="e">
        <f>VLOOKUP(A165,'Ожидает согласования  АТВ'!A:G,7,0)</f>
        <v>#N/A</v>
      </c>
    </row>
    <row r="166" spans="1:7" ht="12.5">
      <c r="A166" s="459" t="str">
        <f>Черновики!A168</f>
        <v>0269</v>
      </c>
      <c r="B166" s="387"/>
      <c r="C166" s="142" t="e">
        <f>VLOOKUP(A166,'Ожидает согласования  АТВ'!A:F,2,0)</f>
        <v>#N/A</v>
      </c>
      <c r="D166" s="142" t="e">
        <f>VLOOKUP(A166,'Ожидает согласования  АТВ'!A:F,4,0)</f>
        <v>#N/A</v>
      </c>
      <c r="E166" s="142" t="e">
        <f>VLOOKUP(A166,'Ожидает согласования  АТВ'!A:F,5,0)</f>
        <v>#N/A</v>
      </c>
      <c r="F166" s="142" t="e">
        <f>VLOOKUP(A166,'Ожидает согласования  АТВ'!A:F,6,0)</f>
        <v>#N/A</v>
      </c>
      <c r="G166" s="142" t="e">
        <f>VLOOKUP(A166,'Ожидает согласования  АТВ'!A:G,7,0)</f>
        <v>#N/A</v>
      </c>
    </row>
    <row r="167" spans="1:7" ht="12.5">
      <c r="A167" s="459" t="str">
        <f>Черновики!A169</f>
        <v>0270</v>
      </c>
      <c r="B167" s="462"/>
      <c r="C167" s="142" t="e">
        <f>VLOOKUP(A167,'Ожидает согласования  АТВ'!A:F,2,0)</f>
        <v>#N/A</v>
      </c>
      <c r="D167" s="142" t="e">
        <f>VLOOKUP(A167,'Ожидает согласования  АТВ'!A:F,4,0)</f>
        <v>#N/A</v>
      </c>
      <c r="E167" s="142" t="e">
        <f>VLOOKUP(A167,'Ожидает согласования  АТВ'!A:F,5,0)</f>
        <v>#N/A</v>
      </c>
      <c r="F167" s="142" t="e">
        <f>VLOOKUP(A167,'Ожидает согласования  АТВ'!A:F,6,0)</f>
        <v>#N/A</v>
      </c>
      <c r="G167" s="142" t="e">
        <f>VLOOKUP(A167,'Ожидает согласования  АТВ'!A:G,7,0)</f>
        <v>#N/A</v>
      </c>
    </row>
    <row r="168" spans="1:7" ht="12.5">
      <c r="A168" s="459" t="str">
        <f>Черновики!A170</f>
        <v>0271</v>
      </c>
      <c r="B168" s="387"/>
      <c r="C168" s="142" t="e">
        <f>VLOOKUP(A168,'Ожидает согласования  АТВ'!A:F,2,0)</f>
        <v>#N/A</v>
      </c>
      <c r="D168" s="142" t="e">
        <f>VLOOKUP(A168,'Ожидает согласования  АТВ'!A:F,4,0)</f>
        <v>#N/A</v>
      </c>
      <c r="E168" s="142" t="e">
        <f>VLOOKUP(A168,'Ожидает согласования  АТВ'!A:F,5,0)</f>
        <v>#N/A</v>
      </c>
      <c r="F168" s="142" t="e">
        <f>VLOOKUP(A168,'Ожидает согласования  АТВ'!A:F,6,0)</f>
        <v>#N/A</v>
      </c>
      <c r="G168" s="142" t="e">
        <f>VLOOKUP(A168,'Ожидает согласования  АТВ'!A:G,7,0)</f>
        <v>#N/A</v>
      </c>
    </row>
    <row r="169" spans="1:7" ht="12.5">
      <c r="A169" s="459" t="str">
        <f>Черновики!A171</f>
        <v>0272</v>
      </c>
      <c r="B169" s="462"/>
      <c r="C169" s="142" t="e">
        <f>VLOOKUP(A169,'Ожидает согласования  АТВ'!A:F,2,0)</f>
        <v>#N/A</v>
      </c>
      <c r="D169" s="142" t="e">
        <f>VLOOKUP(A169,'Ожидает согласования  АТВ'!A:F,4,0)</f>
        <v>#N/A</v>
      </c>
      <c r="E169" s="142" t="e">
        <f>VLOOKUP(A169,'Ожидает согласования  АТВ'!A:F,5,0)</f>
        <v>#N/A</v>
      </c>
      <c r="F169" s="142" t="e">
        <f>VLOOKUP(A169,'Ожидает согласования  АТВ'!A:F,6,0)</f>
        <v>#N/A</v>
      </c>
      <c r="G169" s="142" t="e">
        <f>VLOOKUP(A169,'Ожидает согласования  АТВ'!A:G,7,0)</f>
        <v>#N/A</v>
      </c>
    </row>
    <row r="170" spans="1:7" ht="12.5">
      <c r="A170" s="459" t="str">
        <f>Черновики!A172</f>
        <v>0273</v>
      </c>
      <c r="B170" s="387"/>
      <c r="C170" s="142" t="e">
        <f>VLOOKUP(A170,'Ожидает согласования  АТВ'!A:F,2,0)</f>
        <v>#N/A</v>
      </c>
      <c r="D170" s="142" t="e">
        <f>VLOOKUP(A170,'Ожидает согласования  АТВ'!A:F,4,0)</f>
        <v>#N/A</v>
      </c>
      <c r="E170" s="142" t="e">
        <f>VLOOKUP(A170,'Ожидает согласования  АТВ'!A:F,5,0)</f>
        <v>#N/A</v>
      </c>
      <c r="F170" s="142" t="e">
        <f>VLOOKUP(A170,'Ожидает согласования  АТВ'!A:F,6,0)</f>
        <v>#N/A</v>
      </c>
      <c r="G170" s="142" t="e">
        <f>VLOOKUP(A170,'Ожидает согласования  АТВ'!A:G,7,0)</f>
        <v>#N/A</v>
      </c>
    </row>
    <row r="171" spans="1:7" ht="12.5">
      <c r="A171" s="459" t="str">
        <f>Черновики!A173</f>
        <v>0274</v>
      </c>
      <c r="B171" s="462"/>
      <c r="C171" s="142" t="e">
        <f>VLOOKUP(A171,'Ожидает согласования  АТВ'!A:F,2,0)</f>
        <v>#N/A</v>
      </c>
      <c r="D171" s="142" t="e">
        <f>VLOOKUP(A171,'Ожидает согласования  АТВ'!A:F,4,0)</f>
        <v>#N/A</v>
      </c>
      <c r="E171" s="142" t="e">
        <f>VLOOKUP(A171,'Ожидает согласования  АТВ'!A:F,5,0)</f>
        <v>#N/A</v>
      </c>
      <c r="F171" s="142" t="e">
        <f>VLOOKUP(A171,'Ожидает согласования  АТВ'!A:F,6,0)</f>
        <v>#N/A</v>
      </c>
      <c r="G171" s="142" t="e">
        <f>VLOOKUP(A171,'Ожидает согласования  АТВ'!A:G,7,0)</f>
        <v>#N/A</v>
      </c>
    </row>
    <row r="172" spans="1:7" ht="12.5">
      <c r="A172" s="459" t="str">
        <f>Черновики!A174</f>
        <v>0275</v>
      </c>
      <c r="B172" s="387"/>
      <c r="C172" s="142" t="e">
        <f>VLOOKUP(A172,'Ожидает согласования  АТВ'!A:F,2,0)</f>
        <v>#N/A</v>
      </c>
      <c r="D172" s="142" t="e">
        <f>VLOOKUP(A172,'Ожидает согласования  АТВ'!A:F,4,0)</f>
        <v>#N/A</v>
      </c>
      <c r="E172" s="142" t="e">
        <f>VLOOKUP(A172,'Ожидает согласования  АТВ'!A:F,5,0)</f>
        <v>#N/A</v>
      </c>
      <c r="F172" s="142" t="e">
        <f>VLOOKUP(A172,'Ожидает согласования  АТВ'!A:F,6,0)</f>
        <v>#N/A</v>
      </c>
      <c r="G172" s="142" t="e">
        <f>VLOOKUP(A172,'Ожидает согласования  АТВ'!A:G,7,0)</f>
        <v>#N/A</v>
      </c>
    </row>
    <row r="173" spans="1:7" ht="12.5">
      <c r="A173" s="459" t="str">
        <f>Черновики!A175</f>
        <v>0276</v>
      </c>
      <c r="B173" s="462"/>
      <c r="C173" s="142" t="e">
        <f>VLOOKUP(A173,'Ожидает согласования  АТВ'!A:F,2,0)</f>
        <v>#N/A</v>
      </c>
      <c r="D173" s="142" t="e">
        <f>VLOOKUP(A173,'Ожидает согласования  АТВ'!A:F,4,0)</f>
        <v>#N/A</v>
      </c>
      <c r="E173" s="142" t="e">
        <f>VLOOKUP(A173,'Ожидает согласования  АТВ'!A:F,5,0)</f>
        <v>#N/A</v>
      </c>
      <c r="F173" s="142" t="e">
        <f>VLOOKUP(A173,'Ожидает согласования  АТВ'!A:F,6,0)</f>
        <v>#N/A</v>
      </c>
      <c r="G173" s="142" t="e">
        <f>VLOOKUP(A173,'Ожидает согласования  АТВ'!A:G,7,0)</f>
        <v>#N/A</v>
      </c>
    </row>
    <row r="174" spans="1:7" ht="12.5">
      <c r="A174" s="459" t="str">
        <f>Черновики!A176</f>
        <v/>
      </c>
      <c r="B174" s="387"/>
      <c r="C174" s="142" t="e">
        <f>VLOOKUP(A174,'Ожидает согласования  АТВ'!A:F,2,0)</f>
        <v>#N/A</v>
      </c>
      <c r="D174" s="142" t="e">
        <f>VLOOKUP(A174,'Ожидает согласования  АТВ'!A:F,4,0)</f>
        <v>#N/A</v>
      </c>
      <c r="E174" s="142" t="e">
        <f>VLOOKUP(A174,'Ожидает согласования  АТВ'!A:F,5,0)</f>
        <v>#N/A</v>
      </c>
      <c r="F174" s="142" t="e">
        <f>VLOOKUP(A174,'Ожидает согласования  АТВ'!A:F,6,0)</f>
        <v>#N/A</v>
      </c>
      <c r="G174" s="142" t="e">
        <f>VLOOKUP(A174,'Ожидает согласования  АТВ'!A:G,7,0)</f>
        <v>#N/A</v>
      </c>
    </row>
    <row r="175" spans="1:7" ht="12.5">
      <c r="A175" s="459" t="str">
        <f>Черновики!A177</f>
        <v/>
      </c>
      <c r="B175" s="462"/>
      <c r="C175" s="142" t="e">
        <f>VLOOKUP(A175,'Ожидает согласования  АТВ'!A:F,2,0)</f>
        <v>#N/A</v>
      </c>
      <c r="D175" s="142" t="e">
        <f>VLOOKUP(A175,'Ожидает согласования  АТВ'!A:F,4,0)</f>
        <v>#N/A</v>
      </c>
      <c r="E175" s="142" t="e">
        <f>VLOOKUP(A175,'Ожидает согласования  АТВ'!A:F,5,0)</f>
        <v>#N/A</v>
      </c>
      <c r="F175" s="142" t="e">
        <f>VLOOKUP(A175,'Ожидает согласования  АТВ'!A:F,6,0)</f>
        <v>#N/A</v>
      </c>
      <c r="G175" s="142" t="e">
        <f>VLOOKUP(A175,'Ожидает согласования  АТВ'!A:G,7,0)</f>
        <v>#N/A</v>
      </c>
    </row>
    <row r="176" spans="1:7" ht="12.5">
      <c r="A176" s="459" t="str">
        <f>Черновики!A178</f>
        <v/>
      </c>
      <c r="B176" s="387"/>
      <c r="C176" s="142" t="e">
        <f>VLOOKUP(A176,'Ожидает согласования  АТВ'!A:F,2,0)</f>
        <v>#N/A</v>
      </c>
      <c r="D176" s="142" t="e">
        <f>VLOOKUP(A176,'Ожидает согласования  АТВ'!A:F,4,0)</f>
        <v>#N/A</v>
      </c>
      <c r="E176" s="142" t="e">
        <f>VLOOKUP(A176,'Ожидает согласования  АТВ'!A:F,5,0)</f>
        <v>#N/A</v>
      </c>
      <c r="F176" s="142" t="e">
        <f>VLOOKUP(A176,'Ожидает согласования  АТВ'!A:F,6,0)</f>
        <v>#N/A</v>
      </c>
      <c r="G176" s="142" t="e">
        <f>VLOOKUP(A176,'Ожидает согласования  АТВ'!A:G,7,0)</f>
        <v>#N/A</v>
      </c>
    </row>
    <row r="177" spans="1:7" ht="12.5">
      <c r="A177" s="459" t="str">
        <f>Черновики!A179</f>
        <v/>
      </c>
      <c r="B177" s="462"/>
      <c r="C177" s="142" t="e">
        <f>VLOOKUP(A177,'Ожидает согласования  АТВ'!A:F,2,0)</f>
        <v>#N/A</v>
      </c>
      <c r="D177" s="142" t="e">
        <f>VLOOKUP(A177,'Ожидает согласования  АТВ'!A:F,4,0)</f>
        <v>#N/A</v>
      </c>
      <c r="E177" s="142" t="e">
        <f>VLOOKUP(A177,'Ожидает согласования  АТВ'!A:F,5,0)</f>
        <v>#N/A</v>
      </c>
      <c r="F177" s="142" t="e">
        <f>VLOOKUP(A177,'Ожидает согласования  АТВ'!A:F,6,0)</f>
        <v>#N/A</v>
      </c>
      <c r="G177" s="142" t="e">
        <f>VLOOKUP(A177,'Ожидает согласования  АТВ'!A:G,7,0)</f>
        <v>#N/A</v>
      </c>
    </row>
    <row r="178" spans="1:7" ht="12.5">
      <c r="A178" s="459" t="str">
        <f>Черновики!A180</f>
        <v/>
      </c>
      <c r="B178" s="387"/>
      <c r="C178" s="142" t="e">
        <f>VLOOKUP(A178,'Ожидает согласования  АТВ'!A:F,2,0)</f>
        <v>#N/A</v>
      </c>
      <c r="D178" s="142" t="e">
        <f>VLOOKUP(A178,'Ожидает согласования  АТВ'!A:F,4,0)</f>
        <v>#N/A</v>
      </c>
      <c r="E178" s="142" t="e">
        <f>VLOOKUP(A178,'Ожидает согласования  АТВ'!A:F,5,0)</f>
        <v>#N/A</v>
      </c>
      <c r="F178" s="142" t="e">
        <f>VLOOKUP(A178,'Ожидает согласования  АТВ'!A:F,6,0)</f>
        <v>#N/A</v>
      </c>
      <c r="G178" s="142" t="e">
        <f>VLOOKUP(A178,'Ожидает согласования  АТВ'!A:G,7,0)</f>
        <v>#N/A</v>
      </c>
    </row>
    <row r="179" spans="1:7" ht="12.5">
      <c r="A179" s="459" t="str">
        <f>Черновики!A181</f>
        <v/>
      </c>
      <c r="B179" s="462"/>
      <c r="C179" s="142" t="e">
        <f>VLOOKUP(A179,'Ожидает согласования  АТВ'!A:F,2,0)</f>
        <v>#N/A</v>
      </c>
      <c r="D179" s="142" t="e">
        <f>VLOOKUP(A179,'Ожидает согласования  АТВ'!A:F,4,0)</f>
        <v>#N/A</v>
      </c>
      <c r="E179" s="142" t="e">
        <f>VLOOKUP(A179,'Ожидает согласования  АТВ'!A:F,5,0)</f>
        <v>#N/A</v>
      </c>
      <c r="F179" s="142" t="e">
        <f>VLOOKUP(A179,'Ожидает согласования  АТВ'!A:F,6,0)</f>
        <v>#N/A</v>
      </c>
      <c r="G179" s="142" t="e">
        <f>VLOOKUP(A179,'Ожидает согласования  АТВ'!A:G,7,0)</f>
        <v>#N/A</v>
      </c>
    </row>
    <row r="180" spans="1:7" ht="12.5">
      <c r="A180" s="459" t="str">
        <f>Черновики!A182</f>
        <v/>
      </c>
      <c r="B180" s="387"/>
      <c r="C180" s="142" t="e">
        <f>VLOOKUP(A180,'Ожидает согласования  АТВ'!A:F,2,0)</f>
        <v>#N/A</v>
      </c>
      <c r="D180" s="142" t="e">
        <f>VLOOKUP(A180,'Ожидает согласования  АТВ'!A:F,4,0)</f>
        <v>#N/A</v>
      </c>
      <c r="E180" s="142" t="e">
        <f>VLOOKUP(A180,'Ожидает согласования  АТВ'!A:F,5,0)</f>
        <v>#N/A</v>
      </c>
      <c r="F180" s="142" t="e">
        <f>VLOOKUP(A180,'Ожидает согласования  АТВ'!A:F,6,0)</f>
        <v>#N/A</v>
      </c>
      <c r="G180" s="142" t="e">
        <f>VLOOKUP(A180,'Ожидает согласования  АТВ'!A:G,7,0)</f>
        <v>#N/A</v>
      </c>
    </row>
    <row r="181" spans="1:7" ht="12.5">
      <c r="A181" s="459" t="str">
        <f>Черновики!A183</f>
        <v/>
      </c>
      <c r="B181" s="462"/>
      <c r="C181" s="142" t="e">
        <f>VLOOKUP(A181,'Ожидает согласования  АТВ'!A:F,2,0)</f>
        <v>#N/A</v>
      </c>
      <c r="D181" s="142" t="e">
        <f>VLOOKUP(A181,'Ожидает согласования  АТВ'!A:F,4,0)</f>
        <v>#N/A</v>
      </c>
      <c r="E181" s="142" t="e">
        <f>VLOOKUP(A181,'Ожидает согласования  АТВ'!A:F,5,0)</f>
        <v>#N/A</v>
      </c>
      <c r="F181" s="142" t="e">
        <f>VLOOKUP(A181,'Ожидает согласования  АТВ'!A:F,6,0)</f>
        <v>#N/A</v>
      </c>
      <c r="G181" s="142" t="e">
        <f>VLOOKUP(A181,'Ожидает согласования  АТВ'!A:G,7,0)</f>
        <v>#N/A</v>
      </c>
    </row>
    <row r="182" spans="1:7" ht="12.5">
      <c r="A182" s="459" t="str">
        <f>Черновики!A184</f>
        <v/>
      </c>
      <c r="B182" s="387"/>
      <c r="C182" s="142" t="e">
        <f>VLOOKUP(A182,'Ожидает согласования  АТВ'!A:F,2,0)</f>
        <v>#N/A</v>
      </c>
      <c r="D182" s="142" t="e">
        <f>VLOOKUP(A182,'Ожидает согласования  АТВ'!A:F,4,0)</f>
        <v>#N/A</v>
      </c>
      <c r="E182" s="142" t="e">
        <f>VLOOKUP(A182,'Ожидает согласования  АТВ'!A:F,5,0)</f>
        <v>#N/A</v>
      </c>
      <c r="F182" s="142" t="e">
        <f>VLOOKUP(A182,'Ожидает согласования  АТВ'!A:F,6,0)</f>
        <v>#N/A</v>
      </c>
      <c r="G182" s="142" t="e">
        <f>VLOOKUP(A182,'Ожидает согласования  АТВ'!A:G,7,0)</f>
        <v>#N/A</v>
      </c>
    </row>
    <row r="183" spans="1:7" ht="12.5">
      <c r="A183" s="459" t="str">
        <f>Черновики!A185</f>
        <v/>
      </c>
      <c r="B183" s="462"/>
      <c r="C183" s="142" t="e">
        <f>VLOOKUP(A183,'Ожидает согласования  АТВ'!A:F,2,0)</f>
        <v>#N/A</v>
      </c>
      <c r="D183" s="142" t="e">
        <f>VLOOKUP(A183,'Ожидает согласования  АТВ'!A:F,4,0)</f>
        <v>#N/A</v>
      </c>
      <c r="E183" s="142" t="e">
        <f>VLOOKUP(A183,'Ожидает согласования  АТВ'!A:F,5,0)</f>
        <v>#N/A</v>
      </c>
      <c r="F183" s="142" t="e">
        <f>VLOOKUP(A183,'Ожидает согласования  АТВ'!A:F,6,0)</f>
        <v>#N/A</v>
      </c>
      <c r="G183" s="142" t="e">
        <f>VLOOKUP(A183,'Ожидает согласования  АТВ'!A:G,7,0)</f>
        <v>#N/A</v>
      </c>
    </row>
    <row r="184" spans="1:7" ht="12.5">
      <c r="A184" s="459" t="str">
        <f>Черновики!A186</f>
        <v/>
      </c>
      <c r="B184" s="387"/>
      <c r="C184" s="142" t="e">
        <f>VLOOKUP(A184,'Ожидает согласования  АТВ'!A:F,2,0)</f>
        <v>#N/A</v>
      </c>
      <c r="D184" s="142" t="e">
        <f>VLOOKUP(A184,'Ожидает согласования  АТВ'!A:F,4,0)</f>
        <v>#N/A</v>
      </c>
      <c r="E184" s="142" t="e">
        <f>VLOOKUP(A184,'Ожидает согласования  АТВ'!A:F,5,0)</f>
        <v>#N/A</v>
      </c>
      <c r="F184" s="142" t="e">
        <f>VLOOKUP(A184,'Ожидает согласования  АТВ'!A:F,6,0)</f>
        <v>#N/A</v>
      </c>
      <c r="G184" s="142" t="e">
        <f>VLOOKUP(A184,'Ожидает согласования  АТВ'!A:G,7,0)</f>
        <v>#N/A</v>
      </c>
    </row>
    <row r="185" spans="1:7" ht="12.5">
      <c r="A185" s="459" t="str">
        <f>Черновики!A187</f>
        <v/>
      </c>
      <c r="B185" s="462"/>
      <c r="C185" s="142" t="e">
        <f>VLOOKUP(A185,'Ожидает согласования  АТВ'!A:F,2,0)</f>
        <v>#N/A</v>
      </c>
      <c r="D185" s="142" t="e">
        <f>VLOOKUP(A185,'Ожидает согласования  АТВ'!A:F,4,0)</f>
        <v>#N/A</v>
      </c>
      <c r="E185" s="142" t="e">
        <f>VLOOKUP(A185,'Ожидает согласования  АТВ'!A:F,5,0)</f>
        <v>#N/A</v>
      </c>
      <c r="F185" s="142" t="e">
        <f>VLOOKUP(A185,'Ожидает согласования  АТВ'!A:F,6,0)</f>
        <v>#N/A</v>
      </c>
      <c r="G185" s="142" t="e">
        <f>VLOOKUP(A185,'Ожидает согласования  АТВ'!A:G,7,0)</f>
        <v>#N/A</v>
      </c>
    </row>
    <row r="186" spans="1:7" ht="12.5">
      <c r="A186" s="459" t="str">
        <f>Черновики!A188</f>
        <v/>
      </c>
      <c r="B186" s="387"/>
      <c r="C186" s="142" t="e">
        <f>VLOOKUP(A186,'Ожидает согласования  АТВ'!A:F,2,0)</f>
        <v>#N/A</v>
      </c>
      <c r="D186" s="142" t="e">
        <f>VLOOKUP(A186,'Ожидает согласования  АТВ'!A:F,4,0)</f>
        <v>#N/A</v>
      </c>
      <c r="E186" s="142" t="e">
        <f>VLOOKUP(A186,'Ожидает согласования  АТВ'!A:F,5,0)</f>
        <v>#N/A</v>
      </c>
      <c r="F186" s="142" t="e">
        <f>VLOOKUP(A186,'Ожидает согласования  АТВ'!A:F,6,0)</f>
        <v>#N/A</v>
      </c>
      <c r="G186" s="142" t="e">
        <f>VLOOKUP(A186,'Ожидает согласования  АТВ'!A:G,7,0)</f>
        <v>#N/A</v>
      </c>
    </row>
    <row r="187" spans="1:7" ht="12.5">
      <c r="A187" s="459" t="str">
        <f>Черновики!A189</f>
        <v/>
      </c>
      <c r="B187" s="462"/>
      <c r="C187" s="142" t="e">
        <f>VLOOKUP(A187,'Ожидает согласования  АТВ'!A:F,2,0)</f>
        <v>#N/A</v>
      </c>
      <c r="D187" s="142" t="e">
        <f>VLOOKUP(A187,'Ожидает согласования  АТВ'!A:F,4,0)</f>
        <v>#N/A</v>
      </c>
      <c r="E187" s="142" t="e">
        <f>VLOOKUP(A187,'Ожидает согласования  АТВ'!A:F,5,0)</f>
        <v>#N/A</v>
      </c>
      <c r="F187" s="142" t="e">
        <f>VLOOKUP(A187,'Ожидает согласования  АТВ'!A:F,6,0)</f>
        <v>#N/A</v>
      </c>
      <c r="G187" s="142" t="e">
        <f>VLOOKUP(A187,'Ожидает согласования  АТВ'!A:G,7,0)</f>
        <v>#N/A</v>
      </c>
    </row>
    <row r="188" spans="1:7" ht="12.5">
      <c r="A188" s="459" t="str">
        <f>Черновики!A190</f>
        <v/>
      </c>
      <c r="B188" s="387"/>
      <c r="C188" s="142" t="e">
        <f>VLOOKUP(A188,'Ожидает согласования  АТВ'!A:F,2,0)</f>
        <v>#N/A</v>
      </c>
      <c r="D188" s="142" t="e">
        <f>VLOOKUP(A188,'Ожидает согласования  АТВ'!A:F,4,0)</f>
        <v>#N/A</v>
      </c>
      <c r="E188" s="142" t="e">
        <f>VLOOKUP(A188,'Ожидает согласования  АТВ'!A:F,5,0)</f>
        <v>#N/A</v>
      </c>
      <c r="F188" s="142" t="e">
        <f>VLOOKUP(A188,'Ожидает согласования  АТВ'!A:F,6,0)</f>
        <v>#N/A</v>
      </c>
      <c r="G188" s="142" t="e">
        <f>VLOOKUP(A188,'Ожидает согласования  АТВ'!A:G,7,0)</f>
        <v>#N/A</v>
      </c>
    </row>
    <row r="189" spans="1:7" ht="12.5">
      <c r="A189" s="459" t="str">
        <f>Черновики!A191</f>
        <v/>
      </c>
      <c r="B189" s="462"/>
      <c r="C189" s="142" t="e">
        <f>VLOOKUP(A189,'Ожидает согласования  АТВ'!A:F,2,0)</f>
        <v>#N/A</v>
      </c>
      <c r="D189" s="142" t="e">
        <f>VLOOKUP(A189,'Ожидает согласования  АТВ'!A:F,4,0)</f>
        <v>#N/A</v>
      </c>
      <c r="E189" s="142" t="e">
        <f>VLOOKUP(A189,'Ожидает согласования  АТВ'!A:F,5,0)</f>
        <v>#N/A</v>
      </c>
      <c r="F189" s="142" t="e">
        <f>VLOOKUP(A189,'Ожидает согласования  АТВ'!A:F,6,0)</f>
        <v>#N/A</v>
      </c>
      <c r="G189" s="142" t="e">
        <f>VLOOKUP(A189,'Ожидает согласования  АТВ'!A:G,7,0)</f>
        <v>#N/A</v>
      </c>
    </row>
    <row r="190" spans="1:7" ht="12.5">
      <c r="A190" s="459" t="str">
        <f>Черновики!A192</f>
        <v/>
      </c>
      <c r="B190" s="387"/>
      <c r="C190" s="142" t="e">
        <f>VLOOKUP(A190,'Ожидает согласования  АТВ'!A:F,2,0)</f>
        <v>#N/A</v>
      </c>
      <c r="D190" s="142" t="e">
        <f>VLOOKUP(A190,'Ожидает согласования  АТВ'!A:F,4,0)</f>
        <v>#N/A</v>
      </c>
      <c r="E190" s="142" t="e">
        <f>VLOOKUP(A190,'Ожидает согласования  АТВ'!A:F,5,0)</f>
        <v>#N/A</v>
      </c>
      <c r="F190" s="142" t="e">
        <f>VLOOKUP(A190,'Ожидает согласования  АТВ'!A:F,6,0)</f>
        <v>#N/A</v>
      </c>
      <c r="G190" s="142" t="e">
        <f>VLOOKUP(A190,'Ожидает согласования  АТВ'!A:G,7,0)</f>
        <v>#N/A</v>
      </c>
    </row>
    <row r="191" spans="1:7" ht="12.5">
      <c r="A191" s="459" t="str">
        <f>Черновики!A193</f>
        <v/>
      </c>
      <c r="B191" s="462"/>
      <c r="C191" s="142" t="e">
        <f>VLOOKUP(A191,'Ожидает согласования  АТВ'!A:F,2,0)</f>
        <v>#N/A</v>
      </c>
      <c r="D191" s="142" t="e">
        <f>VLOOKUP(A191,'Ожидает согласования  АТВ'!A:F,4,0)</f>
        <v>#N/A</v>
      </c>
      <c r="E191" s="142" t="e">
        <f>VLOOKUP(A191,'Ожидает согласования  АТВ'!A:F,5,0)</f>
        <v>#N/A</v>
      </c>
      <c r="F191" s="142" t="e">
        <f>VLOOKUP(A191,'Ожидает согласования  АТВ'!A:F,6,0)</f>
        <v>#N/A</v>
      </c>
      <c r="G191" s="142" t="e">
        <f>VLOOKUP(A191,'Ожидает согласования  АТВ'!A:G,7,0)</f>
        <v>#N/A</v>
      </c>
    </row>
    <row r="192" spans="1:7" ht="12.5">
      <c r="A192" s="459" t="str">
        <f>Черновики!A194</f>
        <v/>
      </c>
      <c r="B192" s="387"/>
      <c r="C192" s="142" t="e">
        <f>VLOOKUP(A192,'Ожидает согласования  АТВ'!A:F,2,0)</f>
        <v>#N/A</v>
      </c>
      <c r="D192" s="142" t="e">
        <f>VLOOKUP(A192,'Ожидает согласования  АТВ'!A:F,4,0)</f>
        <v>#N/A</v>
      </c>
      <c r="E192" s="142" t="e">
        <f>VLOOKUP(A192,'Ожидает согласования  АТВ'!A:F,5,0)</f>
        <v>#N/A</v>
      </c>
      <c r="F192" s="142" t="e">
        <f>VLOOKUP(A192,'Ожидает согласования  АТВ'!A:F,6,0)</f>
        <v>#N/A</v>
      </c>
      <c r="G192" s="142" t="e">
        <f>VLOOKUP(A192,'Ожидает согласования  АТВ'!A:G,7,0)</f>
        <v>#N/A</v>
      </c>
    </row>
    <row r="193" spans="1:7" ht="12.5">
      <c r="A193" s="459" t="str">
        <f>Черновики!A195</f>
        <v/>
      </c>
      <c r="B193" s="462"/>
      <c r="C193" s="142" t="e">
        <f>VLOOKUP(A193,'Ожидает согласования  АТВ'!A:F,2,0)</f>
        <v>#N/A</v>
      </c>
      <c r="D193" s="142" t="e">
        <f>VLOOKUP(A193,'Ожидает согласования  АТВ'!A:F,4,0)</f>
        <v>#N/A</v>
      </c>
      <c r="E193" s="142" t="e">
        <f>VLOOKUP(A193,'Ожидает согласования  АТВ'!A:F,5,0)</f>
        <v>#N/A</v>
      </c>
      <c r="F193" s="142" t="e">
        <f>VLOOKUP(A193,'Ожидает согласования  АТВ'!A:F,6,0)</f>
        <v>#N/A</v>
      </c>
      <c r="G193" s="142" t="e">
        <f>VLOOKUP(A193,'Ожидает согласования  АТВ'!A:G,7,0)</f>
        <v>#N/A</v>
      </c>
    </row>
    <row r="194" spans="1:7" ht="12.5">
      <c r="A194" s="459" t="str">
        <f>Черновики!A196</f>
        <v/>
      </c>
      <c r="B194" s="387"/>
      <c r="C194" s="142" t="e">
        <f>VLOOKUP(A194,'Ожидает согласования  АТВ'!A:F,2,0)</f>
        <v>#N/A</v>
      </c>
      <c r="D194" s="142" t="e">
        <f>VLOOKUP(A194,'Ожидает согласования  АТВ'!A:F,4,0)</f>
        <v>#N/A</v>
      </c>
      <c r="E194" s="142" t="e">
        <f>VLOOKUP(A194,'Ожидает согласования  АТВ'!A:F,5,0)</f>
        <v>#N/A</v>
      </c>
      <c r="F194" s="142" t="e">
        <f>VLOOKUP(A194,'Ожидает согласования  АТВ'!A:F,6,0)</f>
        <v>#N/A</v>
      </c>
      <c r="G194" s="142" t="e">
        <f>VLOOKUP(A194,'Ожидает согласования  АТВ'!A:G,7,0)</f>
        <v>#N/A</v>
      </c>
    </row>
    <row r="195" spans="1:7" ht="12.5">
      <c r="A195" s="459" t="str">
        <f>Черновики!A197</f>
        <v/>
      </c>
      <c r="B195" s="462"/>
      <c r="C195" s="142" t="e">
        <f>VLOOKUP(A195,'Ожидает согласования  АТВ'!A:F,2,0)</f>
        <v>#N/A</v>
      </c>
      <c r="D195" s="142" t="e">
        <f>VLOOKUP(A195,'Ожидает согласования  АТВ'!A:F,4,0)</f>
        <v>#N/A</v>
      </c>
      <c r="E195" s="142" t="e">
        <f>VLOOKUP(A195,'Ожидает согласования  АТВ'!A:F,5,0)</f>
        <v>#N/A</v>
      </c>
      <c r="F195" s="142" t="e">
        <f>VLOOKUP(A195,'Ожидает согласования  АТВ'!A:F,6,0)</f>
        <v>#N/A</v>
      </c>
      <c r="G195" s="142" t="e">
        <f>VLOOKUP(A195,'Ожидает согласования  АТВ'!A:G,7,0)</f>
        <v>#N/A</v>
      </c>
    </row>
    <row r="196" spans="1:7" ht="12.5">
      <c r="A196" s="459" t="str">
        <f>Черновики!A198</f>
        <v/>
      </c>
      <c r="B196" s="387"/>
      <c r="C196" s="142" t="e">
        <f>VLOOKUP(A196,'Ожидает согласования  АТВ'!A:F,2,0)</f>
        <v>#N/A</v>
      </c>
      <c r="D196" s="142" t="e">
        <f>VLOOKUP(A196,'Ожидает согласования  АТВ'!A:F,4,0)</f>
        <v>#N/A</v>
      </c>
      <c r="E196" s="142" t="e">
        <f>VLOOKUP(A196,'Ожидает согласования  АТВ'!A:F,5,0)</f>
        <v>#N/A</v>
      </c>
      <c r="F196" s="142" t="e">
        <f>VLOOKUP(A196,'Ожидает согласования  АТВ'!A:F,6,0)</f>
        <v>#N/A</v>
      </c>
      <c r="G196" s="142" t="e">
        <f>VLOOKUP(A196,'Ожидает согласования  АТВ'!A:G,7,0)</f>
        <v>#N/A</v>
      </c>
    </row>
    <row r="197" spans="1:7" ht="12.5">
      <c r="A197" s="459" t="str">
        <f>Черновики!A199</f>
        <v/>
      </c>
      <c r="B197" s="462"/>
      <c r="C197" s="142" t="e">
        <f>VLOOKUP(A197,'Ожидает согласования  АТВ'!A:F,2,0)</f>
        <v>#N/A</v>
      </c>
      <c r="D197" s="142" t="e">
        <f>VLOOKUP(A197,'Ожидает согласования  АТВ'!A:F,4,0)</f>
        <v>#N/A</v>
      </c>
      <c r="E197" s="142" t="e">
        <f>VLOOKUP(A197,'Ожидает согласования  АТВ'!A:F,5,0)</f>
        <v>#N/A</v>
      </c>
      <c r="F197" s="142" t="e">
        <f>VLOOKUP(A197,'Ожидает согласования  АТВ'!A:F,6,0)</f>
        <v>#N/A</v>
      </c>
      <c r="G197" s="142" t="e">
        <f>VLOOKUP(A197,'Ожидает согласования  АТВ'!A:G,7,0)</f>
        <v>#N/A</v>
      </c>
    </row>
    <row r="198" spans="1:7" ht="12.5">
      <c r="A198" s="459" t="str">
        <f>Черновики!A200</f>
        <v/>
      </c>
      <c r="B198" s="387"/>
      <c r="C198" s="142" t="e">
        <f>VLOOKUP(A198,'Ожидает согласования  АТВ'!A:F,2,0)</f>
        <v>#N/A</v>
      </c>
      <c r="D198" s="142" t="e">
        <f>VLOOKUP(A198,'Ожидает согласования  АТВ'!A:F,4,0)</f>
        <v>#N/A</v>
      </c>
      <c r="E198" s="142" t="e">
        <f>VLOOKUP(A198,'Ожидает согласования  АТВ'!A:F,5,0)</f>
        <v>#N/A</v>
      </c>
      <c r="F198" s="142" t="e">
        <f>VLOOKUP(A198,'Ожидает согласования  АТВ'!A:F,6,0)</f>
        <v>#N/A</v>
      </c>
      <c r="G198" s="142" t="e">
        <f>VLOOKUP(A198,'Ожидает согласования  АТВ'!A:G,7,0)</f>
        <v>#N/A</v>
      </c>
    </row>
    <row r="199" spans="1:7" ht="12.5">
      <c r="A199" s="459" t="str">
        <f>Черновики!A201</f>
        <v/>
      </c>
      <c r="B199" s="462"/>
      <c r="C199" s="142" t="e">
        <f>VLOOKUP(A199,'Ожидает согласования  АТВ'!A:F,2,0)</f>
        <v>#N/A</v>
      </c>
      <c r="D199" s="142" t="e">
        <f>VLOOKUP(A199,'Ожидает согласования  АТВ'!A:F,4,0)</f>
        <v>#N/A</v>
      </c>
      <c r="E199" s="142" t="e">
        <f>VLOOKUP(A199,'Ожидает согласования  АТВ'!A:F,5,0)</f>
        <v>#N/A</v>
      </c>
      <c r="F199" s="142" t="e">
        <f>VLOOKUP(A199,'Ожидает согласования  АТВ'!A:F,6,0)</f>
        <v>#N/A</v>
      </c>
      <c r="G199" s="142" t="e">
        <f>VLOOKUP(A199,'Ожидает согласования  АТВ'!A:G,7,0)</f>
        <v>#N/A</v>
      </c>
    </row>
    <row r="200" spans="1:7" ht="12.5">
      <c r="A200" s="459" t="str">
        <f>Черновики!A202</f>
        <v/>
      </c>
      <c r="B200" s="387"/>
      <c r="C200" s="142" t="e">
        <f>VLOOKUP(A200,'Ожидает согласования  АТВ'!A:F,2,0)</f>
        <v>#N/A</v>
      </c>
      <c r="D200" s="142" t="e">
        <f>VLOOKUP(A200,'Ожидает согласования  АТВ'!A:F,4,0)</f>
        <v>#N/A</v>
      </c>
      <c r="E200" s="142" t="e">
        <f>VLOOKUP(A200,'Ожидает согласования  АТВ'!A:F,5,0)</f>
        <v>#N/A</v>
      </c>
      <c r="F200" s="142" t="e">
        <f>VLOOKUP(A200,'Ожидает согласования  АТВ'!A:F,6,0)</f>
        <v>#N/A</v>
      </c>
      <c r="G200" s="142" t="e">
        <f>VLOOKUP(A200,'Ожидает согласования  АТВ'!A:G,7,0)</f>
        <v>#N/A</v>
      </c>
    </row>
    <row r="201" spans="1:7" ht="12.5">
      <c r="A201" s="459" t="str">
        <f>Черновики!A203</f>
        <v/>
      </c>
      <c r="B201" s="462"/>
      <c r="C201" s="142" t="e">
        <f>VLOOKUP(A201,'Ожидает согласования  АТВ'!A:F,2,0)</f>
        <v>#N/A</v>
      </c>
      <c r="D201" s="142" t="e">
        <f>VLOOKUP(A201,'Ожидает согласования  АТВ'!A:F,4,0)</f>
        <v>#N/A</v>
      </c>
      <c r="E201" s="142" t="e">
        <f>VLOOKUP(A201,'Ожидает согласования  АТВ'!A:F,5,0)</f>
        <v>#N/A</v>
      </c>
      <c r="F201" s="142" t="e">
        <f>VLOOKUP(A201,'Ожидает согласования  АТВ'!A:F,6,0)</f>
        <v>#N/A</v>
      </c>
      <c r="G201" s="142" t="e">
        <f>VLOOKUP(A201,'Ожидает согласования  АТВ'!A:G,7,0)</f>
        <v>#N/A</v>
      </c>
    </row>
    <row r="202" spans="1:7" ht="12.5">
      <c r="A202" s="459" t="str">
        <f>Черновики!A204</f>
        <v/>
      </c>
      <c r="B202" s="387"/>
      <c r="C202" s="142" t="e">
        <f>VLOOKUP(A202,'Ожидает согласования  АТВ'!A:F,2,0)</f>
        <v>#N/A</v>
      </c>
      <c r="D202" s="142" t="e">
        <f>VLOOKUP(A202,'Ожидает согласования  АТВ'!A:F,4,0)</f>
        <v>#N/A</v>
      </c>
      <c r="E202" s="142" t="e">
        <f>VLOOKUP(A202,'Ожидает согласования  АТВ'!A:F,5,0)</f>
        <v>#N/A</v>
      </c>
      <c r="F202" s="142" t="e">
        <f>VLOOKUP(A202,'Ожидает согласования  АТВ'!A:F,6,0)</f>
        <v>#N/A</v>
      </c>
      <c r="G202" s="142" t="e">
        <f>VLOOKUP(A202,'Ожидает согласования  АТВ'!A:G,7,0)</f>
        <v>#N/A</v>
      </c>
    </row>
    <row r="203" spans="1:7" ht="12.5">
      <c r="A203" s="459" t="str">
        <f>Черновики!A205</f>
        <v/>
      </c>
      <c r="B203" s="462"/>
      <c r="C203" s="142" t="e">
        <f>VLOOKUP(A203,'Ожидает согласования  АТВ'!A:F,2,0)</f>
        <v>#N/A</v>
      </c>
      <c r="D203" s="142" t="e">
        <f>VLOOKUP(A203,'Ожидает согласования  АТВ'!A:F,4,0)</f>
        <v>#N/A</v>
      </c>
      <c r="E203" s="142" t="e">
        <f>VLOOKUP(A203,'Ожидает согласования  АТВ'!A:F,5,0)</f>
        <v>#N/A</v>
      </c>
      <c r="F203" s="142" t="e">
        <f>VLOOKUP(A203,'Ожидает согласования  АТВ'!A:F,6,0)</f>
        <v>#N/A</v>
      </c>
      <c r="G203" s="142" t="e">
        <f>VLOOKUP(A203,'Ожидает согласования  АТВ'!A:G,7,0)</f>
        <v>#N/A</v>
      </c>
    </row>
    <row r="204" spans="1:7" ht="12.5">
      <c r="A204" s="459" t="str">
        <f>Черновики!A206</f>
        <v/>
      </c>
      <c r="B204" s="387"/>
      <c r="C204" s="142" t="e">
        <f>VLOOKUP(A204,'Ожидает согласования  АТВ'!A:F,2,0)</f>
        <v>#N/A</v>
      </c>
      <c r="D204" s="142" t="e">
        <f>VLOOKUP(A204,'Ожидает согласования  АТВ'!A:F,4,0)</f>
        <v>#N/A</v>
      </c>
      <c r="E204" s="142" t="e">
        <f>VLOOKUP(A204,'Ожидает согласования  АТВ'!A:F,5,0)</f>
        <v>#N/A</v>
      </c>
      <c r="F204" s="142" t="e">
        <f>VLOOKUP(A204,'Ожидает согласования  АТВ'!A:F,6,0)</f>
        <v>#N/A</v>
      </c>
      <c r="G204" s="142" t="e">
        <f>VLOOKUP(A204,'Ожидает согласования  АТВ'!A:G,7,0)</f>
        <v>#N/A</v>
      </c>
    </row>
    <row r="205" spans="1:7" ht="12.5">
      <c r="A205" s="459" t="str">
        <f>Черновики!A207</f>
        <v/>
      </c>
      <c r="B205" s="462"/>
      <c r="C205" s="142" t="e">
        <f>VLOOKUP(A205,'Ожидает согласования  АТВ'!A:F,2,0)</f>
        <v>#N/A</v>
      </c>
      <c r="D205" s="142" t="e">
        <f>VLOOKUP(A205,'Ожидает согласования  АТВ'!A:F,4,0)</f>
        <v>#N/A</v>
      </c>
      <c r="E205" s="142" t="e">
        <f>VLOOKUP(A205,'Ожидает согласования  АТВ'!A:F,5,0)</f>
        <v>#N/A</v>
      </c>
      <c r="F205" s="142" t="e">
        <f>VLOOKUP(A205,'Ожидает согласования  АТВ'!A:F,6,0)</f>
        <v>#N/A</v>
      </c>
      <c r="G205" s="142" t="e">
        <f>VLOOKUP(A205,'Ожидает согласования  АТВ'!A:G,7,0)</f>
        <v>#N/A</v>
      </c>
    </row>
    <row r="206" spans="1:7" ht="12.5">
      <c r="A206" s="459" t="str">
        <f>Черновики!A208</f>
        <v/>
      </c>
      <c r="B206" s="387"/>
      <c r="C206" s="142" t="e">
        <f>VLOOKUP(A206,'Ожидает согласования  АТВ'!A:F,2,0)</f>
        <v>#N/A</v>
      </c>
      <c r="D206" s="142" t="e">
        <f>VLOOKUP(A206,'Ожидает согласования  АТВ'!A:F,4,0)</f>
        <v>#N/A</v>
      </c>
      <c r="E206" s="142" t="e">
        <f>VLOOKUP(A206,'Ожидает согласования  АТВ'!A:F,5,0)</f>
        <v>#N/A</v>
      </c>
      <c r="F206" s="142" t="e">
        <f>VLOOKUP(A206,'Ожидает согласования  АТВ'!A:F,6,0)</f>
        <v>#N/A</v>
      </c>
      <c r="G206" s="142" t="e">
        <f>VLOOKUP(A206,'Ожидает согласования  АТВ'!A:G,7,0)</f>
        <v>#N/A</v>
      </c>
    </row>
    <row r="207" spans="1:7" ht="12.5">
      <c r="A207" s="459" t="str">
        <f>Черновики!A209</f>
        <v/>
      </c>
      <c r="B207" s="462"/>
      <c r="C207" s="142" t="e">
        <f>VLOOKUP(A207,'Ожидает согласования  АТВ'!A:F,2,0)</f>
        <v>#N/A</v>
      </c>
      <c r="D207" s="142" t="e">
        <f>VLOOKUP(A207,'Ожидает согласования  АТВ'!A:F,4,0)</f>
        <v>#N/A</v>
      </c>
      <c r="E207" s="142" t="e">
        <f>VLOOKUP(A207,'Ожидает согласования  АТВ'!A:F,5,0)</f>
        <v>#N/A</v>
      </c>
      <c r="F207" s="142" t="e">
        <f>VLOOKUP(A207,'Ожидает согласования  АТВ'!A:F,6,0)</f>
        <v>#N/A</v>
      </c>
      <c r="G207" s="142" t="e">
        <f>VLOOKUP(A207,'Ожидает согласования  АТВ'!A:G,7,0)</f>
        <v>#N/A</v>
      </c>
    </row>
    <row r="208" spans="1:7" ht="12.5">
      <c r="A208" s="459" t="str">
        <f>Черновики!A210</f>
        <v/>
      </c>
      <c r="B208" s="387"/>
      <c r="C208" s="142" t="e">
        <f>VLOOKUP(A208,'Ожидает согласования  АТВ'!A:F,2,0)</f>
        <v>#N/A</v>
      </c>
      <c r="D208" s="142" t="e">
        <f>VLOOKUP(A208,'Ожидает согласования  АТВ'!A:F,4,0)</f>
        <v>#N/A</v>
      </c>
      <c r="E208" s="142" t="e">
        <f>VLOOKUP(A208,'Ожидает согласования  АТВ'!A:F,5,0)</f>
        <v>#N/A</v>
      </c>
      <c r="F208" s="142" t="e">
        <f>VLOOKUP(A208,'Ожидает согласования  АТВ'!A:F,6,0)</f>
        <v>#N/A</v>
      </c>
      <c r="G208" s="142" t="e">
        <f>VLOOKUP(A208,'Ожидает согласования  АТВ'!A:G,7,0)</f>
        <v>#N/A</v>
      </c>
    </row>
    <row r="209" spans="1:7" ht="12.5">
      <c r="A209" s="459" t="str">
        <f>Черновики!A211</f>
        <v/>
      </c>
      <c r="B209" s="462"/>
      <c r="C209" s="142" t="e">
        <f>VLOOKUP(A209,'Ожидает согласования  АТВ'!A:F,2,0)</f>
        <v>#N/A</v>
      </c>
      <c r="D209" s="142" t="e">
        <f>VLOOKUP(A209,'Ожидает согласования  АТВ'!A:F,4,0)</f>
        <v>#N/A</v>
      </c>
      <c r="E209" s="142" t="e">
        <f>VLOOKUP(A209,'Ожидает согласования  АТВ'!A:F,5,0)</f>
        <v>#N/A</v>
      </c>
      <c r="F209" s="142" t="e">
        <f>VLOOKUP(A209,'Ожидает согласования  АТВ'!A:F,6,0)</f>
        <v>#N/A</v>
      </c>
      <c r="G209" s="142" t="e">
        <f>VLOOKUP(A209,'Ожидает согласования  АТВ'!A:G,7,0)</f>
        <v>#N/A</v>
      </c>
    </row>
    <row r="210" spans="1:7" ht="12.5">
      <c r="A210" s="459" t="str">
        <f>Черновики!A212</f>
        <v/>
      </c>
      <c r="B210" s="387"/>
      <c r="C210" s="142" t="e">
        <f>VLOOKUP(A210,'Ожидает согласования  АТВ'!A:F,2,0)</f>
        <v>#N/A</v>
      </c>
      <c r="D210" s="142" t="e">
        <f>VLOOKUP(A210,'Ожидает согласования  АТВ'!A:F,4,0)</f>
        <v>#N/A</v>
      </c>
      <c r="E210" s="142" t="e">
        <f>VLOOKUP(A210,'Ожидает согласования  АТВ'!A:F,5,0)</f>
        <v>#N/A</v>
      </c>
      <c r="F210" s="142" t="e">
        <f>VLOOKUP(A210,'Ожидает согласования  АТВ'!A:F,6,0)</f>
        <v>#N/A</v>
      </c>
      <c r="G210" s="142" t="e">
        <f>VLOOKUP(A210,'Ожидает согласования  АТВ'!A:G,7,0)</f>
        <v>#N/A</v>
      </c>
    </row>
    <row r="211" spans="1:7" ht="12.5">
      <c r="A211" s="459" t="str">
        <f>Черновики!A213</f>
        <v/>
      </c>
      <c r="B211" s="462"/>
      <c r="C211" s="142" t="e">
        <f>VLOOKUP(A211,'Ожидает согласования  АТВ'!A:F,2,0)</f>
        <v>#N/A</v>
      </c>
      <c r="D211" s="142" t="e">
        <f>VLOOKUP(A211,'Ожидает согласования  АТВ'!A:F,4,0)</f>
        <v>#N/A</v>
      </c>
      <c r="E211" s="142" t="e">
        <f>VLOOKUP(A211,'Ожидает согласования  АТВ'!A:F,5,0)</f>
        <v>#N/A</v>
      </c>
      <c r="F211" s="142" t="e">
        <f>VLOOKUP(A211,'Ожидает согласования  АТВ'!A:F,6,0)</f>
        <v>#N/A</v>
      </c>
      <c r="G211" s="142" t="e">
        <f>VLOOKUP(A211,'Ожидает согласования  АТВ'!A:G,7,0)</f>
        <v>#N/A</v>
      </c>
    </row>
    <row r="212" spans="1:7" ht="12.5">
      <c r="A212" s="459" t="str">
        <f>Черновики!A214</f>
        <v/>
      </c>
      <c r="B212" s="387"/>
      <c r="C212" s="142" t="e">
        <f>VLOOKUP(A212,'Ожидает согласования  АТВ'!A:F,2,0)</f>
        <v>#N/A</v>
      </c>
      <c r="D212" s="142" t="e">
        <f>VLOOKUP(A212,'Ожидает согласования  АТВ'!A:F,4,0)</f>
        <v>#N/A</v>
      </c>
      <c r="E212" s="142" t="e">
        <f>VLOOKUP(A212,'Ожидает согласования  АТВ'!A:F,5,0)</f>
        <v>#N/A</v>
      </c>
      <c r="F212" s="142" t="e">
        <f>VLOOKUP(A212,'Ожидает согласования  АТВ'!A:F,6,0)</f>
        <v>#N/A</v>
      </c>
      <c r="G212" s="142" t="e">
        <f>VLOOKUP(A212,'Ожидает согласования  АТВ'!A:G,7,0)</f>
        <v>#N/A</v>
      </c>
    </row>
    <row r="213" spans="1:7" ht="12.5">
      <c r="A213" s="459" t="str">
        <f>Черновики!A215</f>
        <v/>
      </c>
      <c r="B213" s="462"/>
      <c r="C213" s="142" t="e">
        <f>VLOOKUP(A213,'Ожидает согласования  АТВ'!A:F,2,0)</f>
        <v>#N/A</v>
      </c>
      <c r="D213" s="142" t="e">
        <f>VLOOKUP(A213,'Ожидает согласования  АТВ'!A:F,4,0)</f>
        <v>#N/A</v>
      </c>
      <c r="E213" s="142" t="e">
        <f>VLOOKUP(A213,'Ожидает согласования  АТВ'!A:F,5,0)</f>
        <v>#N/A</v>
      </c>
      <c r="F213" s="142" t="e">
        <f>VLOOKUP(A213,'Ожидает согласования  АТВ'!A:F,6,0)</f>
        <v>#N/A</v>
      </c>
      <c r="G213" s="142" t="e">
        <f>VLOOKUP(A213,'Ожидает согласования  АТВ'!A:G,7,0)</f>
        <v>#N/A</v>
      </c>
    </row>
    <row r="214" spans="1:7" ht="12.5">
      <c r="A214" s="459" t="str">
        <f>Черновики!A216</f>
        <v/>
      </c>
      <c r="B214" s="387"/>
      <c r="C214" s="142" t="e">
        <f>VLOOKUP(A214,'Ожидает согласования  АТВ'!A:F,2,0)</f>
        <v>#N/A</v>
      </c>
      <c r="D214" s="142" t="e">
        <f>VLOOKUP(A214,'Ожидает согласования  АТВ'!A:F,4,0)</f>
        <v>#N/A</v>
      </c>
      <c r="E214" s="142" t="e">
        <f>VLOOKUP(A214,'Ожидает согласования  АТВ'!A:F,5,0)</f>
        <v>#N/A</v>
      </c>
      <c r="F214" s="142" t="e">
        <f>VLOOKUP(A214,'Ожидает согласования  АТВ'!A:F,6,0)</f>
        <v>#N/A</v>
      </c>
      <c r="G214" s="142" t="e">
        <f>VLOOKUP(A214,'Ожидает согласования  АТВ'!A:G,7,0)</f>
        <v>#N/A</v>
      </c>
    </row>
    <row r="215" spans="1:7" ht="12.5">
      <c r="A215" s="459" t="str">
        <f>Черновики!A217</f>
        <v/>
      </c>
      <c r="B215" s="462"/>
      <c r="C215" s="142" t="e">
        <f>VLOOKUP(A215,'Ожидает согласования  АТВ'!A:F,2,0)</f>
        <v>#N/A</v>
      </c>
      <c r="D215" s="142" t="e">
        <f>VLOOKUP(A215,'Ожидает согласования  АТВ'!A:F,4,0)</f>
        <v>#N/A</v>
      </c>
      <c r="E215" s="142" t="e">
        <f>VLOOKUP(A215,'Ожидает согласования  АТВ'!A:F,5,0)</f>
        <v>#N/A</v>
      </c>
      <c r="F215" s="142" t="e">
        <f>VLOOKUP(A215,'Ожидает согласования  АТВ'!A:F,6,0)</f>
        <v>#N/A</v>
      </c>
      <c r="G215" s="142" t="e">
        <f>VLOOKUP(A215,'Ожидает согласования  АТВ'!A:G,7,0)</f>
        <v>#N/A</v>
      </c>
    </row>
    <row r="216" spans="1:7" ht="12.5">
      <c r="A216" s="459" t="str">
        <f>Черновики!A218</f>
        <v/>
      </c>
      <c r="B216" s="387"/>
      <c r="C216" s="142" t="e">
        <f>VLOOKUP(A216,'Ожидает согласования  АТВ'!A:F,2,0)</f>
        <v>#N/A</v>
      </c>
      <c r="D216" s="142" t="e">
        <f>VLOOKUP(A216,'Ожидает согласования  АТВ'!A:F,4,0)</f>
        <v>#N/A</v>
      </c>
      <c r="E216" s="142" t="e">
        <f>VLOOKUP(A216,'Ожидает согласования  АТВ'!A:F,5,0)</f>
        <v>#N/A</v>
      </c>
      <c r="F216" s="142" t="e">
        <f>VLOOKUP(A216,'Ожидает согласования  АТВ'!A:F,6,0)</f>
        <v>#N/A</v>
      </c>
      <c r="G216" s="142" t="e">
        <f>VLOOKUP(A216,'Ожидает согласования  АТВ'!A:G,7,0)</f>
        <v>#N/A</v>
      </c>
    </row>
    <row r="217" spans="1:7" ht="12.5">
      <c r="A217" s="459" t="str">
        <f>Черновики!A219</f>
        <v/>
      </c>
      <c r="B217" s="462"/>
      <c r="C217" s="142" t="e">
        <f>VLOOKUP(A217,'Ожидает согласования  АТВ'!A:F,2,0)</f>
        <v>#N/A</v>
      </c>
      <c r="D217" s="142" t="e">
        <f>VLOOKUP(A217,'Ожидает согласования  АТВ'!A:F,4,0)</f>
        <v>#N/A</v>
      </c>
      <c r="E217" s="142" t="e">
        <f>VLOOKUP(A217,'Ожидает согласования  АТВ'!A:F,5,0)</f>
        <v>#N/A</v>
      </c>
      <c r="F217" s="142" t="e">
        <f>VLOOKUP(A217,'Ожидает согласования  АТВ'!A:F,6,0)</f>
        <v>#N/A</v>
      </c>
      <c r="G217" s="142" t="e">
        <f>VLOOKUP(A217,'Ожидает согласования  АТВ'!A:G,7,0)</f>
        <v>#N/A</v>
      </c>
    </row>
    <row r="218" spans="1:7" ht="12.5">
      <c r="A218" s="459" t="str">
        <f>Черновики!A220</f>
        <v/>
      </c>
      <c r="B218" s="387"/>
      <c r="C218" s="142" t="e">
        <f>VLOOKUP(A218,'Ожидает согласования  АТВ'!A:F,2,0)</f>
        <v>#N/A</v>
      </c>
      <c r="D218" s="142" t="e">
        <f>VLOOKUP(A218,'Ожидает согласования  АТВ'!A:F,4,0)</f>
        <v>#N/A</v>
      </c>
      <c r="E218" s="142" t="e">
        <f>VLOOKUP(A218,'Ожидает согласования  АТВ'!A:F,5,0)</f>
        <v>#N/A</v>
      </c>
      <c r="F218" s="142" t="e">
        <f>VLOOKUP(A218,'Ожидает согласования  АТВ'!A:F,6,0)</f>
        <v>#N/A</v>
      </c>
      <c r="G218" s="142" t="e">
        <f>VLOOKUP(A218,'Ожидает согласования  АТВ'!A:G,7,0)</f>
        <v>#N/A</v>
      </c>
    </row>
    <row r="219" spans="1:7" ht="12.5">
      <c r="A219" s="459" t="str">
        <f>Черновики!A221</f>
        <v/>
      </c>
      <c r="B219" s="462"/>
      <c r="C219" s="142" t="e">
        <f>VLOOKUP(A219,'Ожидает согласования  АТВ'!A:F,2,0)</f>
        <v>#N/A</v>
      </c>
      <c r="D219" s="142" t="e">
        <f>VLOOKUP(A219,'Ожидает согласования  АТВ'!A:F,4,0)</f>
        <v>#N/A</v>
      </c>
      <c r="E219" s="142" t="e">
        <f>VLOOKUP(A219,'Ожидает согласования  АТВ'!A:F,5,0)</f>
        <v>#N/A</v>
      </c>
      <c r="F219" s="142" t="e">
        <f>VLOOKUP(A219,'Ожидает согласования  АТВ'!A:F,6,0)</f>
        <v>#N/A</v>
      </c>
      <c r="G219" s="142" t="e">
        <f>VLOOKUP(A219,'Ожидает согласования  АТВ'!A:G,7,0)</f>
        <v>#N/A</v>
      </c>
    </row>
    <row r="220" spans="1:7" ht="12.5">
      <c r="A220" s="459" t="str">
        <f>Черновики!A222</f>
        <v/>
      </c>
      <c r="B220" s="387"/>
      <c r="C220" s="142" t="e">
        <f>VLOOKUP(A220,'Ожидает согласования  АТВ'!A:F,2,0)</f>
        <v>#N/A</v>
      </c>
      <c r="D220" s="142" t="e">
        <f>VLOOKUP(A220,'Ожидает согласования  АТВ'!A:F,4,0)</f>
        <v>#N/A</v>
      </c>
      <c r="E220" s="142" t="e">
        <f>VLOOKUP(A220,'Ожидает согласования  АТВ'!A:F,5,0)</f>
        <v>#N/A</v>
      </c>
      <c r="F220" s="142" t="e">
        <f>VLOOKUP(A220,'Ожидает согласования  АТВ'!A:F,6,0)</f>
        <v>#N/A</v>
      </c>
      <c r="G220" s="142" t="e">
        <f>VLOOKUP(A220,'Ожидает согласования  АТВ'!A:G,7,0)</f>
        <v>#N/A</v>
      </c>
    </row>
    <row r="221" spans="1:7" ht="12.5">
      <c r="A221" s="459" t="str">
        <f>Черновики!A223</f>
        <v/>
      </c>
      <c r="B221" s="462"/>
      <c r="C221" s="142" t="e">
        <f>VLOOKUP(A221,'Ожидает согласования  АТВ'!A:F,2,0)</f>
        <v>#N/A</v>
      </c>
      <c r="D221" s="142" t="e">
        <f>VLOOKUP(A221,'Ожидает согласования  АТВ'!A:F,4,0)</f>
        <v>#N/A</v>
      </c>
      <c r="E221" s="142" t="e">
        <f>VLOOKUP(A221,'Ожидает согласования  АТВ'!A:F,5,0)</f>
        <v>#N/A</v>
      </c>
      <c r="F221" s="142" t="e">
        <f>VLOOKUP(A221,'Ожидает согласования  АТВ'!A:F,6,0)</f>
        <v>#N/A</v>
      </c>
      <c r="G221" s="142" t="e">
        <f>VLOOKUP(A221,'Ожидает согласования  АТВ'!A:G,7,0)</f>
        <v>#N/A</v>
      </c>
    </row>
    <row r="222" spans="1:7" ht="12.5">
      <c r="A222" s="459" t="str">
        <f>Черновики!A224</f>
        <v/>
      </c>
      <c r="B222" s="387"/>
      <c r="C222" s="142" t="e">
        <f>VLOOKUP(A222,'Ожидает согласования  АТВ'!A:F,2,0)</f>
        <v>#N/A</v>
      </c>
      <c r="D222" s="142" t="e">
        <f>VLOOKUP(A222,'Ожидает согласования  АТВ'!A:F,4,0)</f>
        <v>#N/A</v>
      </c>
      <c r="E222" s="142" t="e">
        <f>VLOOKUP(A222,'Ожидает согласования  АТВ'!A:F,5,0)</f>
        <v>#N/A</v>
      </c>
      <c r="F222" s="142" t="e">
        <f>VLOOKUP(A222,'Ожидает согласования  АТВ'!A:F,6,0)</f>
        <v>#N/A</v>
      </c>
      <c r="G222" s="142" t="e">
        <f>VLOOKUP(A222,'Ожидает согласования  АТВ'!A:G,7,0)</f>
        <v>#N/A</v>
      </c>
    </row>
    <row r="223" spans="1:7" ht="12.5">
      <c r="A223" s="459" t="str">
        <f>Черновики!A225</f>
        <v/>
      </c>
      <c r="B223" s="462"/>
      <c r="C223" s="142" t="e">
        <f>VLOOKUP(A223,'Ожидает согласования  АТВ'!A:F,2,0)</f>
        <v>#N/A</v>
      </c>
      <c r="D223" s="142" t="e">
        <f>VLOOKUP(A223,'Ожидает согласования  АТВ'!A:F,4,0)</f>
        <v>#N/A</v>
      </c>
      <c r="E223" s="142" t="e">
        <f>VLOOKUP(A223,'Ожидает согласования  АТВ'!A:F,5,0)</f>
        <v>#N/A</v>
      </c>
      <c r="F223" s="142" t="e">
        <f>VLOOKUP(A223,'Ожидает согласования  АТВ'!A:F,6,0)</f>
        <v>#N/A</v>
      </c>
      <c r="G223" s="142" t="e">
        <f>VLOOKUP(A223,'Ожидает согласования  АТВ'!A:G,7,0)</f>
        <v>#N/A</v>
      </c>
    </row>
    <row r="224" spans="1:7" ht="12.5">
      <c r="A224" s="459" t="str">
        <f>Черновики!A226</f>
        <v/>
      </c>
      <c r="B224" s="387"/>
      <c r="C224" s="142" t="e">
        <f>VLOOKUP(A224,'Ожидает согласования  АТВ'!A:F,2,0)</f>
        <v>#N/A</v>
      </c>
      <c r="D224" s="142" t="e">
        <f>VLOOKUP(A224,'Ожидает согласования  АТВ'!A:F,4,0)</f>
        <v>#N/A</v>
      </c>
      <c r="E224" s="142" t="e">
        <f>VLOOKUP(A224,'Ожидает согласования  АТВ'!A:F,5,0)</f>
        <v>#N/A</v>
      </c>
      <c r="F224" s="142" t="e">
        <f>VLOOKUP(A224,'Ожидает согласования  АТВ'!A:F,6,0)</f>
        <v>#N/A</v>
      </c>
      <c r="G224" s="142" t="e">
        <f>VLOOKUP(A224,'Ожидает согласования  АТВ'!A:G,7,0)</f>
        <v>#N/A</v>
      </c>
    </row>
    <row r="225" spans="1:7" ht="12.5">
      <c r="A225" s="459" t="str">
        <f>Черновики!A227</f>
        <v/>
      </c>
      <c r="B225" s="462"/>
      <c r="C225" s="142" t="e">
        <f>VLOOKUP(A225,'Ожидает согласования  АТВ'!A:F,2,0)</f>
        <v>#N/A</v>
      </c>
      <c r="D225" s="142" t="e">
        <f>VLOOKUP(A225,'Ожидает согласования  АТВ'!A:F,4,0)</f>
        <v>#N/A</v>
      </c>
      <c r="E225" s="142" t="e">
        <f>VLOOKUP(A225,'Ожидает согласования  АТВ'!A:F,5,0)</f>
        <v>#N/A</v>
      </c>
      <c r="F225" s="142" t="e">
        <f>VLOOKUP(A225,'Ожидает согласования  АТВ'!A:F,6,0)</f>
        <v>#N/A</v>
      </c>
      <c r="G225" s="142" t="e">
        <f>VLOOKUP(A225,'Ожидает согласования  АТВ'!A:G,7,0)</f>
        <v>#N/A</v>
      </c>
    </row>
    <row r="226" spans="1:7" ht="12.5">
      <c r="A226" s="459" t="str">
        <f>Черновики!A228</f>
        <v/>
      </c>
      <c r="B226" s="387"/>
      <c r="C226" s="142" t="e">
        <f>VLOOKUP(A226,'Ожидает согласования  АТВ'!A:F,2,0)</f>
        <v>#N/A</v>
      </c>
      <c r="D226" s="142" t="e">
        <f>VLOOKUP(A226,'Ожидает согласования  АТВ'!A:F,4,0)</f>
        <v>#N/A</v>
      </c>
      <c r="E226" s="142" t="e">
        <f>VLOOKUP(A226,'Ожидает согласования  АТВ'!A:F,5,0)</f>
        <v>#N/A</v>
      </c>
      <c r="F226" s="142" t="e">
        <f>VLOOKUP(A226,'Ожидает согласования  АТВ'!A:F,6,0)</f>
        <v>#N/A</v>
      </c>
      <c r="G226" s="142" t="e">
        <f>VLOOKUP(A226,'Ожидает согласования  АТВ'!A:G,7,0)</f>
        <v>#N/A</v>
      </c>
    </row>
    <row r="227" spans="1:7" ht="12.5">
      <c r="A227" s="459" t="str">
        <f>Черновики!A229</f>
        <v/>
      </c>
      <c r="B227" s="462"/>
      <c r="C227" s="142" t="e">
        <f>VLOOKUP(A227,'Ожидает согласования  АТВ'!A:F,2,0)</f>
        <v>#N/A</v>
      </c>
      <c r="D227" s="142" t="e">
        <f>VLOOKUP(A227,'Ожидает согласования  АТВ'!A:F,4,0)</f>
        <v>#N/A</v>
      </c>
      <c r="E227" s="142" t="e">
        <f>VLOOKUP(A227,'Ожидает согласования  АТВ'!A:F,5,0)</f>
        <v>#N/A</v>
      </c>
      <c r="F227" s="142" t="e">
        <f>VLOOKUP(A227,'Ожидает согласования  АТВ'!A:F,6,0)</f>
        <v>#N/A</v>
      </c>
      <c r="G227" s="142" t="e">
        <f>VLOOKUP(A227,'Ожидает согласования  АТВ'!A:G,7,0)</f>
        <v>#N/A</v>
      </c>
    </row>
    <row r="228" spans="1:7" ht="12.5">
      <c r="A228" s="459" t="str">
        <f>Черновики!A230</f>
        <v/>
      </c>
      <c r="B228" s="387"/>
      <c r="C228" s="142" t="e">
        <f>VLOOKUP(A228,'Ожидает согласования  АТВ'!A:F,2,0)</f>
        <v>#N/A</v>
      </c>
      <c r="D228" s="142" t="e">
        <f>VLOOKUP(A228,'Ожидает согласования  АТВ'!A:F,4,0)</f>
        <v>#N/A</v>
      </c>
      <c r="E228" s="142" t="e">
        <f>VLOOKUP(A228,'Ожидает согласования  АТВ'!A:F,5,0)</f>
        <v>#N/A</v>
      </c>
      <c r="F228" s="142" t="e">
        <f>VLOOKUP(A228,'Ожидает согласования  АТВ'!A:F,6,0)</f>
        <v>#N/A</v>
      </c>
      <c r="G228" s="142" t="e">
        <f>VLOOKUP(A228,'Ожидает согласования  АТВ'!A:G,7,0)</f>
        <v>#N/A</v>
      </c>
    </row>
    <row r="229" spans="1:7" ht="12.5">
      <c r="A229" s="459" t="str">
        <f>Черновики!A231</f>
        <v/>
      </c>
      <c r="B229" s="462"/>
      <c r="C229" s="142" t="e">
        <f>VLOOKUP(A229,'Ожидает согласования  АТВ'!A:F,2,0)</f>
        <v>#N/A</v>
      </c>
      <c r="D229" s="142" t="e">
        <f>VLOOKUP(A229,'Ожидает согласования  АТВ'!A:F,4,0)</f>
        <v>#N/A</v>
      </c>
      <c r="E229" s="142" t="e">
        <f>VLOOKUP(A229,'Ожидает согласования  АТВ'!A:F,5,0)</f>
        <v>#N/A</v>
      </c>
      <c r="F229" s="142" t="e">
        <f>VLOOKUP(A229,'Ожидает согласования  АТВ'!A:F,6,0)</f>
        <v>#N/A</v>
      </c>
      <c r="G229" s="142" t="e">
        <f>VLOOKUP(A229,'Ожидает согласования  АТВ'!A:G,7,0)</f>
        <v>#N/A</v>
      </c>
    </row>
    <row r="230" spans="1:7" ht="12.5">
      <c r="A230" s="459" t="str">
        <f>Черновики!A232</f>
        <v/>
      </c>
      <c r="B230" s="387"/>
      <c r="C230" s="142" t="e">
        <f>VLOOKUP(A230,'Ожидает согласования  АТВ'!A:F,2,0)</f>
        <v>#N/A</v>
      </c>
      <c r="D230" s="142" t="e">
        <f>VLOOKUP(A230,'Ожидает согласования  АТВ'!A:F,4,0)</f>
        <v>#N/A</v>
      </c>
      <c r="E230" s="142" t="e">
        <f>VLOOKUP(A230,'Ожидает согласования  АТВ'!A:F,5,0)</f>
        <v>#N/A</v>
      </c>
      <c r="F230" s="142" t="e">
        <f>VLOOKUP(A230,'Ожидает согласования  АТВ'!A:F,6,0)</f>
        <v>#N/A</v>
      </c>
      <c r="G230" s="142" t="e">
        <f>VLOOKUP(A230,'Ожидает согласования  АТВ'!A:G,7,0)</f>
        <v>#N/A</v>
      </c>
    </row>
    <row r="231" spans="1:7" ht="12.5">
      <c r="A231" s="459" t="str">
        <f>Черновики!A233</f>
        <v/>
      </c>
      <c r="B231" s="462"/>
      <c r="C231" s="142" t="e">
        <f>VLOOKUP(A231,'Ожидает согласования  АТВ'!A:F,2,0)</f>
        <v>#N/A</v>
      </c>
      <c r="D231" s="142" t="e">
        <f>VLOOKUP(A231,'Ожидает согласования  АТВ'!A:F,4,0)</f>
        <v>#N/A</v>
      </c>
      <c r="E231" s="142" t="e">
        <f>VLOOKUP(A231,'Ожидает согласования  АТВ'!A:F,5,0)</f>
        <v>#N/A</v>
      </c>
      <c r="F231" s="142" t="e">
        <f>VLOOKUP(A231,'Ожидает согласования  АТВ'!A:F,6,0)</f>
        <v>#N/A</v>
      </c>
      <c r="G231" s="142" t="e">
        <f>VLOOKUP(A231,'Ожидает согласования  АТВ'!A:G,7,0)</f>
        <v>#N/A</v>
      </c>
    </row>
    <row r="232" spans="1:7" ht="12.5">
      <c r="A232" s="459" t="str">
        <f>Черновики!A234</f>
        <v/>
      </c>
      <c r="B232" s="387"/>
      <c r="C232" s="142" t="e">
        <f>VLOOKUP(A232,'Ожидает согласования  АТВ'!A:F,2,0)</f>
        <v>#N/A</v>
      </c>
      <c r="D232" s="142" t="e">
        <f>VLOOKUP(A232,'Ожидает согласования  АТВ'!A:F,4,0)</f>
        <v>#N/A</v>
      </c>
      <c r="E232" s="142" t="e">
        <f>VLOOKUP(A232,'Ожидает согласования  АТВ'!A:F,5,0)</f>
        <v>#N/A</v>
      </c>
      <c r="F232" s="142" t="e">
        <f>VLOOKUP(A232,'Ожидает согласования  АТВ'!A:F,6,0)</f>
        <v>#N/A</v>
      </c>
      <c r="G232" s="142" t="e">
        <f>VLOOKUP(A232,'Ожидает согласования  АТВ'!A:G,7,0)</f>
        <v>#N/A</v>
      </c>
    </row>
    <row r="233" spans="1:7" ht="12.5">
      <c r="A233" s="459" t="str">
        <f>Черновики!A235</f>
        <v/>
      </c>
      <c r="B233" s="462"/>
      <c r="C233" s="142" t="e">
        <f>VLOOKUP(A233,'Ожидает согласования  АТВ'!A:F,2,0)</f>
        <v>#N/A</v>
      </c>
      <c r="D233" s="142" t="e">
        <f>VLOOKUP(A233,'Ожидает согласования  АТВ'!A:F,4,0)</f>
        <v>#N/A</v>
      </c>
      <c r="E233" s="142" t="e">
        <f>VLOOKUP(A233,'Ожидает согласования  АТВ'!A:F,5,0)</f>
        <v>#N/A</v>
      </c>
      <c r="F233" s="142" t="e">
        <f>VLOOKUP(A233,'Ожидает согласования  АТВ'!A:F,6,0)</f>
        <v>#N/A</v>
      </c>
      <c r="G233" s="142" t="e">
        <f>VLOOKUP(A233,'Ожидает согласования  АТВ'!A:G,7,0)</f>
        <v>#N/A</v>
      </c>
    </row>
    <row r="234" spans="1:7" ht="12.5">
      <c r="A234" s="459" t="str">
        <f>Черновики!A236</f>
        <v/>
      </c>
      <c r="B234" s="387"/>
      <c r="C234" s="142" t="e">
        <f>VLOOKUP(A234,'Ожидает согласования  АТВ'!A:F,2,0)</f>
        <v>#N/A</v>
      </c>
      <c r="D234" s="142" t="e">
        <f>VLOOKUP(A234,'Ожидает согласования  АТВ'!A:F,4,0)</f>
        <v>#N/A</v>
      </c>
      <c r="E234" s="142" t="e">
        <f>VLOOKUP(A234,'Ожидает согласования  АТВ'!A:F,5,0)</f>
        <v>#N/A</v>
      </c>
      <c r="F234" s="142" t="e">
        <f>VLOOKUP(A234,'Ожидает согласования  АТВ'!A:F,6,0)</f>
        <v>#N/A</v>
      </c>
      <c r="G234" s="142" t="e">
        <f>VLOOKUP(A234,'Ожидает согласования  АТВ'!A:G,7,0)</f>
        <v>#N/A</v>
      </c>
    </row>
    <row r="235" spans="1:7" ht="12.5">
      <c r="A235" s="459" t="str">
        <f>Черновики!A237</f>
        <v/>
      </c>
      <c r="B235" s="462"/>
      <c r="C235" s="142" t="e">
        <f>VLOOKUP(A235,'Ожидает согласования  АТВ'!A:F,2,0)</f>
        <v>#N/A</v>
      </c>
      <c r="D235" s="142" t="e">
        <f>VLOOKUP(A235,'Ожидает согласования  АТВ'!A:F,4,0)</f>
        <v>#N/A</v>
      </c>
      <c r="E235" s="142" t="e">
        <f>VLOOKUP(A235,'Ожидает согласования  АТВ'!A:F,5,0)</f>
        <v>#N/A</v>
      </c>
      <c r="F235" s="142" t="e">
        <f>VLOOKUP(A235,'Ожидает согласования  АТВ'!A:F,6,0)</f>
        <v>#N/A</v>
      </c>
      <c r="G235" s="142" t="e">
        <f>VLOOKUP(A235,'Ожидает согласования  АТВ'!A:G,7,0)</f>
        <v>#N/A</v>
      </c>
    </row>
    <row r="236" spans="1:7" ht="12.5">
      <c r="A236" s="459" t="str">
        <f>Черновики!A238</f>
        <v/>
      </c>
      <c r="B236" s="387"/>
      <c r="C236" s="142" t="e">
        <f>VLOOKUP(A236,'Ожидает согласования  АТВ'!A:F,2,0)</f>
        <v>#N/A</v>
      </c>
      <c r="D236" s="142" t="e">
        <f>VLOOKUP(A236,'Ожидает согласования  АТВ'!A:F,4,0)</f>
        <v>#N/A</v>
      </c>
      <c r="E236" s="142" t="e">
        <f>VLOOKUP(A236,'Ожидает согласования  АТВ'!A:F,5,0)</f>
        <v>#N/A</v>
      </c>
      <c r="F236" s="142" t="e">
        <f>VLOOKUP(A236,'Ожидает согласования  АТВ'!A:F,6,0)</f>
        <v>#N/A</v>
      </c>
      <c r="G236" s="142" t="e">
        <f>VLOOKUP(A236,'Ожидает согласования  АТВ'!A:G,7,0)</f>
        <v>#N/A</v>
      </c>
    </row>
    <row r="237" spans="1:7" ht="12.5">
      <c r="A237" s="459" t="str">
        <f>Черновики!A239</f>
        <v/>
      </c>
      <c r="B237" s="462"/>
      <c r="C237" s="142" t="e">
        <f>VLOOKUP(A237,'Ожидает согласования  АТВ'!A:F,2,0)</f>
        <v>#N/A</v>
      </c>
      <c r="D237" s="142" t="e">
        <f>VLOOKUP(A237,'Ожидает согласования  АТВ'!A:F,4,0)</f>
        <v>#N/A</v>
      </c>
      <c r="E237" s="142" t="e">
        <f>VLOOKUP(A237,'Ожидает согласования  АТВ'!A:F,5,0)</f>
        <v>#N/A</v>
      </c>
      <c r="F237" s="142" t="e">
        <f>VLOOKUP(A237,'Ожидает согласования  АТВ'!A:F,6,0)</f>
        <v>#N/A</v>
      </c>
      <c r="G237" s="142" t="e">
        <f>VLOOKUP(A237,'Ожидает согласования  АТВ'!A:G,7,0)</f>
        <v>#N/A</v>
      </c>
    </row>
    <row r="238" spans="1:7" ht="12.5">
      <c r="A238" s="459" t="str">
        <f>Черновики!A240</f>
        <v/>
      </c>
      <c r="B238" s="387"/>
      <c r="C238" s="142" t="e">
        <f>VLOOKUP(A238,'Ожидает согласования  АТВ'!A:F,2,0)</f>
        <v>#N/A</v>
      </c>
      <c r="D238" s="142" t="e">
        <f>VLOOKUP(A238,'Ожидает согласования  АТВ'!A:F,4,0)</f>
        <v>#N/A</v>
      </c>
      <c r="E238" s="142" t="e">
        <f>VLOOKUP(A238,'Ожидает согласования  АТВ'!A:F,5,0)</f>
        <v>#N/A</v>
      </c>
      <c r="F238" s="142" t="e">
        <f>VLOOKUP(A238,'Ожидает согласования  АТВ'!A:F,6,0)</f>
        <v>#N/A</v>
      </c>
      <c r="G238" s="142" t="e">
        <f>VLOOKUP(A238,'Ожидает согласования  АТВ'!A:G,7,0)</f>
        <v>#N/A</v>
      </c>
    </row>
    <row r="239" spans="1:7" ht="12.5">
      <c r="A239" s="459" t="str">
        <f>Черновики!A241</f>
        <v/>
      </c>
      <c r="B239" s="462"/>
      <c r="C239" s="142" t="e">
        <f>VLOOKUP(A239,'Ожидает согласования  АТВ'!A:F,2,0)</f>
        <v>#N/A</v>
      </c>
      <c r="D239" s="142" t="e">
        <f>VLOOKUP(A239,'Ожидает согласования  АТВ'!A:F,4,0)</f>
        <v>#N/A</v>
      </c>
      <c r="E239" s="142" t="e">
        <f>VLOOKUP(A239,'Ожидает согласования  АТВ'!A:F,5,0)</f>
        <v>#N/A</v>
      </c>
      <c r="F239" s="142" t="e">
        <f>VLOOKUP(A239,'Ожидает согласования  АТВ'!A:F,6,0)</f>
        <v>#N/A</v>
      </c>
      <c r="G239" s="142" t="e">
        <f>VLOOKUP(A239,'Ожидает согласования  АТВ'!A:G,7,0)</f>
        <v>#N/A</v>
      </c>
    </row>
    <row r="240" spans="1:7" ht="12.5">
      <c r="A240" s="459" t="str">
        <f>Черновики!A242</f>
        <v/>
      </c>
      <c r="B240" s="387"/>
      <c r="C240" s="142" t="e">
        <f>VLOOKUP(A240,'Ожидает согласования  АТВ'!A:F,2,0)</f>
        <v>#N/A</v>
      </c>
      <c r="D240" s="142" t="e">
        <f>VLOOKUP(A240,'Ожидает согласования  АТВ'!A:F,4,0)</f>
        <v>#N/A</v>
      </c>
      <c r="E240" s="142" t="e">
        <f>VLOOKUP(A240,'Ожидает согласования  АТВ'!A:F,5,0)</f>
        <v>#N/A</v>
      </c>
      <c r="F240" s="142" t="e">
        <f>VLOOKUP(A240,'Ожидает согласования  АТВ'!A:F,6,0)</f>
        <v>#N/A</v>
      </c>
      <c r="G240" s="142" t="e">
        <f>VLOOKUP(A240,'Ожидает согласования  АТВ'!A:G,7,0)</f>
        <v>#N/A</v>
      </c>
    </row>
    <row r="241" spans="1:7" ht="12.5">
      <c r="A241" s="459" t="str">
        <f>Черновики!A243</f>
        <v/>
      </c>
      <c r="B241" s="462"/>
      <c r="C241" s="142" t="e">
        <f>VLOOKUP(A241,'Ожидает согласования  АТВ'!A:F,2,0)</f>
        <v>#N/A</v>
      </c>
      <c r="D241" s="142" t="e">
        <f>VLOOKUP(A241,'Ожидает согласования  АТВ'!A:F,4,0)</f>
        <v>#N/A</v>
      </c>
      <c r="E241" s="142" t="e">
        <f>VLOOKUP(A241,'Ожидает согласования  АТВ'!A:F,5,0)</f>
        <v>#N/A</v>
      </c>
      <c r="F241" s="142" t="e">
        <f>VLOOKUP(A241,'Ожидает согласования  АТВ'!A:F,6,0)</f>
        <v>#N/A</v>
      </c>
      <c r="G241" s="142" t="e">
        <f>VLOOKUP(A241,'Ожидает согласования  АТВ'!A:G,7,0)</f>
        <v>#N/A</v>
      </c>
    </row>
    <row r="242" spans="1:7" ht="12.5">
      <c r="A242" s="459" t="str">
        <f>Черновики!A244</f>
        <v/>
      </c>
      <c r="B242" s="387"/>
      <c r="C242" s="142" t="e">
        <f>VLOOKUP(A242,'Ожидает согласования  АТВ'!A:F,2,0)</f>
        <v>#N/A</v>
      </c>
      <c r="D242" s="142" t="e">
        <f>VLOOKUP(A242,'Ожидает согласования  АТВ'!A:F,4,0)</f>
        <v>#N/A</v>
      </c>
      <c r="E242" s="142" t="e">
        <f>VLOOKUP(A242,'Ожидает согласования  АТВ'!A:F,5,0)</f>
        <v>#N/A</v>
      </c>
      <c r="F242" s="142" t="e">
        <f>VLOOKUP(A242,'Ожидает согласования  АТВ'!A:F,6,0)</f>
        <v>#N/A</v>
      </c>
      <c r="G242" s="142" t="e">
        <f>VLOOKUP(A242,'Ожидает согласования  АТВ'!A:G,7,0)</f>
        <v>#N/A</v>
      </c>
    </row>
    <row r="243" spans="1:7" ht="12.5">
      <c r="A243" s="459" t="str">
        <f>Черновики!A245</f>
        <v/>
      </c>
      <c r="B243" s="462"/>
      <c r="C243" s="142" t="e">
        <f>VLOOKUP(A243,'Ожидает согласования  АТВ'!A:F,2,0)</f>
        <v>#N/A</v>
      </c>
      <c r="D243" s="142" t="e">
        <f>VLOOKUP(A243,'Ожидает согласования  АТВ'!A:F,4,0)</f>
        <v>#N/A</v>
      </c>
      <c r="E243" s="142" t="e">
        <f>VLOOKUP(A243,'Ожидает согласования  АТВ'!A:F,5,0)</f>
        <v>#N/A</v>
      </c>
      <c r="F243" s="142" t="e">
        <f>VLOOKUP(A243,'Ожидает согласования  АТВ'!A:F,6,0)</f>
        <v>#N/A</v>
      </c>
      <c r="G243" s="142" t="e">
        <f>VLOOKUP(A243,'Ожидает согласования  АТВ'!A:G,7,0)</f>
        <v>#N/A</v>
      </c>
    </row>
    <row r="244" spans="1:7" ht="12.5">
      <c r="A244" s="459" t="str">
        <f>Черновики!A246</f>
        <v/>
      </c>
      <c r="B244" s="387"/>
      <c r="C244" s="142" t="e">
        <f>VLOOKUP(A244,'Ожидает согласования  АТВ'!A:F,2,0)</f>
        <v>#N/A</v>
      </c>
      <c r="D244" s="142" t="e">
        <f>VLOOKUP(A244,'Ожидает согласования  АТВ'!A:F,4,0)</f>
        <v>#N/A</v>
      </c>
      <c r="E244" s="142" t="e">
        <f>VLOOKUP(A244,'Ожидает согласования  АТВ'!A:F,5,0)</f>
        <v>#N/A</v>
      </c>
      <c r="F244" s="142" t="e">
        <f>VLOOKUP(A244,'Ожидает согласования  АТВ'!A:F,6,0)</f>
        <v>#N/A</v>
      </c>
      <c r="G244" s="142" t="e">
        <f>VLOOKUP(A244,'Ожидает согласования  АТВ'!A:G,7,0)</f>
        <v>#N/A</v>
      </c>
    </row>
    <row r="245" spans="1:7" ht="12.5">
      <c r="A245" s="459" t="str">
        <f>Черновики!A247</f>
        <v/>
      </c>
      <c r="B245" s="462"/>
      <c r="C245" s="142" t="e">
        <f>VLOOKUP(A245,'Ожидает согласования  АТВ'!A:F,2,0)</f>
        <v>#N/A</v>
      </c>
      <c r="D245" s="142" t="e">
        <f>VLOOKUP(A245,'Ожидает согласования  АТВ'!A:F,4,0)</f>
        <v>#N/A</v>
      </c>
      <c r="E245" s="142" t="e">
        <f>VLOOKUP(A245,'Ожидает согласования  АТВ'!A:F,5,0)</f>
        <v>#N/A</v>
      </c>
      <c r="F245" s="142" t="e">
        <f>VLOOKUP(A245,'Ожидает согласования  АТВ'!A:F,6,0)</f>
        <v>#N/A</v>
      </c>
      <c r="G245" s="142" t="e">
        <f>VLOOKUP(A245,'Ожидает согласования  АТВ'!A:G,7,0)</f>
        <v>#N/A</v>
      </c>
    </row>
    <row r="246" spans="1:7" ht="12.5">
      <c r="A246" s="459" t="str">
        <f>Черновики!A248</f>
        <v/>
      </c>
      <c r="B246" s="387"/>
      <c r="C246" s="142" t="e">
        <f>VLOOKUP(A246,'Ожидает согласования  АТВ'!A:F,2,0)</f>
        <v>#N/A</v>
      </c>
      <c r="D246" s="142" t="e">
        <f>VLOOKUP(A246,'Ожидает согласования  АТВ'!A:F,4,0)</f>
        <v>#N/A</v>
      </c>
      <c r="E246" s="142" t="e">
        <f>VLOOKUP(A246,'Ожидает согласования  АТВ'!A:F,5,0)</f>
        <v>#N/A</v>
      </c>
      <c r="F246" s="142" t="e">
        <f>VLOOKUP(A246,'Ожидает согласования  АТВ'!A:F,6,0)</f>
        <v>#N/A</v>
      </c>
      <c r="G246" s="142" t="e">
        <f>VLOOKUP(A246,'Ожидает согласования  АТВ'!A:G,7,0)</f>
        <v>#N/A</v>
      </c>
    </row>
    <row r="247" spans="1:7" ht="12.5">
      <c r="A247" s="459" t="str">
        <f>Черновики!A249</f>
        <v/>
      </c>
      <c r="B247" s="462"/>
      <c r="C247" s="142" t="e">
        <f>VLOOKUP(A247,'Ожидает согласования  АТВ'!A:F,2,0)</f>
        <v>#N/A</v>
      </c>
      <c r="D247" s="142" t="e">
        <f>VLOOKUP(A247,'Ожидает согласования  АТВ'!A:F,4,0)</f>
        <v>#N/A</v>
      </c>
      <c r="E247" s="142" t="e">
        <f>VLOOKUP(A247,'Ожидает согласования  АТВ'!A:F,5,0)</f>
        <v>#N/A</v>
      </c>
      <c r="F247" s="142" t="e">
        <f>VLOOKUP(A247,'Ожидает согласования  АТВ'!A:F,6,0)</f>
        <v>#N/A</v>
      </c>
      <c r="G247" s="142" t="e">
        <f>VLOOKUP(A247,'Ожидает согласования  АТВ'!A:G,7,0)</f>
        <v>#N/A</v>
      </c>
    </row>
    <row r="248" spans="1:7" ht="12.5">
      <c r="A248" s="459" t="str">
        <f>Черновики!A250</f>
        <v/>
      </c>
      <c r="B248" s="387"/>
      <c r="C248" s="142" t="e">
        <f>VLOOKUP(A248,'Ожидает согласования  АТВ'!A:F,2,0)</f>
        <v>#N/A</v>
      </c>
      <c r="D248" s="142" t="e">
        <f>VLOOKUP(A248,'Ожидает согласования  АТВ'!A:F,4,0)</f>
        <v>#N/A</v>
      </c>
      <c r="E248" s="142" t="e">
        <f>VLOOKUP(A248,'Ожидает согласования  АТВ'!A:F,5,0)</f>
        <v>#N/A</v>
      </c>
      <c r="F248" s="142" t="e">
        <f>VLOOKUP(A248,'Ожидает согласования  АТВ'!A:F,6,0)</f>
        <v>#N/A</v>
      </c>
      <c r="G248" s="142" t="e">
        <f>VLOOKUP(A248,'Ожидает согласования  АТВ'!A:G,7,0)</f>
        <v>#N/A</v>
      </c>
    </row>
    <row r="249" spans="1:7" ht="12.5">
      <c r="A249" s="459" t="str">
        <f>Черновики!A251</f>
        <v/>
      </c>
      <c r="B249" s="462"/>
      <c r="C249" s="142" t="e">
        <f>VLOOKUP(A249,'Ожидает согласования  АТВ'!A:F,2,0)</f>
        <v>#N/A</v>
      </c>
      <c r="D249" s="142" t="e">
        <f>VLOOKUP(A249,'Ожидает согласования  АТВ'!A:F,4,0)</f>
        <v>#N/A</v>
      </c>
      <c r="E249" s="142" t="e">
        <f>VLOOKUP(A249,'Ожидает согласования  АТВ'!A:F,5,0)</f>
        <v>#N/A</v>
      </c>
      <c r="F249" s="142" t="e">
        <f>VLOOKUP(A249,'Ожидает согласования  АТВ'!A:F,6,0)</f>
        <v>#N/A</v>
      </c>
      <c r="G249" s="142" t="e">
        <f>VLOOKUP(A249,'Ожидает согласования  АТВ'!A:G,7,0)</f>
        <v>#N/A</v>
      </c>
    </row>
    <row r="250" spans="1:7" ht="12.5">
      <c r="A250" s="459" t="str">
        <f>Черновики!A252</f>
        <v/>
      </c>
      <c r="B250" s="387"/>
      <c r="C250" s="142" t="e">
        <f>VLOOKUP(A250,'Ожидает согласования  АТВ'!A:F,2,0)</f>
        <v>#N/A</v>
      </c>
      <c r="D250" s="142" t="e">
        <f>VLOOKUP(A250,'Ожидает согласования  АТВ'!A:F,4,0)</f>
        <v>#N/A</v>
      </c>
      <c r="E250" s="142" t="e">
        <f>VLOOKUP(A250,'Ожидает согласования  АТВ'!A:F,5,0)</f>
        <v>#N/A</v>
      </c>
      <c r="F250" s="142" t="e">
        <f>VLOOKUP(A250,'Ожидает согласования  АТВ'!A:F,6,0)</f>
        <v>#N/A</v>
      </c>
      <c r="G250" s="142" t="e">
        <f>VLOOKUP(A250,'Ожидает согласования  АТВ'!A:G,7,0)</f>
        <v>#N/A</v>
      </c>
    </row>
    <row r="251" spans="1:7" ht="12.5">
      <c r="A251" s="459" t="str">
        <f>Черновики!A253</f>
        <v/>
      </c>
      <c r="B251" s="462"/>
      <c r="C251" s="142" t="e">
        <f>VLOOKUP(A251,'Ожидает согласования  АТВ'!A:F,2,0)</f>
        <v>#N/A</v>
      </c>
      <c r="D251" s="142" t="e">
        <f>VLOOKUP(A251,'Ожидает согласования  АТВ'!A:F,4,0)</f>
        <v>#N/A</v>
      </c>
      <c r="E251" s="142" t="e">
        <f>VLOOKUP(A251,'Ожидает согласования  АТВ'!A:F,5,0)</f>
        <v>#N/A</v>
      </c>
      <c r="F251" s="142" t="e">
        <f>VLOOKUP(A251,'Ожидает согласования  АТВ'!A:F,6,0)</f>
        <v>#N/A</v>
      </c>
      <c r="G251" s="142" t="e">
        <f>VLOOKUP(A251,'Ожидает согласования  АТВ'!A:G,7,0)</f>
        <v>#N/A</v>
      </c>
    </row>
    <row r="252" spans="1:7" ht="12.5">
      <c r="A252" s="459" t="str">
        <f>Черновики!A254</f>
        <v/>
      </c>
      <c r="B252" s="387"/>
      <c r="C252" s="142" t="e">
        <f>VLOOKUP(A252,'Ожидает согласования  АТВ'!A:F,2,0)</f>
        <v>#N/A</v>
      </c>
      <c r="D252" s="142" t="e">
        <f>VLOOKUP(A252,'Ожидает согласования  АТВ'!A:F,4,0)</f>
        <v>#N/A</v>
      </c>
      <c r="E252" s="142" t="e">
        <f>VLOOKUP(A252,'Ожидает согласования  АТВ'!A:F,5,0)</f>
        <v>#N/A</v>
      </c>
      <c r="F252" s="142" t="e">
        <f>VLOOKUP(A252,'Ожидает согласования  АТВ'!A:F,6,0)</f>
        <v>#N/A</v>
      </c>
      <c r="G252" s="142" t="e">
        <f>VLOOKUP(A252,'Ожидает согласования  АТВ'!A:G,7,0)</f>
        <v>#N/A</v>
      </c>
    </row>
    <row r="253" spans="1:7" ht="12.5">
      <c r="A253" s="459" t="str">
        <f>Черновики!A255</f>
        <v/>
      </c>
      <c r="B253" s="462"/>
      <c r="C253" s="142" t="e">
        <f>VLOOKUP(A253,'Ожидает согласования  АТВ'!A:F,2,0)</f>
        <v>#N/A</v>
      </c>
      <c r="D253" s="142" t="e">
        <f>VLOOKUP(A253,'Ожидает согласования  АТВ'!A:F,4,0)</f>
        <v>#N/A</v>
      </c>
      <c r="E253" s="142" t="e">
        <f>VLOOKUP(A253,'Ожидает согласования  АТВ'!A:F,5,0)</f>
        <v>#N/A</v>
      </c>
      <c r="F253" s="142" t="e">
        <f>VLOOKUP(A253,'Ожидает согласования  АТВ'!A:F,6,0)</f>
        <v>#N/A</v>
      </c>
      <c r="G253" s="142" t="e">
        <f>VLOOKUP(A253,'Ожидает согласования  АТВ'!A:G,7,0)</f>
        <v>#N/A</v>
      </c>
    </row>
    <row r="254" spans="1:7" ht="12.5">
      <c r="A254" s="459" t="str">
        <f>Черновики!A256</f>
        <v/>
      </c>
      <c r="B254" s="387"/>
      <c r="C254" s="142" t="e">
        <f>VLOOKUP(A254,'Ожидает согласования  АТВ'!A:F,2,0)</f>
        <v>#N/A</v>
      </c>
      <c r="D254" s="142" t="e">
        <f>VLOOKUP(A254,'Ожидает согласования  АТВ'!A:F,4,0)</f>
        <v>#N/A</v>
      </c>
      <c r="E254" s="142" t="e">
        <f>VLOOKUP(A254,'Ожидает согласования  АТВ'!A:F,5,0)</f>
        <v>#N/A</v>
      </c>
      <c r="F254" s="142" t="e">
        <f>VLOOKUP(A254,'Ожидает согласования  АТВ'!A:F,6,0)</f>
        <v>#N/A</v>
      </c>
      <c r="G254" s="142" t="e">
        <f>VLOOKUP(A254,'Ожидает согласования  АТВ'!A:G,7,0)</f>
        <v>#N/A</v>
      </c>
    </row>
    <row r="255" spans="1:7" ht="12.5">
      <c r="A255" s="459" t="str">
        <f>Черновики!A257</f>
        <v/>
      </c>
      <c r="B255" s="462"/>
      <c r="C255" s="142" t="e">
        <f>VLOOKUP(A255,'Ожидает согласования  АТВ'!A:F,2,0)</f>
        <v>#N/A</v>
      </c>
      <c r="D255" s="142" t="e">
        <f>VLOOKUP(A255,'Ожидает согласования  АТВ'!A:F,4,0)</f>
        <v>#N/A</v>
      </c>
      <c r="E255" s="142" t="e">
        <f>VLOOKUP(A255,'Ожидает согласования  АТВ'!A:F,5,0)</f>
        <v>#N/A</v>
      </c>
      <c r="F255" s="142" t="e">
        <f>VLOOKUP(A255,'Ожидает согласования  АТВ'!A:F,6,0)</f>
        <v>#N/A</v>
      </c>
      <c r="G255" s="142" t="e">
        <f>VLOOKUP(A255,'Ожидает согласования  АТВ'!A:G,7,0)</f>
        <v>#N/A</v>
      </c>
    </row>
    <row r="256" spans="1:7" ht="12.5">
      <c r="A256" s="459" t="str">
        <f>Черновики!A258</f>
        <v/>
      </c>
      <c r="B256" s="387"/>
      <c r="C256" s="142" t="e">
        <f>VLOOKUP(A256,'Ожидает согласования  АТВ'!A:F,2,0)</f>
        <v>#N/A</v>
      </c>
      <c r="D256" s="142" t="e">
        <f>VLOOKUP(A256,'Ожидает согласования  АТВ'!A:F,4,0)</f>
        <v>#N/A</v>
      </c>
      <c r="E256" s="142" t="e">
        <f>VLOOKUP(A256,'Ожидает согласования  АТВ'!A:F,5,0)</f>
        <v>#N/A</v>
      </c>
      <c r="F256" s="142" t="e">
        <f>VLOOKUP(A256,'Ожидает согласования  АТВ'!A:F,6,0)</f>
        <v>#N/A</v>
      </c>
      <c r="G256" s="142" t="e">
        <f>VLOOKUP(A256,'Ожидает согласования  АТВ'!A:G,7,0)</f>
        <v>#N/A</v>
      </c>
    </row>
    <row r="257" spans="1:7" ht="12.5">
      <c r="A257" s="459" t="str">
        <f>Черновики!A259</f>
        <v/>
      </c>
      <c r="B257" s="462"/>
      <c r="C257" s="142" t="e">
        <f>VLOOKUP(A257,'Ожидает согласования  АТВ'!A:F,2,0)</f>
        <v>#N/A</v>
      </c>
      <c r="D257" s="142" t="e">
        <f>VLOOKUP(A257,'Ожидает согласования  АТВ'!A:F,4,0)</f>
        <v>#N/A</v>
      </c>
      <c r="E257" s="142" t="e">
        <f>VLOOKUP(A257,'Ожидает согласования  АТВ'!A:F,5,0)</f>
        <v>#N/A</v>
      </c>
      <c r="F257" s="142" t="e">
        <f>VLOOKUP(A257,'Ожидает согласования  АТВ'!A:F,6,0)</f>
        <v>#N/A</v>
      </c>
      <c r="G257" s="142" t="e">
        <f>VLOOKUP(A257,'Ожидает согласования  АТВ'!A:G,7,0)</f>
        <v>#N/A</v>
      </c>
    </row>
    <row r="258" spans="1:7" ht="12.5">
      <c r="A258" s="459" t="str">
        <f>Черновики!A260</f>
        <v/>
      </c>
      <c r="B258" s="387"/>
      <c r="C258" s="142" t="e">
        <f>VLOOKUP(A258,'Ожидает согласования  АТВ'!A:F,2,0)</f>
        <v>#N/A</v>
      </c>
      <c r="D258" s="142" t="e">
        <f>VLOOKUP(A258,'Ожидает согласования  АТВ'!A:F,4,0)</f>
        <v>#N/A</v>
      </c>
      <c r="E258" s="142" t="e">
        <f>VLOOKUP(A258,'Ожидает согласования  АТВ'!A:F,5,0)</f>
        <v>#N/A</v>
      </c>
      <c r="F258" s="142" t="e">
        <f>VLOOKUP(A258,'Ожидает согласования  АТВ'!A:F,6,0)</f>
        <v>#N/A</v>
      </c>
      <c r="G258" s="142" t="e">
        <f>VLOOKUP(A258,'Ожидает согласования  АТВ'!A:G,7,0)</f>
        <v>#N/A</v>
      </c>
    </row>
    <row r="259" spans="1:7" ht="12.5">
      <c r="A259" s="459" t="str">
        <f>Черновики!A261</f>
        <v/>
      </c>
      <c r="B259" s="462"/>
      <c r="C259" s="142" t="e">
        <f>VLOOKUP(A259,'Ожидает согласования  АТВ'!A:F,2,0)</f>
        <v>#N/A</v>
      </c>
      <c r="D259" s="142" t="e">
        <f>VLOOKUP(A259,'Ожидает согласования  АТВ'!A:F,4,0)</f>
        <v>#N/A</v>
      </c>
      <c r="E259" s="142" t="e">
        <f>VLOOKUP(A259,'Ожидает согласования  АТВ'!A:F,5,0)</f>
        <v>#N/A</v>
      </c>
      <c r="F259" s="142" t="e">
        <f>VLOOKUP(A259,'Ожидает согласования  АТВ'!A:F,6,0)</f>
        <v>#N/A</v>
      </c>
      <c r="G259" s="142" t="e">
        <f>VLOOKUP(A259,'Ожидает согласования  АТВ'!A:G,7,0)</f>
        <v>#N/A</v>
      </c>
    </row>
    <row r="260" spans="1:7" ht="12.5">
      <c r="A260" s="459" t="str">
        <f>Черновики!A262</f>
        <v/>
      </c>
      <c r="B260" s="387"/>
      <c r="C260" s="142" t="e">
        <f>VLOOKUP(A260,'Ожидает согласования  АТВ'!A:F,2,0)</f>
        <v>#N/A</v>
      </c>
      <c r="D260" s="142" t="e">
        <f>VLOOKUP(A260,'Ожидает согласования  АТВ'!A:F,4,0)</f>
        <v>#N/A</v>
      </c>
      <c r="E260" s="142" t="e">
        <f>VLOOKUP(A260,'Ожидает согласования  АТВ'!A:F,5,0)</f>
        <v>#N/A</v>
      </c>
      <c r="F260" s="142" t="e">
        <f>VLOOKUP(A260,'Ожидает согласования  АТВ'!A:F,6,0)</f>
        <v>#N/A</v>
      </c>
      <c r="G260" s="142" t="e">
        <f>VLOOKUP(A260,'Ожидает согласования  АТВ'!A:G,7,0)</f>
        <v>#N/A</v>
      </c>
    </row>
    <row r="261" spans="1:7" ht="12.5">
      <c r="A261" s="459" t="str">
        <f>Черновики!A263</f>
        <v/>
      </c>
      <c r="B261" s="462"/>
      <c r="C261" s="142" t="e">
        <f>VLOOKUP(A261,'Ожидает согласования  АТВ'!A:F,2,0)</f>
        <v>#N/A</v>
      </c>
      <c r="D261" s="142" t="e">
        <f>VLOOKUP(A261,'Ожидает согласования  АТВ'!A:F,4,0)</f>
        <v>#N/A</v>
      </c>
      <c r="E261" s="142" t="e">
        <f>VLOOKUP(A261,'Ожидает согласования  АТВ'!A:F,5,0)</f>
        <v>#N/A</v>
      </c>
      <c r="F261" s="142" t="e">
        <f>VLOOKUP(A261,'Ожидает согласования  АТВ'!A:F,6,0)</f>
        <v>#N/A</v>
      </c>
      <c r="G261" s="142" t="e">
        <f>VLOOKUP(A261,'Ожидает согласования  АТВ'!A:G,7,0)</f>
        <v>#N/A</v>
      </c>
    </row>
    <row r="262" spans="1:7" ht="12.5">
      <c r="A262" s="459" t="str">
        <f>Черновики!A264</f>
        <v/>
      </c>
      <c r="B262" s="387"/>
      <c r="C262" s="142" t="e">
        <f>VLOOKUP(A262,'Ожидает согласования  АТВ'!A:F,2,0)</f>
        <v>#N/A</v>
      </c>
      <c r="D262" s="142" t="e">
        <f>VLOOKUP(A262,'Ожидает согласования  АТВ'!A:F,4,0)</f>
        <v>#N/A</v>
      </c>
      <c r="E262" s="142" t="e">
        <f>VLOOKUP(A262,'Ожидает согласования  АТВ'!A:F,5,0)</f>
        <v>#N/A</v>
      </c>
      <c r="F262" s="142" t="e">
        <f>VLOOKUP(A262,'Ожидает согласования  АТВ'!A:F,6,0)</f>
        <v>#N/A</v>
      </c>
      <c r="G262" s="142" t="e">
        <f>VLOOKUP(A262,'Ожидает согласования  АТВ'!A:G,7,0)</f>
        <v>#N/A</v>
      </c>
    </row>
    <row r="263" spans="1:7" ht="12.5">
      <c r="A263" s="459" t="str">
        <f>Черновики!A265</f>
        <v/>
      </c>
      <c r="B263" s="462"/>
      <c r="C263" s="142" t="e">
        <f>VLOOKUP(A263,'Ожидает согласования  АТВ'!A:F,2,0)</f>
        <v>#N/A</v>
      </c>
      <c r="D263" s="142" t="e">
        <f>VLOOKUP(A263,'Ожидает согласования  АТВ'!A:F,4,0)</f>
        <v>#N/A</v>
      </c>
      <c r="E263" s="142" t="e">
        <f>VLOOKUP(A263,'Ожидает согласования  АТВ'!A:F,5,0)</f>
        <v>#N/A</v>
      </c>
      <c r="F263" s="142" t="e">
        <f>VLOOKUP(A263,'Ожидает согласования  АТВ'!A:F,6,0)</f>
        <v>#N/A</v>
      </c>
      <c r="G263" s="142" t="e">
        <f>VLOOKUP(A263,'Ожидает согласования  АТВ'!A:G,7,0)</f>
        <v>#N/A</v>
      </c>
    </row>
    <row r="264" spans="1:7" ht="12.5">
      <c r="A264" s="459" t="str">
        <f>Черновики!A266</f>
        <v/>
      </c>
      <c r="B264" s="387"/>
      <c r="C264" s="142" t="e">
        <f>VLOOKUP(A264,'Ожидает согласования  АТВ'!A:F,2,0)</f>
        <v>#N/A</v>
      </c>
      <c r="D264" s="142" t="e">
        <f>VLOOKUP(A264,'Ожидает согласования  АТВ'!A:F,4,0)</f>
        <v>#N/A</v>
      </c>
      <c r="E264" s="142" t="e">
        <f>VLOOKUP(A264,'Ожидает согласования  АТВ'!A:F,5,0)</f>
        <v>#N/A</v>
      </c>
      <c r="F264" s="142" t="e">
        <f>VLOOKUP(A264,'Ожидает согласования  АТВ'!A:F,6,0)</f>
        <v>#N/A</v>
      </c>
      <c r="G264" s="142" t="e">
        <f>VLOOKUP(A264,'Ожидает согласования  АТВ'!A:G,7,0)</f>
        <v>#N/A</v>
      </c>
    </row>
    <row r="265" spans="1:7" ht="12.5">
      <c r="A265" s="459" t="str">
        <f>Черновики!A267</f>
        <v/>
      </c>
      <c r="B265" s="462"/>
      <c r="C265" s="142" t="e">
        <f>VLOOKUP(A265,'Ожидает согласования  АТВ'!A:F,2,0)</f>
        <v>#N/A</v>
      </c>
      <c r="D265" s="142" t="e">
        <f>VLOOKUP(A265,'Ожидает согласования  АТВ'!A:F,4,0)</f>
        <v>#N/A</v>
      </c>
      <c r="E265" s="142" t="e">
        <f>VLOOKUP(A265,'Ожидает согласования  АТВ'!A:F,5,0)</f>
        <v>#N/A</v>
      </c>
      <c r="F265" s="142" t="e">
        <f>VLOOKUP(A265,'Ожидает согласования  АТВ'!A:F,6,0)</f>
        <v>#N/A</v>
      </c>
      <c r="G265" s="142" t="e">
        <f>VLOOKUP(A265,'Ожидает согласования  АТВ'!A:G,7,0)</f>
        <v>#N/A</v>
      </c>
    </row>
    <row r="266" spans="1:7" ht="12.5">
      <c r="A266" s="459" t="str">
        <f>Черновики!A268</f>
        <v/>
      </c>
      <c r="B266" s="387"/>
      <c r="C266" s="142" t="e">
        <f>VLOOKUP(A266,'Ожидает согласования  АТВ'!A:F,2,0)</f>
        <v>#N/A</v>
      </c>
      <c r="D266" s="142" t="e">
        <f>VLOOKUP(A266,'Ожидает согласования  АТВ'!A:F,4,0)</f>
        <v>#N/A</v>
      </c>
      <c r="E266" s="142" t="e">
        <f>VLOOKUP(A266,'Ожидает согласования  АТВ'!A:F,5,0)</f>
        <v>#N/A</v>
      </c>
      <c r="F266" s="142" t="e">
        <f>VLOOKUP(A266,'Ожидает согласования  АТВ'!A:F,6,0)</f>
        <v>#N/A</v>
      </c>
      <c r="G266" s="142" t="e">
        <f>VLOOKUP(A266,'Ожидает согласования  АТВ'!A:G,7,0)</f>
        <v>#N/A</v>
      </c>
    </row>
    <row r="267" spans="1:7" ht="12.5">
      <c r="A267" s="459" t="str">
        <f>Черновики!A269</f>
        <v/>
      </c>
      <c r="B267" s="462"/>
      <c r="C267" s="142" t="e">
        <f>VLOOKUP(A267,'Ожидает согласования  АТВ'!A:F,2,0)</f>
        <v>#N/A</v>
      </c>
      <c r="D267" s="142" t="e">
        <f>VLOOKUP(A267,'Ожидает согласования  АТВ'!A:F,4,0)</f>
        <v>#N/A</v>
      </c>
      <c r="E267" s="142" t="e">
        <f>VLOOKUP(A267,'Ожидает согласования  АТВ'!A:F,5,0)</f>
        <v>#N/A</v>
      </c>
      <c r="F267" s="142" t="e">
        <f>VLOOKUP(A267,'Ожидает согласования  АТВ'!A:F,6,0)</f>
        <v>#N/A</v>
      </c>
      <c r="G267" s="142" t="e">
        <f>VLOOKUP(A267,'Ожидает согласования  АТВ'!A:G,7,0)</f>
        <v>#N/A</v>
      </c>
    </row>
    <row r="268" spans="1:7" ht="12.5">
      <c r="A268" s="459" t="str">
        <f>Черновики!A270</f>
        <v/>
      </c>
      <c r="B268" s="387"/>
      <c r="C268" s="142" t="e">
        <f>VLOOKUP(A268,'Ожидает согласования  АТВ'!A:F,2,0)</f>
        <v>#N/A</v>
      </c>
      <c r="D268" s="142" t="e">
        <f>VLOOKUP(A268,'Ожидает согласования  АТВ'!A:F,4,0)</f>
        <v>#N/A</v>
      </c>
      <c r="E268" s="142" t="e">
        <f>VLOOKUP(A268,'Ожидает согласования  АТВ'!A:F,5,0)</f>
        <v>#N/A</v>
      </c>
      <c r="F268" s="142" t="e">
        <f>VLOOKUP(A268,'Ожидает согласования  АТВ'!A:F,6,0)</f>
        <v>#N/A</v>
      </c>
      <c r="G268" s="142" t="e">
        <f>VLOOKUP(A268,'Ожидает согласования  АТВ'!A:G,7,0)</f>
        <v>#N/A</v>
      </c>
    </row>
    <row r="269" spans="1:7" ht="12.5">
      <c r="A269" s="459" t="str">
        <f>Черновики!A271</f>
        <v/>
      </c>
      <c r="B269" s="462"/>
      <c r="C269" s="142" t="e">
        <f>VLOOKUP(A269,'Ожидает согласования  АТВ'!A:F,2,0)</f>
        <v>#N/A</v>
      </c>
      <c r="D269" s="142" t="e">
        <f>VLOOKUP(A269,'Ожидает согласования  АТВ'!A:F,4,0)</f>
        <v>#N/A</v>
      </c>
      <c r="E269" s="142" t="e">
        <f>VLOOKUP(A269,'Ожидает согласования  АТВ'!A:F,5,0)</f>
        <v>#N/A</v>
      </c>
      <c r="F269" s="142" t="e">
        <f>VLOOKUP(A269,'Ожидает согласования  АТВ'!A:F,6,0)</f>
        <v>#N/A</v>
      </c>
      <c r="G269" s="142" t="e">
        <f>VLOOKUP(A269,'Ожидает согласования  АТВ'!A:G,7,0)</f>
        <v>#N/A</v>
      </c>
    </row>
    <row r="270" spans="1:7" ht="12.5">
      <c r="A270" s="459" t="str">
        <f>Черновики!A272</f>
        <v/>
      </c>
      <c r="B270" s="387"/>
      <c r="C270" s="142" t="e">
        <f>VLOOKUP(A270,'Ожидает согласования  АТВ'!A:F,2,0)</f>
        <v>#N/A</v>
      </c>
      <c r="D270" s="142" t="e">
        <f>VLOOKUP(A270,'Ожидает согласования  АТВ'!A:F,4,0)</f>
        <v>#N/A</v>
      </c>
      <c r="E270" s="142" t="e">
        <f>VLOOKUP(A270,'Ожидает согласования  АТВ'!A:F,5,0)</f>
        <v>#N/A</v>
      </c>
      <c r="F270" s="142" t="e">
        <f>VLOOKUP(A270,'Ожидает согласования  АТВ'!A:F,6,0)</f>
        <v>#N/A</v>
      </c>
      <c r="G270" s="142" t="e">
        <f>VLOOKUP(A270,'Ожидает согласования  АТВ'!A:G,7,0)</f>
        <v>#N/A</v>
      </c>
    </row>
    <row r="271" spans="1:7" ht="12.5">
      <c r="A271" s="459" t="str">
        <f>Черновики!A273</f>
        <v/>
      </c>
      <c r="B271" s="462"/>
      <c r="C271" s="142" t="e">
        <f>VLOOKUP(A271,'Ожидает согласования  АТВ'!A:F,2,0)</f>
        <v>#N/A</v>
      </c>
      <c r="D271" s="142" t="e">
        <f>VLOOKUP(A271,'Ожидает согласования  АТВ'!A:F,4,0)</f>
        <v>#N/A</v>
      </c>
      <c r="E271" s="142" t="e">
        <f>VLOOKUP(A271,'Ожидает согласования  АТВ'!A:F,5,0)</f>
        <v>#N/A</v>
      </c>
      <c r="F271" s="142" t="e">
        <f>VLOOKUP(A271,'Ожидает согласования  АТВ'!A:F,6,0)</f>
        <v>#N/A</v>
      </c>
      <c r="G271" s="142" t="e">
        <f>VLOOKUP(A271,'Ожидает согласования  АТВ'!A:G,7,0)</f>
        <v>#N/A</v>
      </c>
    </row>
    <row r="272" spans="1:7" ht="12.5">
      <c r="A272" s="459" t="str">
        <f>Черновики!A274</f>
        <v/>
      </c>
      <c r="B272" s="387"/>
      <c r="C272" s="142" t="e">
        <f>VLOOKUP(A272,'Ожидает согласования  АТВ'!A:F,2,0)</f>
        <v>#N/A</v>
      </c>
      <c r="D272" s="142" t="e">
        <f>VLOOKUP(A272,'Ожидает согласования  АТВ'!A:F,4,0)</f>
        <v>#N/A</v>
      </c>
      <c r="E272" s="142" t="e">
        <f>VLOOKUP(A272,'Ожидает согласования  АТВ'!A:F,5,0)</f>
        <v>#N/A</v>
      </c>
      <c r="F272" s="142" t="e">
        <f>VLOOKUP(A272,'Ожидает согласования  АТВ'!A:F,6,0)</f>
        <v>#N/A</v>
      </c>
      <c r="G272" s="142" t="e">
        <f>VLOOKUP(A272,'Ожидает согласования  АТВ'!A:G,7,0)</f>
        <v>#N/A</v>
      </c>
    </row>
    <row r="273" spans="1:7" ht="12.5">
      <c r="A273" s="459" t="str">
        <f>Черновики!A275</f>
        <v/>
      </c>
      <c r="B273" s="462"/>
      <c r="C273" s="142" t="e">
        <f>VLOOKUP(A273,'Ожидает согласования  АТВ'!A:F,2,0)</f>
        <v>#N/A</v>
      </c>
      <c r="D273" s="142" t="e">
        <f>VLOOKUP(A273,'Ожидает согласования  АТВ'!A:F,4,0)</f>
        <v>#N/A</v>
      </c>
      <c r="E273" s="142" t="e">
        <f>VLOOKUP(A273,'Ожидает согласования  АТВ'!A:F,5,0)</f>
        <v>#N/A</v>
      </c>
      <c r="F273" s="142" t="e">
        <f>VLOOKUP(A273,'Ожидает согласования  АТВ'!A:F,6,0)</f>
        <v>#N/A</v>
      </c>
      <c r="G273" s="142" t="e">
        <f>VLOOKUP(A273,'Ожидает согласования  АТВ'!A:G,7,0)</f>
        <v>#N/A</v>
      </c>
    </row>
    <row r="274" spans="1:7" ht="12.5">
      <c r="A274" s="459" t="str">
        <f>Черновики!A276</f>
        <v/>
      </c>
      <c r="B274" s="387"/>
      <c r="C274" s="142" t="e">
        <f>VLOOKUP(A274,'Ожидает согласования  АТВ'!A:F,2,0)</f>
        <v>#N/A</v>
      </c>
      <c r="D274" s="142" t="e">
        <f>VLOOKUP(A274,'Ожидает согласования  АТВ'!A:F,4,0)</f>
        <v>#N/A</v>
      </c>
      <c r="E274" s="142" t="e">
        <f>VLOOKUP(A274,'Ожидает согласования  АТВ'!A:F,5,0)</f>
        <v>#N/A</v>
      </c>
      <c r="F274" s="142" t="e">
        <f>VLOOKUP(A274,'Ожидает согласования  АТВ'!A:F,6,0)</f>
        <v>#N/A</v>
      </c>
      <c r="G274" s="142" t="e">
        <f>VLOOKUP(A274,'Ожидает согласования  АТВ'!A:G,7,0)</f>
        <v>#N/A</v>
      </c>
    </row>
    <row r="275" spans="1:7" ht="12.5">
      <c r="A275" s="459" t="str">
        <f>Черновики!A277</f>
        <v/>
      </c>
      <c r="B275" s="462"/>
      <c r="C275" s="142" t="e">
        <f>VLOOKUP(A275,'Ожидает согласования  АТВ'!A:F,2,0)</f>
        <v>#N/A</v>
      </c>
      <c r="D275" s="142" t="e">
        <f>VLOOKUP(A275,'Ожидает согласования  АТВ'!A:F,4,0)</f>
        <v>#N/A</v>
      </c>
      <c r="E275" s="142" t="e">
        <f>VLOOKUP(A275,'Ожидает согласования  АТВ'!A:F,5,0)</f>
        <v>#N/A</v>
      </c>
      <c r="F275" s="142" t="e">
        <f>VLOOKUP(A275,'Ожидает согласования  АТВ'!A:F,6,0)</f>
        <v>#N/A</v>
      </c>
      <c r="G275" s="142" t="e">
        <f>VLOOKUP(A275,'Ожидает согласования  АТВ'!A:G,7,0)</f>
        <v>#N/A</v>
      </c>
    </row>
    <row r="276" spans="1:7" ht="12.5">
      <c r="A276" s="459" t="str">
        <f>Черновики!A278</f>
        <v/>
      </c>
      <c r="B276" s="387"/>
      <c r="C276" s="142" t="e">
        <f>VLOOKUP(A276,'Ожидает согласования  АТВ'!A:F,2,0)</f>
        <v>#N/A</v>
      </c>
      <c r="D276" s="142" t="e">
        <f>VLOOKUP(A276,'Ожидает согласования  АТВ'!A:F,4,0)</f>
        <v>#N/A</v>
      </c>
      <c r="E276" s="142" t="e">
        <f>VLOOKUP(A276,'Ожидает согласования  АТВ'!A:F,5,0)</f>
        <v>#N/A</v>
      </c>
      <c r="F276" s="142" t="e">
        <f>VLOOKUP(A276,'Ожидает согласования  АТВ'!A:F,6,0)</f>
        <v>#N/A</v>
      </c>
      <c r="G276" s="142" t="e">
        <f>VLOOKUP(A276,'Ожидает согласования  АТВ'!A:G,7,0)</f>
        <v>#N/A</v>
      </c>
    </row>
    <row r="277" spans="1:7" ht="12.5">
      <c r="A277" s="459" t="str">
        <f>Черновики!A279</f>
        <v/>
      </c>
      <c r="B277" s="462"/>
      <c r="C277" s="142" t="e">
        <f>VLOOKUP(A277,'Ожидает согласования  АТВ'!A:F,2,0)</f>
        <v>#N/A</v>
      </c>
      <c r="D277" s="142" t="e">
        <f>VLOOKUP(A277,'Ожидает согласования  АТВ'!A:F,4,0)</f>
        <v>#N/A</v>
      </c>
      <c r="E277" s="142" t="e">
        <f>VLOOKUP(A277,'Ожидает согласования  АТВ'!A:F,5,0)</f>
        <v>#N/A</v>
      </c>
      <c r="F277" s="142" t="e">
        <f>VLOOKUP(A277,'Ожидает согласования  АТВ'!A:F,6,0)</f>
        <v>#N/A</v>
      </c>
      <c r="G277" s="142" t="e">
        <f>VLOOKUP(A277,'Ожидает согласования  АТВ'!A:G,7,0)</f>
        <v>#N/A</v>
      </c>
    </row>
    <row r="278" spans="1:7" ht="12.5">
      <c r="A278" s="459" t="str">
        <f>Черновики!A280</f>
        <v/>
      </c>
      <c r="B278" s="387"/>
      <c r="C278" s="142" t="e">
        <f>VLOOKUP(A278,'Ожидает согласования  АТВ'!A:F,2,0)</f>
        <v>#N/A</v>
      </c>
      <c r="D278" s="142" t="e">
        <f>VLOOKUP(A278,'Ожидает согласования  АТВ'!A:F,4,0)</f>
        <v>#N/A</v>
      </c>
      <c r="E278" s="142" t="e">
        <f>VLOOKUP(A278,'Ожидает согласования  АТВ'!A:F,5,0)</f>
        <v>#N/A</v>
      </c>
      <c r="F278" s="142" t="e">
        <f>VLOOKUP(A278,'Ожидает согласования  АТВ'!A:F,6,0)</f>
        <v>#N/A</v>
      </c>
      <c r="G278" s="142" t="e">
        <f>VLOOKUP(A278,'Ожидает согласования  АТВ'!A:G,7,0)</f>
        <v>#N/A</v>
      </c>
    </row>
    <row r="279" spans="1:7" ht="12.5">
      <c r="A279" s="459" t="str">
        <f>Черновики!A281</f>
        <v/>
      </c>
      <c r="B279" s="462"/>
      <c r="C279" s="142" t="e">
        <f>VLOOKUP(A279,'Ожидает согласования  АТВ'!A:F,2,0)</f>
        <v>#N/A</v>
      </c>
      <c r="D279" s="142" t="e">
        <f>VLOOKUP(A279,'Ожидает согласования  АТВ'!A:F,4,0)</f>
        <v>#N/A</v>
      </c>
      <c r="E279" s="142" t="e">
        <f>VLOOKUP(A279,'Ожидает согласования  АТВ'!A:F,5,0)</f>
        <v>#N/A</v>
      </c>
      <c r="F279" s="142" t="e">
        <f>VLOOKUP(A279,'Ожидает согласования  АТВ'!A:F,6,0)</f>
        <v>#N/A</v>
      </c>
      <c r="G279" s="142" t="e">
        <f>VLOOKUP(A279,'Ожидает согласования  АТВ'!A:G,7,0)</f>
        <v>#N/A</v>
      </c>
    </row>
    <row r="280" spans="1:7" ht="12.5">
      <c r="A280" s="459" t="str">
        <f>Черновики!A282</f>
        <v/>
      </c>
      <c r="B280" s="387"/>
      <c r="C280" s="142" t="e">
        <f>VLOOKUP(A280,'Ожидает согласования  АТВ'!A:F,2,0)</f>
        <v>#N/A</v>
      </c>
      <c r="D280" s="142" t="e">
        <f>VLOOKUP(A280,'Ожидает согласования  АТВ'!A:F,4,0)</f>
        <v>#N/A</v>
      </c>
      <c r="E280" s="142" t="e">
        <f>VLOOKUP(A280,'Ожидает согласования  АТВ'!A:F,5,0)</f>
        <v>#N/A</v>
      </c>
      <c r="F280" s="142" t="e">
        <f>VLOOKUP(A280,'Ожидает согласования  АТВ'!A:F,6,0)</f>
        <v>#N/A</v>
      </c>
      <c r="G280" s="142" t="e">
        <f>VLOOKUP(A280,'Ожидает согласования  АТВ'!A:G,7,0)</f>
        <v>#N/A</v>
      </c>
    </row>
    <row r="281" spans="1:7" ht="12.5">
      <c r="A281" s="459" t="str">
        <f>Черновики!A283</f>
        <v/>
      </c>
      <c r="B281" s="462"/>
      <c r="C281" s="142" t="e">
        <f>VLOOKUP(A281,'Ожидает согласования  АТВ'!A:F,2,0)</f>
        <v>#N/A</v>
      </c>
      <c r="D281" s="142" t="e">
        <f>VLOOKUP(A281,'Ожидает согласования  АТВ'!A:F,4,0)</f>
        <v>#N/A</v>
      </c>
      <c r="E281" s="142" t="e">
        <f>VLOOKUP(A281,'Ожидает согласования  АТВ'!A:F,5,0)</f>
        <v>#N/A</v>
      </c>
      <c r="F281" s="142" t="e">
        <f>VLOOKUP(A281,'Ожидает согласования  АТВ'!A:F,6,0)</f>
        <v>#N/A</v>
      </c>
      <c r="G281" s="142" t="e">
        <f>VLOOKUP(A281,'Ожидает согласования  АТВ'!A:G,7,0)</f>
        <v>#N/A</v>
      </c>
    </row>
    <row r="282" spans="1:7" ht="12.5">
      <c r="A282" s="459" t="str">
        <f>Черновики!A284</f>
        <v/>
      </c>
      <c r="B282" s="387"/>
      <c r="C282" s="142" t="e">
        <f>VLOOKUP(A282,'Ожидает согласования  АТВ'!A:F,2,0)</f>
        <v>#N/A</v>
      </c>
      <c r="D282" s="142" t="e">
        <f>VLOOKUP(A282,'Ожидает согласования  АТВ'!A:F,4,0)</f>
        <v>#N/A</v>
      </c>
      <c r="E282" s="142" t="e">
        <f>VLOOKUP(A282,'Ожидает согласования  АТВ'!A:F,5,0)</f>
        <v>#N/A</v>
      </c>
      <c r="F282" s="142" t="e">
        <f>VLOOKUP(A282,'Ожидает согласования  АТВ'!A:F,6,0)</f>
        <v>#N/A</v>
      </c>
      <c r="G282" s="142" t="e">
        <f>VLOOKUP(A282,'Ожидает согласования  АТВ'!A:G,7,0)</f>
        <v>#N/A</v>
      </c>
    </row>
    <row r="283" spans="1:7" ht="12.5">
      <c r="A283" s="459" t="str">
        <f>Черновики!A285</f>
        <v/>
      </c>
      <c r="B283" s="462"/>
      <c r="C283" s="142" t="e">
        <f>VLOOKUP(A283,'Ожидает согласования  АТВ'!A:F,2,0)</f>
        <v>#N/A</v>
      </c>
      <c r="D283" s="142" t="e">
        <f>VLOOKUP(A283,'Ожидает согласования  АТВ'!A:F,4,0)</f>
        <v>#N/A</v>
      </c>
      <c r="E283" s="142" t="e">
        <f>VLOOKUP(A283,'Ожидает согласования  АТВ'!A:F,5,0)</f>
        <v>#N/A</v>
      </c>
      <c r="F283" s="142" t="e">
        <f>VLOOKUP(A283,'Ожидает согласования  АТВ'!A:F,6,0)</f>
        <v>#N/A</v>
      </c>
      <c r="G283" s="142" t="e">
        <f>VLOOKUP(A283,'Ожидает согласования  АТВ'!A:G,7,0)</f>
        <v>#N/A</v>
      </c>
    </row>
    <row r="284" spans="1:7" ht="12.5">
      <c r="A284" s="459" t="str">
        <f>Черновики!A286</f>
        <v/>
      </c>
      <c r="B284" s="387"/>
      <c r="C284" s="142" t="e">
        <f>VLOOKUP(A284,'Ожидает согласования  АТВ'!A:F,2,0)</f>
        <v>#N/A</v>
      </c>
      <c r="D284" s="142" t="e">
        <f>VLOOKUP(A284,'Ожидает согласования  АТВ'!A:F,4,0)</f>
        <v>#N/A</v>
      </c>
      <c r="E284" s="142" t="e">
        <f>VLOOKUP(A284,'Ожидает согласования  АТВ'!A:F,5,0)</f>
        <v>#N/A</v>
      </c>
      <c r="F284" s="142" t="e">
        <f>VLOOKUP(A284,'Ожидает согласования  АТВ'!A:F,6,0)</f>
        <v>#N/A</v>
      </c>
      <c r="G284" s="142" t="e">
        <f>VLOOKUP(A284,'Ожидает согласования  АТВ'!A:G,7,0)</f>
        <v>#N/A</v>
      </c>
    </row>
    <row r="285" spans="1:7" ht="12.5">
      <c r="A285" s="459" t="str">
        <f>Черновики!A287</f>
        <v/>
      </c>
      <c r="B285" s="462"/>
      <c r="C285" s="142" t="e">
        <f>VLOOKUP(A285,'Ожидает согласования  АТВ'!A:F,2,0)</f>
        <v>#N/A</v>
      </c>
      <c r="D285" s="142" t="e">
        <f>VLOOKUP(A285,'Ожидает согласования  АТВ'!A:F,4,0)</f>
        <v>#N/A</v>
      </c>
      <c r="E285" s="142" t="e">
        <f>VLOOKUP(A285,'Ожидает согласования  АТВ'!A:F,5,0)</f>
        <v>#N/A</v>
      </c>
      <c r="F285" s="142" t="e">
        <f>VLOOKUP(A285,'Ожидает согласования  АТВ'!A:F,6,0)</f>
        <v>#N/A</v>
      </c>
      <c r="G285" s="142" t="e">
        <f>VLOOKUP(A285,'Ожидает согласования  АТВ'!A:G,7,0)</f>
        <v>#N/A</v>
      </c>
    </row>
    <row r="286" spans="1:7" ht="12.5">
      <c r="A286" s="459" t="str">
        <f>Черновики!A288</f>
        <v/>
      </c>
      <c r="B286" s="387"/>
      <c r="C286" s="142" t="e">
        <f>VLOOKUP(A286,'Ожидает согласования  АТВ'!A:F,2,0)</f>
        <v>#N/A</v>
      </c>
      <c r="D286" s="142" t="e">
        <f>VLOOKUP(A286,'Ожидает согласования  АТВ'!A:F,4,0)</f>
        <v>#N/A</v>
      </c>
      <c r="E286" s="142" t="e">
        <f>VLOOKUP(A286,'Ожидает согласования  АТВ'!A:F,5,0)</f>
        <v>#N/A</v>
      </c>
      <c r="F286" s="142" t="e">
        <f>VLOOKUP(A286,'Ожидает согласования  АТВ'!A:F,6,0)</f>
        <v>#N/A</v>
      </c>
      <c r="G286" s="142" t="e">
        <f>VLOOKUP(A286,'Ожидает согласования  АТВ'!A:G,7,0)</f>
        <v>#N/A</v>
      </c>
    </row>
    <row r="287" spans="1:7" ht="12.5">
      <c r="A287" s="459" t="str">
        <f>Черновики!A289</f>
        <v/>
      </c>
      <c r="B287" s="462"/>
      <c r="C287" s="142" t="e">
        <f>VLOOKUP(A287,'Ожидает согласования  АТВ'!A:F,2,0)</f>
        <v>#N/A</v>
      </c>
      <c r="D287" s="142" t="e">
        <f>VLOOKUP(A287,'Ожидает согласования  АТВ'!A:F,4,0)</f>
        <v>#N/A</v>
      </c>
      <c r="E287" s="142" t="e">
        <f>VLOOKUP(A287,'Ожидает согласования  АТВ'!A:F,5,0)</f>
        <v>#N/A</v>
      </c>
      <c r="F287" s="142" t="e">
        <f>VLOOKUP(A287,'Ожидает согласования  АТВ'!A:F,6,0)</f>
        <v>#N/A</v>
      </c>
      <c r="G287" s="142" t="e">
        <f>VLOOKUP(A287,'Ожидает согласования  АТВ'!A:G,7,0)</f>
        <v>#N/A</v>
      </c>
    </row>
    <row r="288" spans="1:7" ht="12.5">
      <c r="A288" s="459" t="str">
        <f>Черновики!A290</f>
        <v/>
      </c>
      <c r="B288" s="387"/>
      <c r="C288" s="142" t="e">
        <f>VLOOKUP(A288,'Ожидает согласования  АТВ'!A:F,2,0)</f>
        <v>#N/A</v>
      </c>
      <c r="D288" s="142" t="e">
        <f>VLOOKUP(A288,'Ожидает согласования  АТВ'!A:F,4,0)</f>
        <v>#N/A</v>
      </c>
      <c r="E288" s="142" t="e">
        <f>VLOOKUP(A288,'Ожидает согласования  АТВ'!A:F,5,0)</f>
        <v>#N/A</v>
      </c>
      <c r="F288" s="142" t="e">
        <f>VLOOKUP(A288,'Ожидает согласования  АТВ'!A:F,6,0)</f>
        <v>#N/A</v>
      </c>
      <c r="G288" s="142" t="e">
        <f>VLOOKUP(A288,'Ожидает согласования  АТВ'!A:G,7,0)</f>
        <v>#N/A</v>
      </c>
    </row>
    <row r="289" spans="1:7" ht="12.5">
      <c r="A289" s="459" t="str">
        <f>Черновики!A291</f>
        <v/>
      </c>
      <c r="B289" s="462"/>
      <c r="C289" s="142" t="e">
        <f>VLOOKUP(A289,'Ожидает согласования  АТВ'!A:F,2,0)</f>
        <v>#N/A</v>
      </c>
      <c r="D289" s="142" t="e">
        <f>VLOOKUP(A289,'Ожидает согласования  АТВ'!A:F,4,0)</f>
        <v>#N/A</v>
      </c>
      <c r="E289" s="142" t="e">
        <f>VLOOKUP(A289,'Ожидает согласования  АТВ'!A:F,5,0)</f>
        <v>#N/A</v>
      </c>
      <c r="F289" s="142" t="e">
        <f>VLOOKUP(A289,'Ожидает согласования  АТВ'!A:F,6,0)</f>
        <v>#N/A</v>
      </c>
      <c r="G289" s="142" t="e">
        <f>VLOOKUP(A289,'Ожидает согласования  АТВ'!A:G,7,0)</f>
        <v>#N/A</v>
      </c>
    </row>
    <row r="290" spans="1:7" ht="12.5">
      <c r="A290" s="459" t="str">
        <f>Черновики!A292</f>
        <v/>
      </c>
      <c r="B290" s="387"/>
      <c r="C290" s="142" t="e">
        <f>VLOOKUP(A290,'Ожидает согласования  АТВ'!A:F,2,0)</f>
        <v>#N/A</v>
      </c>
      <c r="D290" s="142" t="e">
        <f>VLOOKUP(A290,'Ожидает согласования  АТВ'!A:F,4,0)</f>
        <v>#N/A</v>
      </c>
      <c r="E290" s="142" t="e">
        <f>VLOOKUP(A290,'Ожидает согласования  АТВ'!A:F,5,0)</f>
        <v>#N/A</v>
      </c>
      <c r="F290" s="142" t="e">
        <f>VLOOKUP(A290,'Ожидает согласования  АТВ'!A:F,6,0)</f>
        <v>#N/A</v>
      </c>
      <c r="G290" s="142" t="e">
        <f>VLOOKUP(A290,'Ожидает согласования  АТВ'!A:G,7,0)</f>
        <v>#N/A</v>
      </c>
    </row>
    <row r="291" spans="1:7" ht="12.5">
      <c r="A291" s="459" t="str">
        <f>Черновики!A293</f>
        <v/>
      </c>
      <c r="B291" s="462"/>
      <c r="C291" s="142" t="e">
        <f>VLOOKUP(A291,'Ожидает согласования  АТВ'!A:F,2,0)</f>
        <v>#N/A</v>
      </c>
      <c r="D291" s="142" t="e">
        <f>VLOOKUP(A291,'Ожидает согласования  АТВ'!A:F,4,0)</f>
        <v>#N/A</v>
      </c>
      <c r="E291" s="142" t="e">
        <f>VLOOKUP(A291,'Ожидает согласования  АТВ'!A:F,5,0)</f>
        <v>#N/A</v>
      </c>
      <c r="F291" s="142" t="e">
        <f>VLOOKUP(A291,'Ожидает согласования  АТВ'!A:F,6,0)</f>
        <v>#N/A</v>
      </c>
      <c r="G291" s="142" t="e">
        <f>VLOOKUP(A291,'Ожидает согласования  АТВ'!A:G,7,0)</f>
        <v>#N/A</v>
      </c>
    </row>
    <row r="292" spans="1:7" ht="12.5">
      <c r="A292" s="459" t="str">
        <f>Черновики!A294</f>
        <v/>
      </c>
      <c r="B292" s="387"/>
      <c r="C292" s="142" t="e">
        <f>VLOOKUP(A292,'Ожидает согласования  АТВ'!A:F,2,0)</f>
        <v>#N/A</v>
      </c>
      <c r="D292" s="142" t="e">
        <f>VLOOKUP(A292,'Ожидает согласования  АТВ'!A:F,4,0)</f>
        <v>#N/A</v>
      </c>
      <c r="E292" s="142" t="e">
        <f>VLOOKUP(A292,'Ожидает согласования  АТВ'!A:F,5,0)</f>
        <v>#N/A</v>
      </c>
      <c r="F292" s="142" t="e">
        <f>VLOOKUP(A292,'Ожидает согласования  АТВ'!A:F,6,0)</f>
        <v>#N/A</v>
      </c>
      <c r="G292" s="142" t="e">
        <f>VLOOKUP(A292,'Ожидает согласования  АТВ'!A:G,7,0)</f>
        <v>#N/A</v>
      </c>
    </row>
    <row r="293" spans="1:7" ht="12.5">
      <c r="A293" s="459" t="str">
        <f>Черновики!A295</f>
        <v/>
      </c>
      <c r="B293" s="462"/>
      <c r="C293" s="142" t="e">
        <f>VLOOKUP(A293,'Ожидает согласования  АТВ'!A:F,2,0)</f>
        <v>#N/A</v>
      </c>
      <c r="D293" s="142" t="e">
        <f>VLOOKUP(A293,'Ожидает согласования  АТВ'!A:F,4,0)</f>
        <v>#N/A</v>
      </c>
      <c r="E293" s="142" t="e">
        <f>VLOOKUP(A293,'Ожидает согласования  АТВ'!A:F,5,0)</f>
        <v>#N/A</v>
      </c>
      <c r="F293" s="142" t="e">
        <f>VLOOKUP(A293,'Ожидает согласования  АТВ'!A:F,6,0)</f>
        <v>#N/A</v>
      </c>
      <c r="G293" s="142" t="e">
        <f>VLOOKUP(A293,'Ожидает согласования  АТВ'!A:G,7,0)</f>
        <v>#N/A</v>
      </c>
    </row>
    <row r="294" spans="1:7" ht="12.5">
      <c r="A294" s="459" t="str">
        <f>Черновики!A296</f>
        <v/>
      </c>
      <c r="B294" s="387"/>
      <c r="C294" s="142" t="e">
        <f>VLOOKUP(A294,'Ожидает согласования  АТВ'!A:F,2,0)</f>
        <v>#N/A</v>
      </c>
      <c r="D294" s="142" t="e">
        <f>VLOOKUP(A294,'Ожидает согласования  АТВ'!A:F,4,0)</f>
        <v>#N/A</v>
      </c>
      <c r="E294" s="142" t="e">
        <f>VLOOKUP(A294,'Ожидает согласования  АТВ'!A:F,5,0)</f>
        <v>#N/A</v>
      </c>
      <c r="F294" s="142" t="e">
        <f>VLOOKUP(A294,'Ожидает согласования  АТВ'!A:F,6,0)</f>
        <v>#N/A</v>
      </c>
      <c r="G294" s="142" t="e">
        <f>VLOOKUP(A294,'Ожидает согласования  АТВ'!A:G,7,0)</f>
        <v>#N/A</v>
      </c>
    </row>
    <row r="295" spans="1:7" ht="12.5">
      <c r="A295" s="459" t="str">
        <f>Черновики!A297</f>
        <v/>
      </c>
      <c r="B295" s="462"/>
      <c r="C295" s="142" t="e">
        <f>VLOOKUP(A295,'Ожидает согласования  АТВ'!A:F,2,0)</f>
        <v>#N/A</v>
      </c>
      <c r="D295" s="142" t="e">
        <f>VLOOKUP(A295,'Ожидает согласования  АТВ'!A:F,4,0)</f>
        <v>#N/A</v>
      </c>
      <c r="E295" s="142" t="e">
        <f>VLOOKUP(A295,'Ожидает согласования  АТВ'!A:F,5,0)</f>
        <v>#N/A</v>
      </c>
      <c r="F295" s="142" t="e">
        <f>VLOOKUP(A295,'Ожидает согласования  АТВ'!A:F,6,0)</f>
        <v>#N/A</v>
      </c>
      <c r="G295" s="142" t="e">
        <f>VLOOKUP(A295,'Ожидает согласования  АТВ'!A:G,7,0)</f>
        <v>#N/A</v>
      </c>
    </row>
    <row r="296" spans="1:7" ht="12.5">
      <c r="A296" s="459" t="str">
        <f>Черновики!A298</f>
        <v/>
      </c>
      <c r="B296" s="387"/>
      <c r="C296" s="142" t="e">
        <f>VLOOKUP(A296,'Ожидает согласования  АТВ'!A:F,2,0)</f>
        <v>#N/A</v>
      </c>
      <c r="D296" s="142" t="e">
        <f>VLOOKUP(A296,'Ожидает согласования  АТВ'!A:F,4,0)</f>
        <v>#N/A</v>
      </c>
      <c r="E296" s="142" t="e">
        <f>VLOOKUP(A296,'Ожидает согласования  АТВ'!A:F,5,0)</f>
        <v>#N/A</v>
      </c>
      <c r="F296" s="142" t="e">
        <f>VLOOKUP(A296,'Ожидает согласования  АТВ'!A:F,6,0)</f>
        <v>#N/A</v>
      </c>
      <c r="G296" s="142" t="e">
        <f>VLOOKUP(A296,'Ожидает согласования  АТВ'!A:G,7,0)</f>
        <v>#N/A</v>
      </c>
    </row>
    <row r="297" spans="1:7" ht="12.5">
      <c r="A297" s="459" t="str">
        <f>Черновики!A299</f>
        <v/>
      </c>
      <c r="B297" s="462"/>
      <c r="C297" s="142" t="e">
        <f>VLOOKUP(A297,'Ожидает согласования  АТВ'!A:F,2,0)</f>
        <v>#N/A</v>
      </c>
      <c r="D297" s="142" t="e">
        <f>VLOOKUP(A297,'Ожидает согласования  АТВ'!A:F,4,0)</f>
        <v>#N/A</v>
      </c>
      <c r="E297" s="142" t="e">
        <f>VLOOKUP(A297,'Ожидает согласования  АТВ'!A:F,5,0)</f>
        <v>#N/A</v>
      </c>
      <c r="F297" s="142" t="e">
        <f>VLOOKUP(A297,'Ожидает согласования  АТВ'!A:F,6,0)</f>
        <v>#N/A</v>
      </c>
      <c r="G297" s="142" t="e">
        <f>VLOOKUP(A297,'Ожидает согласования  АТВ'!A:G,7,0)</f>
        <v>#N/A</v>
      </c>
    </row>
    <row r="298" spans="1:7" ht="12.5">
      <c r="A298" s="459" t="str">
        <f>Черновики!A300</f>
        <v/>
      </c>
      <c r="B298" s="387"/>
      <c r="C298" s="142" t="e">
        <f>VLOOKUP(A298,'Ожидает согласования  АТВ'!A:F,2,0)</f>
        <v>#N/A</v>
      </c>
      <c r="D298" s="142" t="e">
        <f>VLOOKUP(A298,'Ожидает согласования  АТВ'!A:F,4,0)</f>
        <v>#N/A</v>
      </c>
      <c r="E298" s="142" t="e">
        <f>VLOOKUP(A298,'Ожидает согласования  АТВ'!A:F,5,0)</f>
        <v>#N/A</v>
      </c>
      <c r="F298" s="142" t="e">
        <f>VLOOKUP(A298,'Ожидает согласования  АТВ'!A:F,6,0)</f>
        <v>#N/A</v>
      </c>
      <c r="G298" s="142" t="e">
        <f>VLOOKUP(A298,'Ожидает согласования  АТВ'!A:G,7,0)</f>
        <v>#N/A</v>
      </c>
    </row>
    <row r="299" spans="1:7" ht="12.5">
      <c r="A299" s="459" t="str">
        <f>Черновики!A301</f>
        <v/>
      </c>
      <c r="B299" s="462"/>
      <c r="C299" s="142" t="e">
        <f>VLOOKUP(A299,'Ожидает согласования  АТВ'!A:F,2,0)</f>
        <v>#N/A</v>
      </c>
      <c r="D299" s="142" t="e">
        <f>VLOOKUP(A299,'Ожидает согласования  АТВ'!A:F,4,0)</f>
        <v>#N/A</v>
      </c>
      <c r="E299" s="142" t="e">
        <f>VLOOKUP(A299,'Ожидает согласования  АТВ'!A:F,5,0)</f>
        <v>#N/A</v>
      </c>
      <c r="F299" s="142" t="e">
        <f>VLOOKUP(A299,'Ожидает согласования  АТВ'!A:F,6,0)</f>
        <v>#N/A</v>
      </c>
      <c r="G299" s="142" t="e">
        <f>VLOOKUP(A299,'Ожидает согласования  АТВ'!A:G,7,0)</f>
        <v>#N/A</v>
      </c>
    </row>
    <row r="300" spans="1:7" ht="12.5">
      <c r="A300" s="459" t="str">
        <f>Черновики!A302</f>
        <v/>
      </c>
      <c r="B300" s="387"/>
      <c r="C300" s="142" t="e">
        <f>VLOOKUP(A300,'Ожидает согласования  АТВ'!A:F,2,0)</f>
        <v>#N/A</v>
      </c>
      <c r="D300" s="142" t="e">
        <f>VLOOKUP(A300,'Ожидает согласования  АТВ'!A:F,4,0)</f>
        <v>#N/A</v>
      </c>
      <c r="E300" s="142" t="e">
        <f>VLOOKUP(A300,'Ожидает согласования  АТВ'!A:F,5,0)</f>
        <v>#N/A</v>
      </c>
      <c r="F300" s="142" t="e">
        <f>VLOOKUP(A300,'Ожидает согласования  АТВ'!A:F,6,0)</f>
        <v>#N/A</v>
      </c>
      <c r="G300" s="142" t="e">
        <f>VLOOKUP(A300,'Ожидает согласования  АТВ'!A:G,7,0)</f>
        <v>#N/A</v>
      </c>
    </row>
    <row r="301" spans="1:7" ht="12.5">
      <c r="A301" s="459" t="str">
        <f>Черновики!A303</f>
        <v/>
      </c>
      <c r="B301" s="462"/>
      <c r="C301" s="142" t="e">
        <f>VLOOKUP(A301,'Ожидает согласования  АТВ'!A:F,2,0)</f>
        <v>#N/A</v>
      </c>
      <c r="D301" s="142" t="e">
        <f>VLOOKUP(A301,'Ожидает согласования  АТВ'!A:F,4,0)</f>
        <v>#N/A</v>
      </c>
      <c r="E301" s="142" t="e">
        <f>VLOOKUP(A301,'Ожидает согласования  АТВ'!A:F,5,0)</f>
        <v>#N/A</v>
      </c>
      <c r="F301" s="142" t="e">
        <f>VLOOKUP(A301,'Ожидает согласования  АТВ'!A:F,6,0)</f>
        <v>#N/A</v>
      </c>
      <c r="G301" s="142" t="e">
        <f>VLOOKUP(A301,'Ожидает согласования  АТВ'!A:G,7,0)</f>
        <v>#N/A</v>
      </c>
    </row>
    <row r="302" spans="1:7" ht="12.5">
      <c r="A302" s="459" t="str">
        <f>Черновики!A304</f>
        <v/>
      </c>
      <c r="B302" s="387"/>
      <c r="C302" s="142" t="e">
        <f>VLOOKUP(A302,'Ожидает согласования  АТВ'!A:F,2,0)</f>
        <v>#N/A</v>
      </c>
      <c r="D302" s="142" t="e">
        <f>VLOOKUP(A302,'Ожидает согласования  АТВ'!A:F,4,0)</f>
        <v>#N/A</v>
      </c>
      <c r="E302" s="142" t="e">
        <f>VLOOKUP(A302,'Ожидает согласования  АТВ'!A:F,5,0)</f>
        <v>#N/A</v>
      </c>
      <c r="F302" s="142" t="e">
        <f>VLOOKUP(A302,'Ожидает согласования  АТВ'!A:F,6,0)</f>
        <v>#N/A</v>
      </c>
      <c r="G302" s="142" t="e">
        <f>VLOOKUP(A302,'Ожидает согласования  АТВ'!A:G,7,0)</f>
        <v>#N/A</v>
      </c>
    </row>
    <row r="303" spans="1:7" ht="12.5">
      <c r="A303" s="459" t="str">
        <f>Черновики!A305</f>
        <v/>
      </c>
      <c r="B303" s="462"/>
      <c r="C303" s="142" t="e">
        <f>VLOOKUP(A303,'Ожидает согласования  АТВ'!A:F,2,0)</f>
        <v>#N/A</v>
      </c>
      <c r="D303" s="142" t="e">
        <f>VLOOKUP(A303,'Ожидает согласования  АТВ'!A:F,4,0)</f>
        <v>#N/A</v>
      </c>
      <c r="E303" s="142" t="e">
        <f>VLOOKUP(A303,'Ожидает согласования  АТВ'!A:F,5,0)</f>
        <v>#N/A</v>
      </c>
      <c r="F303" s="142" t="e">
        <f>VLOOKUP(A303,'Ожидает согласования  АТВ'!A:F,6,0)</f>
        <v>#N/A</v>
      </c>
      <c r="G303" s="142" t="e">
        <f>VLOOKUP(A303,'Ожидает согласования  АТВ'!A:G,7,0)</f>
        <v>#N/A</v>
      </c>
    </row>
    <row r="304" spans="1:7" ht="12.5">
      <c r="A304" s="459" t="str">
        <f>Черновики!A306</f>
        <v/>
      </c>
      <c r="B304" s="387"/>
      <c r="C304" s="142" t="e">
        <f>VLOOKUP(A304,'Ожидает согласования  АТВ'!A:F,2,0)</f>
        <v>#N/A</v>
      </c>
      <c r="D304" s="142" t="e">
        <f>VLOOKUP(A304,'Ожидает согласования  АТВ'!A:F,4,0)</f>
        <v>#N/A</v>
      </c>
      <c r="E304" s="142" t="e">
        <f>VLOOKUP(A304,'Ожидает согласования  АТВ'!A:F,5,0)</f>
        <v>#N/A</v>
      </c>
      <c r="F304" s="142" t="e">
        <f>VLOOKUP(A304,'Ожидает согласования  АТВ'!A:F,6,0)</f>
        <v>#N/A</v>
      </c>
      <c r="G304" s="142" t="e">
        <f>VLOOKUP(A304,'Ожидает согласования  АТВ'!A:G,7,0)</f>
        <v>#N/A</v>
      </c>
    </row>
    <row r="305" spans="1:7" ht="12.5">
      <c r="A305" s="459" t="str">
        <f>Черновики!A307</f>
        <v/>
      </c>
      <c r="B305" s="462"/>
      <c r="C305" s="142" t="e">
        <f>VLOOKUP(A305,'Ожидает согласования  АТВ'!A:F,2,0)</f>
        <v>#N/A</v>
      </c>
      <c r="D305" s="142" t="e">
        <f>VLOOKUP(A305,'Ожидает согласования  АТВ'!A:F,4,0)</f>
        <v>#N/A</v>
      </c>
      <c r="E305" s="142" t="e">
        <f>VLOOKUP(A305,'Ожидает согласования  АТВ'!A:F,5,0)</f>
        <v>#N/A</v>
      </c>
      <c r="F305" s="142" t="e">
        <f>VLOOKUP(A305,'Ожидает согласования  АТВ'!A:F,6,0)</f>
        <v>#N/A</v>
      </c>
      <c r="G305" s="142" t="e">
        <f>VLOOKUP(A305,'Ожидает согласования  АТВ'!A:G,7,0)</f>
        <v>#N/A</v>
      </c>
    </row>
    <row r="306" spans="1:7" ht="12.5">
      <c r="A306" s="459" t="str">
        <f>Черновики!A308</f>
        <v/>
      </c>
      <c r="B306" s="387"/>
      <c r="C306" s="142" t="e">
        <f>VLOOKUP(A306,'Ожидает согласования  АТВ'!A:F,2,0)</f>
        <v>#N/A</v>
      </c>
      <c r="D306" s="142" t="e">
        <f>VLOOKUP(A306,'Ожидает согласования  АТВ'!A:F,4,0)</f>
        <v>#N/A</v>
      </c>
      <c r="E306" s="142" t="e">
        <f>VLOOKUP(A306,'Ожидает согласования  АТВ'!A:F,5,0)</f>
        <v>#N/A</v>
      </c>
      <c r="F306" s="142" t="e">
        <f>VLOOKUP(A306,'Ожидает согласования  АТВ'!A:F,6,0)</f>
        <v>#N/A</v>
      </c>
      <c r="G306" s="142" t="e">
        <f>VLOOKUP(A306,'Ожидает согласования  АТВ'!A:G,7,0)</f>
        <v>#N/A</v>
      </c>
    </row>
    <row r="307" spans="1:7" ht="12.5">
      <c r="A307" s="459" t="str">
        <f>Черновики!A309</f>
        <v/>
      </c>
      <c r="B307" s="462"/>
      <c r="C307" s="142" t="e">
        <f>VLOOKUP(A307,'Ожидает согласования  АТВ'!A:F,2,0)</f>
        <v>#N/A</v>
      </c>
      <c r="D307" s="142" t="e">
        <f>VLOOKUP(A307,'Ожидает согласования  АТВ'!A:F,4,0)</f>
        <v>#N/A</v>
      </c>
      <c r="E307" s="142" t="e">
        <f>VLOOKUP(A307,'Ожидает согласования  АТВ'!A:F,5,0)</f>
        <v>#N/A</v>
      </c>
      <c r="F307" s="142" t="e">
        <f>VLOOKUP(A307,'Ожидает согласования  АТВ'!A:F,6,0)</f>
        <v>#N/A</v>
      </c>
      <c r="G307" s="142" t="e">
        <f>VLOOKUP(A307,'Ожидает согласования  АТВ'!A:G,7,0)</f>
        <v>#N/A</v>
      </c>
    </row>
    <row r="308" spans="1:7" ht="12.5">
      <c r="A308" s="459" t="str">
        <f>Черновики!A310</f>
        <v/>
      </c>
      <c r="B308" s="387"/>
      <c r="C308" s="142" t="e">
        <f>VLOOKUP(A308,'Ожидает согласования  АТВ'!A:F,2,0)</f>
        <v>#N/A</v>
      </c>
      <c r="D308" s="142" t="e">
        <f>VLOOKUP(A308,'Ожидает согласования  АТВ'!A:F,4,0)</f>
        <v>#N/A</v>
      </c>
      <c r="E308" s="142" t="e">
        <f>VLOOKUP(A308,'Ожидает согласования  АТВ'!A:F,5,0)</f>
        <v>#N/A</v>
      </c>
      <c r="F308" s="142" t="e">
        <f>VLOOKUP(A308,'Ожидает согласования  АТВ'!A:F,6,0)</f>
        <v>#N/A</v>
      </c>
      <c r="G308" s="142" t="e">
        <f>VLOOKUP(A308,'Ожидает согласования  АТВ'!A:G,7,0)</f>
        <v>#N/A</v>
      </c>
    </row>
    <row r="309" spans="1:7" ht="12.5">
      <c r="A309" s="459" t="str">
        <f>Черновики!A311</f>
        <v/>
      </c>
      <c r="B309" s="462"/>
      <c r="C309" s="142" t="e">
        <f>VLOOKUP(A309,'Ожидает согласования  АТВ'!A:F,2,0)</f>
        <v>#N/A</v>
      </c>
      <c r="D309" s="142" t="e">
        <f>VLOOKUP(A309,'Ожидает согласования  АТВ'!A:F,4,0)</f>
        <v>#N/A</v>
      </c>
      <c r="E309" s="142" t="e">
        <f>VLOOKUP(A309,'Ожидает согласования  АТВ'!A:F,5,0)</f>
        <v>#N/A</v>
      </c>
      <c r="F309" s="142" t="e">
        <f>VLOOKUP(A309,'Ожидает согласования  АТВ'!A:F,6,0)</f>
        <v>#N/A</v>
      </c>
      <c r="G309" s="142" t="e">
        <f>VLOOKUP(A309,'Ожидает согласования  АТВ'!A:G,7,0)</f>
        <v>#N/A</v>
      </c>
    </row>
    <row r="310" spans="1:7" ht="12.5">
      <c r="A310" s="459" t="str">
        <f>Черновики!A312</f>
        <v/>
      </c>
      <c r="B310" s="387"/>
      <c r="C310" s="142" t="e">
        <f>VLOOKUP(A310,'Ожидает согласования  АТВ'!A:F,2,0)</f>
        <v>#N/A</v>
      </c>
      <c r="D310" s="142" t="e">
        <f>VLOOKUP(A310,'Ожидает согласования  АТВ'!A:F,4,0)</f>
        <v>#N/A</v>
      </c>
      <c r="E310" s="142" t="e">
        <f>VLOOKUP(A310,'Ожидает согласования  АТВ'!A:F,5,0)</f>
        <v>#N/A</v>
      </c>
      <c r="F310" s="142" t="e">
        <f>VLOOKUP(A310,'Ожидает согласования  АТВ'!A:F,6,0)</f>
        <v>#N/A</v>
      </c>
      <c r="G310" s="142" t="e">
        <f>VLOOKUP(A310,'Ожидает согласования  АТВ'!A:G,7,0)</f>
        <v>#N/A</v>
      </c>
    </row>
    <row r="311" spans="1:7" ht="12.5">
      <c r="A311" s="459" t="str">
        <f>Черновики!A313</f>
        <v/>
      </c>
      <c r="B311" s="462"/>
      <c r="C311" s="142" t="e">
        <f>VLOOKUP(A311,'Ожидает согласования  АТВ'!A:F,2,0)</f>
        <v>#N/A</v>
      </c>
      <c r="D311" s="142" t="e">
        <f>VLOOKUP(A311,'Ожидает согласования  АТВ'!A:F,4,0)</f>
        <v>#N/A</v>
      </c>
      <c r="E311" s="142" t="e">
        <f>VLOOKUP(A311,'Ожидает согласования  АТВ'!A:F,5,0)</f>
        <v>#N/A</v>
      </c>
      <c r="F311" s="142" t="e">
        <f>VLOOKUP(A311,'Ожидает согласования  АТВ'!A:F,6,0)</f>
        <v>#N/A</v>
      </c>
      <c r="G311" s="142" t="e">
        <f>VLOOKUP(A311,'Ожидает согласования  АТВ'!A:G,7,0)</f>
        <v>#N/A</v>
      </c>
    </row>
    <row r="312" spans="1:7" ht="12.5">
      <c r="A312" s="459" t="str">
        <f>Черновики!A314</f>
        <v/>
      </c>
      <c r="B312" s="387"/>
      <c r="C312" s="142" t="e">
        <f>VLOOKUP(A312,'Ожидает согласования  АТВ'!A:F,2,0)</f>
        <v>#N/A</v>
      </c>
      <c r="D312" s="142" t="e">
        <f>VLOOKUP(A312,'Ожидает согласования  АТВ'!A:F,4,0)</f>
        <v>#N/A</v>
      </c>
      <c r="E312" s="142" t="e">
        <f>VLOOKUP(A312,'Ожидает согласования  АТВ'!A:F,5,0)</f>
        <v>#N/A</v>
      </c>
      <c r="F312" s="142" t="e">
        <f>VLOOKUP(A312,'Ожидает согласования  АТВ'!A:F,6,0)</f>
        <v>#N/A</v>
      </c>
      <c r="G312" s="142" t="e">
        <f>VLOOKUP(A312,'Ожидает согласования  АТВ'!A:G,7,0)</f>
        <v>#N/A</v>
      </c>
    </row>
    <row r="313" spans="1:7" ht="12.5">
      <c r="A313" s="459" t="str">
        <f>Черновики!A315</f>
        <v/>
      </c>
      <c r="B313" s="462"/>
      <c r="C313" s="142" t="e">
        <f>VLOOKUP(A313,'Ожидает согласования  АТВ'!A:F,2,0)</f>
        <v>#N/A</v>
      </c>
      <c r="D313" s="142" t="e">
        <f>VLOOKUP(A313,'Ожидает согласования  АТВ'!A:F,4,0)</f>
        <v>#N/A</v>
      </c>
      <c r="E313" s="142" t="e">
        <f>VLOOKUP(A313,'Ожидает согласования  АТВ'!A:F,5,0)</f>
        <v>#N/A</v>
      </c>
      <c r="F313" s="142" t="e">
        <f>VLOOKUP(A313,'Ожидает согласования  АТВ'!A:F,6,0)</f>
        <v>#N/A</v>
      </c>
      <c r="G313" s="142" t="e">
        <f>VLOOKUP(A313,'Ожидает согласования  АТВ'!A:G,7,0)</f>
        <v>#N/A</v>
      </c>
    </row>
    <row r="314" spans="1:7" ht="12.5">
      <c r="A314" s="459" t="str">
        <f>Черновики!A316</f>
        <v/>
      </c>
      <c r="B314" s="387"/>
      <c r="C314" s="142" t="e">
        <f>VLOOKUP(A314,'Ожидает согласования  АТВ'!A:F,2,0)</f>
        <v>#N/A</v>
      </c>
      <c r="D314" s="142" t="e">
        <f>VLOOKUP(A314,'Ожидает согласования  АТВ'!A:F,4,0)</f>
        <v>#N/A</v>
      </c>
      <c r="E314" s="142" t="e">
        <f>VLOOKUP(A314,'Ожидает согласования  АТВ'!A:F,5,0)</f>
        <v>#N/A</v>
      </c>
      <c r="F314" s="142" t="e">
        <f>VLOOKUP(A314,'Ожидает согласования  АТВ'!A:F,6,0)</f>
        <v>#N/A</v>
      </c>
      <c r="G314" s="142" t="e">
        <f>VLOOKUP(A314,'Ожидает согласования  АТВ'!A:G,7,0)</f>
        <v>#N/A</v>
      </c>
    </row>
    <row r="315" spans="1:7" ht="12.5">
      <c r="A315" s="459" t="str">
        <f>Черновики!A317</f>
        <v/>
      </c>
      <c r="B315" s="462"/>
      <c r="C315" s="142" t="e">
        <f>VLOOKUP(A315,'Ожидает согласования  АТВ'!A:F,2,0)</f>
        <v>#N/A</v>
      </c>
      <c r="D315" s="142" t="e">
        <f>VLOOKUP(A315,'Ожидает согласования  АТВ'!A:F,4,0)</f>
        <v>#N/A</v>
      </c>
      <c r="E315" s="142" t="e">
        <f>VLOOKUP(A315,'Ожидает согласования  АТВ'!A:F,5,0)</f>
        <v>#N/A</v>
      </c>
      <c r="F315" s="142" t="e">
        <f>VLOOKUP(A315,'Ожидает согласования  АТВ'!A:F,6,0)</f>
        <v>#N/A</v>
      </c>
      <c r="G315" s="142" t="e">
        <f>VLOOKUP(A315,'Ожидает согласования  АТВ'!A:G,7,0)</f>
        <v>#N/A</v>
      </c>
    </row>
    <row r="316" spans="1:7" ht="12.5">
      <c r="A316" s="459" t="str">
        <f>Черновики!A318</f>
        <v/>
      </c>
      <c r="B316" s="387"/>
      <c r="C316" s="142" t="e">
        <f>VLOOKUP(A316,'Ожидает согласования  АТВ'!A:F,2,0)</f>
        <v>#N/A</v>
      </c>
      <c r="D316" s="142" t="e">
        <f>VLOOKUP(A316,'Ожидает согласования  АТВ'!A:F,4,0)</f>
        <v>#N/A</v>
      </c>
      <c r="E316" s="142" t="e">
        <f>VLOOKUP(A316,'Ожидает согласования  АТВ'!A:F,5,0)</f>
        <v>#N/A</v>
      </c>
      <c r="F316" s="142" t="e">
        <f>VLOOKUP(A316,'Ожидает согласования  АТВ'!A:F,6,0)</f>
        <v>#N/A</v>
      </c>
      <c r="G316" s="142" t="e">
        <f>VLOOKUP(A316,'Ожидает согласования  АТВ'!A:G,7,0)</f>
        <v>#N/A</v>
      </c>
    </row>
    <row r="317" spans="1:7" ht="12.5">
      <c r="A317" s="459" t="str">
        <f>Черновики!A319</f>
        <v/>
      </c>
      <c r="B317" s="462"/>
      <c r="C317" s="142" t="e">
        <f>VLOOKUP(A317,'Ожидает согласования  АТВ'!A:F,2,0)</f>
        <v>#N/A</v>
      </c>
      <c r="D317" s="142" t="e">
        <f>VLOOKUP(A317,'Ожидает согласования  АТВ'!A:F,4,0)</f>
        <v>#N/A</v>
      </c>
      <c r="E317" s="142" t="e">
        <f>VLOOKUP(A317,'Ожидает согласования  АТВ'!A:F,5,0)</f>
        <v>#N/A</v>
      </c>
      <c r="F317" s="142" t="e">
        <f>VLOOKUP(A317,'Ожидает согласования  АТВ'!A:F,6,0)</f>
        <v>#N/A</v>
      </c>
      <c r="G317" s="142" t="e">
        <f>VLOOKUP(A317,'Ожидает согласования  АТВ'!A:G,7,0)</f>
        <v>#N/A</v>
      </c>
    </row>
    <row r="318" spans="1:7" ht="12.5">
      <c r="A318" s="459" t="str">
        <f>Черновики!A320</f>
        <v/>
      </c>
      <c r="B318" s="387"/>
      <c r="C318" s="142" t="e">
        <f>VLOOKUP(A318,'Ожидает согласования  АТВ'!A:F,2,0)</f>
        <v>#N/A</v>
      </c>
      <c r="D318" s="142" t="e">
        <f>VLOOKUP(A318,'Ожидает согласования  АТВ'!A:F,4,0)</f>
        <v>#N/A</v>
      </c>
      <c r="E318" s="142" t="e">
        <f>VLOOKUP(A318,'Ожидает согласования  АТВ'!A:F,5,0)</f>
        <v>#N/A</v>
      </c>
      <c r="F318" s="142" t="e">
        <f>VLOOKUP(A318,'Ожидает согласования  АТВ'!A:F,6,0)</f>
        <v>#N/A</v>
      </c>
      <c r="G318" s="142" t="e">
        <f>VLOOKUP(A318,'Ожидает согласования  АТВ'!A:G,7,0)</f>
        <v>#N/A</v>
      </c>
    </row>
    <row r="319" spans="1:7" ht="12.5">
      <c r="A319" s="459" t="str">
        <f>Черновики!A321</f>
        <v/>
      </c>
      <c r="B319" s="462"/>
      <c r="C319" s="142" t="e">
        <f>VLOOKUP(A319,'Ожидает согласования  АТВ'!A:F,2,0)</f>
        <v>#N/A</v>
      </c>
      <c r="D319" s="142" t="e">
        <f>VLOOKUP(A319,'Ожидает согласования  АТВ'!A:F,4,0)</f>
        <v>#N/A</v>
      </c>
      <c r="E319" s="142" t="e">
        <f>VLOOKUP(A319,'Ожидает согласования  АТВ'!A:F,5,0)</f>
        <v>#N/A</v>
      </c>
      <c r="F319" s="142" t="e">
        <f>VLOOKUP(A319,'Ожидает согласования  АТВ'!A:F,6,0)</f>
        <v>#N/A</v>
      </c>
      <c r="G319" s="142" t="e">
        <f>VLOOKUP(A319,'Ожидает согласования  АТВ'!A:G,7,0)</f>
        <v>#N/A</v>
      </c>
    </row>
    <row r="320" spans="1:7" ht="12.5">
      <c r="A320" s="459" t="str">
        <f>Черновики!A322</f>
        <v/>
      </c>
      <c r="B320" s="387"/>
      <c r="C320" s="142" t="e">
        <f>VLOOKUP(A320,'Ожидает согласования  АТВ'!A:F,2,0)</f>
        <v>#N/A</v>
      </c>
      <c r="D320" s="142" t="e">
        <f>VLOOKUP(A320,'Ожидает согласования  АТВ'!A:F,4,0)</f>
        <v>#N/A</v>
      </c>
      <c r="E320" s="142" t="e">
        <f>VLOOKUP(A320,'Ожидает согласования  АТВ'!A:F,5,0)</f>
        <v>#N/A</v>
      </c>
      <c r="F320" s="142" t="e">
        <f>VLOOKUP(A320,'Ожидает согласования  АТВ'!A:F,6,0)</f>
        <v>#N/A</v>
      </c>
      <c r="G320" s="142" t="e">
        <f>VLOOKUP(A320,'Ожидает согласования  АТВ'!A:G,7,0)</f>
        <v>#N/A</v>
      </c>
    </row>
    <row r="321" spans="1:7" ht="12.5">
      <c r="A321" s="459" t="str">
        <f>Черновики!A323</f>
        <v/>
      </c>
      <c r="B321" s="462"/>
      <c r="C321" s="142" t="e">
        <f>VLOOKUP(A321,'Ожидает согласования  АТВ'!A:F,2,0)</f>
        <v>#N/A</v>
      </c>
      <c r="D321" s="142" t="e">
        <f>VLOOKUP(A321,'Ожидает согласования  АТВ'!A:F,4,0)</f>
        <v>#N/A</v>
      </c>
      <c r="E321" s="142" t="e">
        <f>VLOOKUP(A321,'Ожидает согласования  АТВ'!A:F,5,0)</f>
        <v>#N/A</v>
      </c>
      <c r="F321" s="142" t="e">
        <f>VLOOKUP(A321,'Ожидает согласования  АТВ'!A:F,6,0)</f>
        <v>#N/A</v>
      </c>
      <c r="G321" s="142" t="e">
        <f>VLOOKUP(A321,'Ожидает согласования  АТВ'!A:G,7,0)</f>
        <v>#N/A</v>
      </c>
    </row>
    <row r="322" spans="1:7" ht="12.5">
      <c r="A322" s="459" t="str">
        <f>Черновики!A324</f>
        <v/>
      </c>
      <c r="B322" s="387"/>
      <c r="C322" s="142" t="e">
        <f>VLOOKUP(A322,'Ожидает согласования  АТВ'!A:F,2,0)</f>
        <v>#N/A</v>
      </c>
      <c r="D322" s="142" t="e">
        <f>VLOOKUP(A322,'Ожидает согласования  АТВ'!A:F,4,0)</f>
        <v>#N/A</v>
      </c>
      <c r="E322" s="142" t="e">
        <f>VLOOKUP(A322,'Ожидает согласования  АТВ'!A:F,5,0)</f>
        <v>#N/A</v>
      </c>
      <c r="F322" s="142" t="e">
        <f>VLOOKUP(A322,'Ожидает согласования  АТВ'!A:F,6,0)</f>
        <v>#N/A</v>
      </c>
      <c r="G322" s="142" t="e">
        <f>VLOOKUP(A322,'Ожидает согласования  АТВ'!A:G,7,0)</f>
        <v>#N/A</v>
      </c>
    </row>
    <row r="323" spans="1:7" ht="12.5">
      <c r="A323" s="459" t="str">
        <f>Черновики!A325</f>
        <v/>
      </c>
      <c r="B323" s="462"/>
      <c r="C323" s="142" t="e">
        <f>VLOOKUP(A323,'Ожидает согласования  АТВ'!A:F,2,0)</f>
        <v>#N/A</v>
      </c>
      <c r="D323" s="142" t="e">
        <f>VLOOKUP(A323,'Ожидает согласования  АТВ'!A:F,4,0)</f>
        <v>#N/A</v>
      </c>
      <c r="E323" s="142" t="e">
        <f>VLOOKUP(A323,'Ожидает согласования  АТВ'!A:F,5,0)</f>
        <v>#N/A</v>
      </c>
      <c r="F323" s="142" t="e">
        <f>VLOOKUP(A323,'Ожидает согласования  АТВ'!A:F,6,0)</f>
        <v>#N/A</v>
      </c>
      <c r="G323" s="142" t="e">
        <f>VLOOKUP(A323,'Ожидает согласования  АТВ'!A:G,7,0)</f>
        <v>#N/A</v>
      </c>
    </row>
    <row r="324" spans="1:7" ht="12.5">
      <c r="A324" s="459" t="str">
        <f>Черновики!A326</f>
        <v/>
      </c>
      <c r="B324" s="387"/>
      <c r="C324" s="142" t="e">
        <f>VLOOKUP(A324,'Ожидает согласования  АТВ'!A:F,2,0)</f>
        <v>#N/A</v>
      </c>
      <c r="D324" s="142" t="e">
        <f>VLOOKUP(A324,'Ожидает согласования  АТВ'!A:F,4,0)</f>
        <v>#N/A</v>
      </c>
      <c r="E324" s="142" t="e">
        <f>VLOOKUP(A324,'Ожидает согласования  АТВ'!A:F,5,0)</f>
        <v>#N/A</v>
      </c>
      <c r="F324" s="142" t="e">
        <f>VLOOKUP(A324,'Ожидает согласования  АТВ'!A:F,6,0)</f>
        <v>#N/A</v>
      </c>
      <c r="G324" s="142" t="e">
        <f>VLOOKUP(A324,'Ожидает согласования  АТВ'!A:G,7,0)</f>
        <v>#N/A</v>
      </c>
    </row>
    <row r="325" spans="1:7" ht="12.5">
      <c r="A325" s="459" t="str">
        <f>Черновики!A327</f>
        <v/>
      </c>
      <c r="B325" s="462"/>
      <c r="C325" s="142" t="e">
        <f>VLOOKUP(A325,'Ожидает согласования  АТВ'!A:F,2,0)</f>
        <v>#N/A</v>
      </c>
      <c r="D325" s="142" t="e">
        <f>VLOOKUP(A325,'Ожидает согласования  АТВ'!A:F,4,0)</f>
        <v>#N/A</v>
      </c>
      <c r="E325" s="142" t="e">
        <f>VLOOKUP(A325,'Ожидает согласования  АТВ'!A:F,5,0)</f>
        <v>#N/A</v>
      </c>
      <c r="F325" s="142" t="e">
        <f>VLOOKUP(A325,'Ожидает согласования  АТВ'!A:F,6,0)</f>
        <v>#N/A</v>
      </c>
      <c r="G325" s="142" t="e">
        <f>VLOOKUP(A325,'Ожидает согласования  АТВ'!A:G,7,0)</f>
        <v>#N/A</v>
      </c>
    </row>
    <row r="326" spans="1:7" ht="12.5">
      <c r="A326" s="459" t="str">
        <f>Черновики!A328</f>
        <v/>
      </c>
      <c r="B326" s="387"/>
      <c r="C326" s="142" t="e">
        <f>VLOOKUP(A326,'Ожидает согласования  АТВ'!A:F,2,0)</f>
        <v>#N/A</v>
      </c>
      <c r="D326" s="142" t="e">
        <f>VLOOKUP(A326,'Ожидает согласования  АТВ'!A:F,4,0)</f>
        <v>#N/A</v>
      </c>
      <c r="E326" s="142" t="e">
        <f>VLOOKUP(A326,'Ожидает согласования  АТВ'!A:F,5,0)</f>
        <v>#N/A</v>
      </c>
      <c r="F326" s="142" t="e">
        <f>VLOOKUP(A326,'Ожидает согласования  АТВ'!A:F,6,0)</f>
        <v>#N/A</v>
      </c>
      <c r="G326" s="142" t="e">
        <f>VLOOKUP(A326,'Ожидает согласования  АТВ'!A:G,7,0)</f>
        <v>#N/A</v>
      </c>
    </row>
    <row r="327" spans="1:7" ht="12.5">
      <c r="A327" s="459" t="str">
        <f>Черновики!A329</f>
        <v/>
      </c>
      <c r="B327" s="462"/>
      <c r="C327" s="142" t="e">
        <f>VLOOKUP(A327,'Ожидает согласования  АТВ'!A:F,2,0)</f>
        <v>#N/A</v>
      </c>
      <c r="D327" s="142" t="e">
        <f>VLOOKUP(A327,'Ожидает согласования  АТВ'!A:F,4,0)</f>
        <v>#N/A</v>
      </c>
      <c r="E327" s="142" t="e">
        <f>VLOOKUP(A327,'Ожидает согласования  АТВ'!A:F,5,0)</f>
        <v>#N/A</v>
      </c>
      <c r="F327" s="142" t="e">
        <f>VLOOKUP(A327,'Ожидает согласования  АТВ'!A:F,6,0)</f>
        <v>#N/A</v>
      </c>
      <c r="G327" s="142" t="e">
        <f>VLOOKUP(A327,'Ожидает согласования  АТВ'!A:G,7,0)</f>
        <v>#N/A</v>
      </c>
    </row>
    <row r="328" spans="1:7" ht="12.5">
      <c r="A328" s="459" t="str">
        <f>Черновики!A330</f>
        <v/>
      </c>
      <c r="B328" s="387"/>
      <c r="C328" s="142" t="e">
        <f>VLOOKUP(A328,'Ожидает согласования  АТВ'!A:F,2,0)</f>
        <v>#N/A</v>
      </c>
      <c r="D328" s="142" t="e">
        <f>VLOOKUP(A328,'Ожидает согласования  АТВ'!A:F,4,0)</f>
        <v>#N/A</v>
      </c>
      <c r="E328" s="142" t="e">
        <f>VLOOKUP(A328,'Ожидает согласования  АТВ'!A:F,5,0)</f>
        <v>#N/A</v>
      </c>
      <c r="F328" s="142" t="e">
        <f>VLOOKUP(A328,'Ожидает согласования  АТВ'!A:F,6,0)</f>
        <v>#N/A</v>
      </c>
      <c r="G328" s="142" t="e">
        <f>VLOOKUP(A328,'Ожидает согласования  АТВ'!A:G,7,0)</f>
        <v>#N/A</v>
      </c>
    </row>
    <row r="329" spans="1:7" ht="12.5">
      <c r="A329" s="459" t="str">
        <f>Черновики!A331</f>
        <v/>
      </c>
      <c r="B329" s="462"/>
      <c r="C329" s="142" t="e">
        <f>VLOOKUP(A329,'Ожидает согласования  АТВ'!A:F,2,0)</f>
        <v>#N/A</v>
      </c>
      <c r="D329" s="142" t="e">
        <f>VLOOKUP(A329,'Ожидает согласования  АТВ'!A:F,4,0)</f>
        <v>#N/A</v>
      </c>
      <c r="E329" s="142" t="e">
        <f>VLOOKUP(A329,'Ожидает согласования  АТВ'!A:F,5,0)</f>
        <v>#N/A</v>
      </c>
      <c r="F329" s="142" t="e">
        <f>VLOOKUP(A329,'Ожидает согласования  АТВ'!A:F,6,0)</f>
        <v>#N/A</v>
      </c>
      <c r="G329" s="142" t="e">
        <f>VLOOKUP(A329,'Ожидает согласования  АТВ'!A:G,7,0)</f>
        <v>#N/A</v>
      </c>
    </row>
    <row r="330" spans="1:7" ht="12.5">
      <c r="A330" s="459" t="str">
        <f>Черновики!A332</f>
        <v/>
      </c>
      <c r="B330" s="387"/>
      <c r="C330" s="142" t="e">
        <f>VLOOKUP(A330,'Ожидает согласования  АТВ'!A:F,2,0)</f>
        <v>#N/A</v>
      </c>
      <c r="D330" s="142" t="e">
        <f>VLOOKUP(A330,'Ожидает согласования  АТВ'!A:F,4,0)</f>
        <v>#N/A</v>
      </c>
      <c r="E330" s="142" t="e">
        <f>VLOOKUP(A330,'Ожидает согласования  АТВ'!A:F,5,0)</f>
        <v>#N/A</v>
      </c>
      <c r="F330" s="142" t="e">
        <f>VLOOKUP(A330,'Ожидает согласования  АТВ'!A:F,6,0)</f>
        <v>#N/A</v>
      </c>
      <c r="G330" s="142" t="e">
        <f>VLOOKUP(A330,'Ожидает согласования  АТВ'!A:G,7,0)</f>
        <v>#N/A</v>
      </c>
    </row>
    <row r="331" spans="1:7" ht="12.5">
      <c r="A331" s="459" t="str">
        <f>Черновики!A333</f>
        <v/>
      </c>
      <c r="B331" s="462"/>
      <c r="C331" s="142" t="e">
        <f>VLOOKUP(A331,'Ожидает согласования  АТВ'!A:F,2,0)</f>
        <v>#N/A</v>
      </c>
      <c r="D331" s="142" t="e">
        <f>VLOOKUP(A331,'Ожидает согласования  АТВ'!A:F,4,0)</f>
        <v>#N/A</v>
      </c>
      <c r="E331" s="142" t="e">
        <f>VLOOKUP(A331,'Ожидает согласования  АТВ'!A:F,5,0)</f>
        <v>#N/A</v>
      </c>
      <c r="F331" s="142" t="e">
        <f>VLOOKUP(A331,'Ожидает согласования  АТВ'!A:F,6,0)</f>
        <v>#N/A</v>
      </c>
      <c r="G331" s="142" t="e">
        <f>VLOOKUP(A331,'Ожидает согласования  АТВ'!A:G,7,0)</f>
        <v>#N/A</v>
      </c>
    </row>
    <row r="332" spans="1:7" ht="12.5">
      <c r="A332" s="459" t="str">
        <f>Черновики!A334</f>
        <v/>
      </c>
      <c r="B332" s="387"/>
      <c r="C332" s="142" t="e">
        <f>VLOOKUP(A332,'Ожидает согласования  АТВ'!A:F,2,0)</f>
        <v>#N/A</v>
      </c>
      <c r="D332" s="142" t="e">
        <f>VLOOKUP(A332,'Ожидает согласования  АТВ'!A:F,4,0)</f>
        <v>#N/A</v>
      </c>
      <c r="E332" s="142" t="e">
        <f>VLOOKUP(A332,'Ожидает согласования  АТВ'!A:F,5,0)</f>
        <v>#N/A</v>
      </c>
      <c r="F332" s="142" t="e">
        <f>VLOOKUP(A332,'Ожидает согласования  АТВ'!A:F,6,0)</f>
        <v>#N/A</v>
      </c>
      <c r="G332" s="142" t="e">
        <f>VLOOKUP(A332,'Ожидает согласования  АТВ'!A:G,7,0)</f>
        <v>#N/A</v>
      </c>
    </row>
    <row r="333" spans="1:7" ht="12.5">
      <c r="A333" s="459" t="str">
        <f>Черновики!A335</f>
        <v/>
      </c>
      <c r="B333" s="462"/>
      <c r="C333" s="142" t="e">
        <f>VLOOKUP(A333,'Ожидает согласования  АТВ'!A:F,2,0)</f>
        <v>#N/A</v>
      </c>
      <c r="D333" s="142" t="e">
        <f>VLOOKUP(A333,'Ожидает согласования  АТВ'!A:F,4,0)</f>
        <v>#N/A</v>
      </c>
      <c r="E333" s="142" t="e">
        <f>VLOOKUP(A333,'Ожидает согласования  АТВ'!A:F,5,0)</f>
        <v>#N/A</v>
      </c>
      <c r="F333" s="142" t="e">
        <f>VLOOKUP(A333,'Ожидает согласования  АТВ'!A:F,6,0)</f>
        <v>#N/A</v>
      </c>
      <c r="G333" s="142" t="e">
        <f>VLOOKUP(A333,'Ожидает согласования  АТВ'!A:G,7,0)</f>
        <v>#N/A</v>
      </c>
    </row>
    <row r="334" spans="1:7" ht="12.5">
      <c r="A334" s="459" t="str">
        <f>Черновики!A336</f>
        <v/>
      </c>
      <c r="B334" s="387"/>
      <c r="C334" s="142" t="e">
        <f>VLOOKUP(A334,'Ожидает согласования  АТВ'!A:F,2,0)</f>
        <v>#N/A</v>
      </c>
      <c r="D334" s="142" t="e">
        <f>VLOOKUP(A334,'Ожидает согласования  АТВ'!A:F,4,0)</f>
        <v>#N/A</v>
      </c>
      <c r="E334" s="142" t="e">
        <f>VLOOKUP(A334,'Ожидает согласования  АТВ'!A:F,5,0)</f>
        <v>#N/A</v>
      </c>
      <c r="F334" s="142" t="e">
        <f>VLOOKUP(A334,'Ожидает согласования  АТВ'!A:F,6,0)</f>
        <v>#N/A</v>
      </c>
      <c r="G334" s="142" t="e">
        <f>VLOOKUP(A334,'Ожидает согласования  АТВ'!A:G,7,0)</f>
        <v>#N/A</v>
      </c>
    </row>
    <row r="335" spans="1:7" ht="12.5">
      <c r="A335" s="459" t="str">
        <f>Черновики!A337</f>
        <v/>
      </c>
      <c r="B335" s="462"/>
      <c r="C335" s="142" t="e">
        <f>VLOOKUP(A335,'Ожидает согласования  АТВ'!A:F,2,0)</f>
        <v>#N/A</v>
      </c>
      <c r="D335" s="142" t="e">
        <f>VLOOKUP(A335,'Ожидает согласования  АТВ'!A:F,4,0)</f>
        <v>#N/A</v>
      </c>
      <c r="E335" s="142" t="e">
        <f>VLOOKUP(A335,'Ожидает согласования  АТВ'!A:F,5,0)</f>
        <v>#N/A</v>
      </c>
      <c r="F335" s="142" t="e">
        <f>VLOOKUP(A335,'Ожидает согласования  АТВ'!A:F,6,0)</f>
        <v>#N/A</v>
      </c>
      <c r="G335" s="142" t="e">
        <f>VLOOKUP(A335,'Ожидает согласования  АТВ'!A:G,7,0)</f>
        <v>#N/A</v>
      </c>
    </row>
    <row r="336" spans="1:7" ht="12.5">
      <c r="A336" s="459" t="str">
        <f>Черновики!A338</f>
        <v/>
      </c>
      <c r="B336" s="387"/>
      <c r="C336" s="142" t="e">
        <f>VLOOKUP(A336,'Ожидает согласования  АТВ'!A:F,2,0)</f>
        <v>#N/A</v>
      </c>
      <c r="D336" s="142" t="e">
        <f>VLOOKUP(A336,'Ожидает согласования  АТВ'!A:F,4,0)</f>
        <v>#N/A</v>
      </c>
      <c r="E336" s="142" t="e">
        <f>VLOOKUP(A336,'Ожидает согласования  АТВ'!A:F,5,0)</f>
        <v>#N/A</v>
      </c>
      <c r="F336" s="142" t="e">
        <f>VLOOKUP(A336,'Ожидает согласования  АТВ'!A:F,6,0)</f>
        <v>#N/A</v>
      </c>
      <c r="G336" s="142" t="e">
        <f>VLOOKUP(A336,'Ожидает согласования  АТВ'!A:G,7,0)</f>
        <v>#N/A</v>
      </c>
    </row>
    <row r="337" spans="1:7" ht="12.5">
      <c r="A337" s="459" t="str">
        <f>Черновики!A339</f>
        <v/>
      </c>
      <c r="B337" s="462"/>
      <c r="C337" s="142" t="e">
        <f>VLOOKUP(A337,'Ожидает согласования  АТВ'!A:F,2,0)</f>
        <v>#N/A</v>
      </c>
      <c r="D337" s="142" t="e">
        <f>VLOOKUP(A337,'Ожидает согласования  АТВ'!A:F,4,0)</f>
        <v>#N/A</v>
      </c>
      <c r="E337" s="142" t="e">
        <f>VLOOKUP(A337,'Ожидает согласования  АТВ'!A:F,5,0)</f>
        <v>#N/A</v>
      </c>
      <c r="F337" s="142" t="e">
        <f>VLOOKUP(A337,'Ожидает согласования  АТВ'!A:F,6,0)</f>
        <v>#N/A</v>
      </c>
      <c r="G337" s="142" t="e">
        <f>VLOOKUP(A337,'Ожидает согласования  АТВ'!A:G,7,0)</f>
        <v>#N/A</v>
      </c>
    </row>
    <row r="338" spans="1:7" ht="12.5">
      <c r="A338" s="459" t="str">
        <f>Черновики!A340</f>
        <v/>
      </c>
      <c r="B338" s="387"/>
      <c r="C338" s="142" t="e">
        <f>VLOOKUP(A338,'Ожидает согласования  АТВ'!A:F,2,0)</f>
        <v>#N/A</v>
      </c>
      <c r="D338" s="142" t="e">
        <f>VLOOKUP(A338,'Ожидает согласования  АТВ'!A:F,4,0)</f>
        <v>#N/A</v>
      </c>
      <c r="E338" s="142" t="e">
        <f>VLOOKUP(A338,'Ожидает согласования  АТВ'!A:F,5,0)</f>
        <v>#N/A</v>
      </c>
      <c r="F338" s="142" t="e">
        <f>VLOOKUP(A338,'Ожидает согласования  АТВ'!A:F,6,0)</f>
        <v>#N/A</v>
      </c>
      <c r="G338" s="142" t="e">
        <f>VLOOKUP(A338,'Ожидает согласования  АТВ'!A:G,7,0)</f>
        <v>#N/A</v>
      </c>
    </row>
    <row r="339" spans="1:7" ht="12.5">
      <c r="A339" s="459" t="str">
        <f>Черновики!A341</f>
        <v/>
      </c>
      <c r="B339" s="462"/>
      <c r="C339" s="142" t="e">
        <f>VLOOKUP(A339,'Ожидает согласования  АТВ'!A:F,2,0)</f>
        <v>#N/A</v>
      </c>
      <c r="D339" s="142" t="e">
        <f>VLOOKUP(A339,'Ожидает согласования  АТВ'!A:F,4,0)</f>
        <v>#N/A</v>
      </c>
      <c r="E339" s="142" t="e">
        <f>VLOOKUP(A339,'Ожидает согласования  АТВ'!A:F,5,0)</f>
        <v>#N/A</v>
      </c>
      <c r="F339" s="142" t="e">
        <f>VLOOKUP(A339,'Ожидает согласования  АТВ'!A:F,6,0)</f>
        <v>#N/A</v>
      </c>
      <c r="G339" s="142" t="e">
        <f>VLOOKUP(A339,'Ожидает согласования  АТВ'!A:G,7,0)</f>
        <v>#N/A</v>
      </c>
    </row>
    <row r="340" spans="1:7" ht="12.5">
      <c r="A340" s="459" t="str">
        <f>Черновики!A342</f>
        <v/>
      </c>
      <c r="B340" s="387"/>
      <c r="C340" s="142" t="e">
        <f>VLOOKUP(A340,'Ожидает согласования  АТВ'!A:F,2,0)</f>
        <v>#N/A</v>
      </c>
      <c r="D340" s="142" t="e">
        <f>VLOOKUP(A340,'Ожидает согласования  АТВ'!A:F,4,0)</f>
        <v>#N/A</v>
      </c>
      <c r="E340" s="142" t="e">
        <f>VLOOKUP(A340,'Ожидает согласования  АТВ'!A:F,5,0)</f>
        <v>#N/A</v>
      </c>
      <c r="F340" s="142" t="e">
        <f>VLOOKUP(A340,'Ожидает согласования  АТВ'!A:F,6,0)</f>
        <v>#N/A</v>
      </c>
      <c r="G340" s="142" t="e">
        <f>VLOOKUP(A340,'Ожидает согласования  АТВ'!A:G,7,0)</f>
        <v>#N/A</v>
      </c>
    </row>
    <row r="341" spans="1:7" ht="12.5">
      <c r="A341" s="459" t="str">
        <f>Черновики!A343</f>
        <v/>
      </c>
      <c r="B341" s="462"/>
      <c r="C341" s="142" t="e">
        <f>VLOOKUP(A341,'Ожидает согласования  АТВ'!A:F,2,0)</f>
        <v>#N/A</v>
      </c>
      <c r="D341" s="142" t="e">
        <f>VLOOKUP(A341,'Ожидает согласования  АТВ'!A:F,4,0)</f>
        <v>#N/A</v>
      </c>
      <c r="E341" s="142" t="e">
        <f>VLOOKUP(A341,'Ожидает согласования  АТВ'!A:F,5,0)</f>
        <v>#N/A</v>
      </c>
      <c r="F341" s="142" t="e">
        <f>VLOOKUP(A341,'Ожидает согласования  АТВ'!A:F,6,0)</f>
        <v>#N/A</v>
      </c>
      <c r="G341" s="142" t="e">
        <f>VLOOKUP(A341,'Ожидает согласования  АТВ'!A:G,7,0)</f>
        <v>#N/A</v>
      </c>
    </row>
    <row r="342" spans="1:7" ht="12.5">
      <c r="A342" s="459" t="str">
        <f>Черновики!A344</f>
        <v/>
      </c>
      <c r="B342" s="387"/>
      <c r="C342" s="142" t="e">
        <f>VLOOKUP(A342,'Ожидает согласования  АТВ'!A:F,2,0)</f>
        <v>#N/A</v>
      </c>
      <c r="D342" s="142" t="e">
        <f>VLOOKUP(A342,'Ожидает согласования  АТВ'!A:F,4,0)</f>
        <v>#N/A</v>
      </c>
      <c r="E342" s="142" t="e">
        <f>VLOOKUP(A342,'Ожидает согласования  АТВ'!A:F,5,0)</f>
        <v>#N/A</v>
      </c>
      <c r="F342" s="142" t="e">
        <f>VLOOKUP(A342,'Ожидает согласования  АТВ'!A:F,6,0)</f>
        <v>#N/A</v>
      </c>
      <c r="G342" s="142" t="e">
        <f>VLOOKUP(A342,'Ожидает согласования  АТВ'!A:G,7,0)</f>
        <v>#N/A</v>
      </c>
    </row>
    <row r="343" spans="1:7" ht="12.5">
      <c r="A343" s="459" t="str">
        <f>Черновики!A345</f>
        <v/>
      </c>
      <c r="B343" s="462"/>
      <c r="C343" s="142" t="e">
        <f>VLOOKUP(A343,'Ожидает согласования  АТВ'!A:F,2,0)</f>
        <v>#N/A</v>
      </c>
      <c r="D343" s="142" t="e">
        <f>VLOOKUP(A343,'Ожидает согласования  АТВ'!A:F,4,0)</f>
        <v>#N/A</v>
      </c>
      <c r="E343" s="142" t="e">
        <f>VLOOKUP(A343,'Ожидает согласования  АТВ'!A:F,5,0)</f>
        <v>#N/A</v>
      </c>
      <c r="F343" s="142" t="e">
        <f>VLOOKUP(A343,'Ожидает согласования  АТВ'!A:F,6,0)</f>
        <v>#N/A</v>
      </c>
      <c r="G343" s="142" t="e">
        <f>VLOOKUP(A343,'Ожидает согласования  АТВ'!A:G,7,0)</f>
        <v>#N/A</v>
      </c>
    </row>
    <row r="344" spans="1:7" ht="12.5">
      <c r="A344" s="459" t="str">
        <f>Черновики!A346</f>
        <v/>
      </c>
      <c r="B344" s="387"/>
      <c r="C344" s="142" t="e">
        <f>VLOOKUP(A344,'Ожидает согласования  АТВ'!A:F,2,0)</f>
        <v>#N/A</v>
      </c>
      <c r="D344" s="142" t="e">
        <f>VLOOKUP(A344,'Ожидает согласования  АТВ'!A:F,4,0)</f>
        <v>#N/A</v>
      </c>
      <c r="E344" s="142" t="e">
        <f>VLOOKUP(A344,'Ожидает согласования  АТВ'!A:F,5,0)</f>
        <v>#N/A</v>
      </c>
      <c r="F344" s="142" t="e">
        <f>VLOOKUP(A344,'Ожидает согласования  АТВ'!A:F,6,0)</f>
        <v>#N/A</v>
      </c>
      <c r="G344" s="142" t="e">
        <f>VLOOKUP(A344,'Ожидает согласования  АТВ'!A:G,7,0)</f>
        <v>#N/A</v>
      </c>
    </row>
    <row r="345" spans="1:7" ht="12.5">
      <c r="A345" s="459" t="str">
        <f>Черновики!A347</f>
        <v/>
      </c>
      <c r="B345" s="462"/>
      <c r="C345" s="142" t="e">
        <f>VLOOKUP(A345,'Ожидает согласования  АТВ'!A:F,2,0)</f>
        <v>#N/A</v>
      </c>
      <c r="D345" s="142" t="e">
        <f>VLOOKUP(A345,'Ожидает согласования  АТВ'!A:F,4,0)</f>
        <v>#N/A</v>
      </c>
      <c r="E345" s="142" t="e">
        <f>VLOOKUP(A345,'Ожидает согласования  АТВ'!A:F,5,0)</f>
        <v>#N/A</v>
      </c>
      <c r="F345" s="142" t="e">
        <f>VLOOKUP(A345,'Ожидает согласования  АТВ'!A:F,6,0)</f>
        <v>#N/A</v>
      </c>
      <c r="G345" s="142" t="e">
        <f>VLOOKUP(A345,'Ожидает согласования  АТВ'!A:G,7,0)</f>
        <v>#N/A</v>
      </c>
    </row>
    <row r="346" spans="1:7" ht="12.5">
      <c r="A346" s="459" t="str">
        <f>Черновики!A348</f>
        <v/>
      </c>
      <c r="B346" s="387"/>
      <c r="C346" s="142" t="e">
        <f>VLOOKUP(A346,'Ожидает согласования  АТВ'!A:F,2,0)</f>
        <v>#N/A</v>
      </c>
      <c r="D346" s="142" t="e">
        <f>VLOOKUP(A346,'Ожидает согласования  АТВ'!A:F,4,0)</f>
        <v>#N/A</v>
      </c>
      <c r="E346" s="142" t="e">
        <f>VLOOKUP(A346,'Ожидает согласования  АТВ'!A:F,5,0)</f>
        <v>#N/A</v>
      </c>
      <c r="F346" s="142" t="e">
        <f>VLOOKUP(A346,'Ожидает согласования  АТВ'!A:F,6,0)</f>
        <v>#N/A</v>
      </c>
      <c r="G346" s="142" t="e">
        <f>VLOOKUP(A346,'Ожидает согласования  АТВ'!A:G,7,0)</f>
        <v>#N/A</v>
      </c>
    </row>
    <row r="347" spans="1:7" ht="12.5">
      <c r="A347" s="459" t="str">
        <f>Черновики!A349</f>
        <v/>
      </c>
      <c r="B347" s="462"/>
      <c r="C347" s="142" t="e">
        <f>VLOOKUP(A347,'Ожидает согласования  АТВ'!A:F,2,0)</f>
        <v>#N/A</v>
      </c>
      <c r="D347" s="142" t="e">
        <f>VLOOKUP(A347,'Ожидает согласования  АТВ'!A:F,4,0)</f>
        <v>#N/A</v>
      </c>
      <c r="E347" s="142" t="e">
        <f>VLOOKUP(A347,'Ожидает согласования  АТВ'!A:F,5,0)</f>
        <v>#N/A</v>
      </c>
      <c r="F347" s="142" t="e">
        <f>VLOOKUP(A347,'Ожидает согласования  АТВ'!A:F,6,0)</f>
        <v>#N/A</v>
      </c>
      <c r="G347" s="142" t="e">
        <f>VLOOKUP(A347,'Ожидает согласования  АТВ'!A:G,7,0)</f>
        <v>#N/A</v>
      </c>
    </row>
    <row r="348" spans="1:7" ht="12.5">
      <c r="A348" s="459" t="str">
        <f>Черновики!A350</f>
        <v/>
      </c>
      <c r="B348" s="387"/>
      <c r="C348" s="142" t="e">
        <f>VLOOKUP(A348,'Ожидает согласования  АТВ'!A:F,2,0)</f>
        <v>#N/A</v>
      </c>
      <c r="D348" s="142" t="e">
        <f>VLOOKUP(A348,'Ожидает согласования  АТВ'!A:F,4,0)</f>
        <v>#N/A</v>
      </c>
      <c r="E348" s="142" t="e">
        <f>VLOOKUP(A348,'Ожидает согласования  АТВ'!A:F,5,0)</f>
        <v>#N/A</v>
      </c>
      <c r="F348" s="142" t="e">
        <f>VLOOKUP(A348,'Ожидает согласования  АТВ'!A:F,6,0)</f>
        <v>#N/A</v>
      </c>
      <c r="G348" s="142" t="e">
        <f>VLOOKUP(A348,'Ожидает согласования  АТВ'!A:G,7,0)</f>
        <v>#N/A</v>
      </c>
    </row>
    <row r="349" spans="1:7" ht="12.5">
      <c r="A349" s="459" t="str">
        <f>Черновики!A351</f>
        <v/>
      </c>
      <c r="B349" s="462"/>
      <c r="C349" s="142" t="e">
        <f>VLOOKUP(A349,'Ожидает согласования  АТВ'!A:F,2,0)</f>
        <v>#N/A</v>
      </c>
      <c r="D349" s="142" t="e">
        <f>VLOOKUP(A349,'Ожидает согласования  АТВ'!A:F,4,0)</f>
        <v>#N/A</v>
      </c>
      <c r="E349" s="142" t="e">
        <f>VLOOKUP(A349,'Ожидает согласования  АТВ'!A:F,5,0)</f>
        <v>#N/A</v>
      </c>
      <c r="F349" s="142" t="e">
        <f>VLOOKUP(A349,'Ожидает согласования  АТВ'!A:F,6,0)</f>
        <v>#N/A</v>
      </c>
      <c r="G349" s="142" t="e">
        <f>VLOOKUP(A349,'Ожидает согласования  АТВ'!A:G,7,0)</f>
        <v>#N/A</v>
      </c>
    </row>
    <row r="350" spans="1:7" ht="12.5">
      <c r="A350" s="459" t="str">
        <f>Черновики!A352</f>
        <v/>
      </c>
      <c r="B350" s="387"/>
      <c r="C350" s="142" t="e">
        <f>VLOOKUP(A350,'Ожидает согласования  АТВ'!A:F,2,0)</f>
        <v>#N/A</v>
      </c>
      <c r="D350" s="142" t="e">
        <f>VLOOKUP(A350,'Ожидает согласования  АТВ'!A:F,4,0)</f>
        <v>#N/A</v>
      </c>
      <c r="E350" s="142" t="e">
        <f>VLOOKUP(A350,'Ожидает согласования  АТВ'!A:F,5,0)</f>
        <v>#N/A</v>
      </c>
      <c r="F350" s="142" t="e">
        <f>VLOOKUP(A350,'Ожидает согласования  АТВ'!A:F,6,0)</f>
        <v>#N/A</v>
      </c>
      <c r="G350" s="142" t="e">
        <f>VLOOKUP(A350,'Ожидает согласования  АТВ'!A:G,7,0)</f>
        <v>#N/A</v>
      </c>
    </row>
    <row r="351" spans="1:7" ht="12.5">
      <c r="A351" s="459" t="str">
        <f>Черновики!A353</f>
        <v/>
      </c>
      <c r="B351" s="462"/>
      <c r="C351" s="142" t="e">
        <f>VLOOKUP(A351,'Ожидает согласования  АТВ'!A:F,2,0)</f>
        <v>#N/A</v>
      </c>
      <c r="D351" s="142" t="e">
        <f>VLOOKUP(A351,'Ожидает согласования  АТВ'!A:F,4,0)</f>
        <v>#N/A</v>
      </c>
      <c r="E351" s="142" t="e">
        <f>VLOOKUP(A351,'Ожидает согласования  АТВ'!A:F,5,0)</f>
        <v>#N/A</v>
      </c>
      <c r="F351" s="142" t="e">
        <f>VLOOKUP(A351,'Ожидает согласования  АТВ'!A:F,6,0)</f>
        <v>#N/A</v>
      </c>
      <c r="G351" s="142" t="e">
        <f>VLOOKUP(A351,'Ожидает согласования  АТВ'!A:G,7,0)</f>
        <v>#N/A</v>
      </c>
    </row>
    <row r="352" spans="1:7" ht="12.5">
      <c r="A352" s="459" t="str">
        <f>Черновики!A354</f>
        <v/>
      </c>
      <c r="B352" s="387"/>
      <c r="C352" s="142" t="e">
        <f>VLOOKUP(A352,'Ожидает согласования  АТВ'!A:F,2,0)</f>
        <v>#N/A</v>
      </c>
      <c r="D352" s="142" t="e">
        <f>VLOOKUP(A352,'Ожидает согласования  АТВ'!A:F,4,0)</f>
        <v>#N/A</v>
      </c>
      <c r="E352" s="142" t="e">
        <f>VLOOKUP(A352,'Ожидает согласования  АТВ'!A:F,5,0)</f>
        <v>#N/A</v>
      </c>
      <c r="F352" s="142" t="e">
        <f>VLOOKUP(A352,'Ожидает согласования  АТВ'!A:F,6,0)</f>
        <v>#N/A</v>
      </c>
      <c r="G352" s="142" t="e">
        <f>VLOOKUP(A352,'Ожидает согласования  АТВ'!A:G,7,0)</f>
        <v>#N/A</v>
      </c>
    </row>
    <row r="353" spans="1:7" ht="12.5">
      <c r="A353" s="459" t="str">
        <f>Черновики!A355</f>
        <v/>
      </c>
      <c r="B353" s="462"/>
      <c r="C353" s="142" t="e">
        <f>VLOOKUP(A353,'Ожидает согласования  АТВ'!A:F,2,0)</f>
        <v>#N/A</v>
      </c>
      <c r="D353" s="142" t="e">
        <f>VLOOKUP(A353,'Ожидает согласования  АТВ'!A:F,4,0)</f>
        <v>#N/A</v>
      </c>
      <c r="E353" s="142" t="e">
        <f>VLOOKUP(A353,'Ожидает согласования  АТВ'!A:F,5,0)</f>
        <v>#N/A</v>
      </c>
      <c r="F353" s="142" t="e">
        <f>VLOOKUP(A353,'Ожидает согласования  АТВ'!A:F,6,0)</f>
        <v>#N/A</v>
      </c>
      <c r="G353" s="142" t="e">
        <f>VLOOKUP(A353,'Ожидает согласования  АТВ'!A:G,7,0)</f>
        <v>#N/A</v>
      </c>
    </row>
    <row r="354" spans="1:7" ht="12.5">
      <c r="A354" s="459" t="str">
        <f>Черновики!A356</f>
        <v/>
      </c>
      <c r="B354" s="387"/>
      <c r="C354" s="142" t="e">
        <f>VLOOKUP(A354,'Ожидает согласования  АТВ'!A:F,2,0)</f>
        <v>#N/A</v>
      </c>
      <c r="D354" s="142" t="e">
        <f>VLOOKUP(A354,'Ожидает согласования  АТВ'!A:F,4,0)</f>
        <v>#N/A</v>
      </c>
      <c r="E354" s="142" t="e">
        <f>VLOOKUP(A354,'Ожидает согласования  АТВ'!A:F,5,0)</f>
        <v>#N/A</v>
      </c>
      <c r="F354" s="142" t="e">
        <f>VLOOKUP(A354,'Ожидает согласования  АТВ'!A:F,6,0)</f>
        <v>#N/A</v>
      </c>
      <c r="G354" s="142" t="e">
        <f>VLOOKUP(A354,'Ожидает согласования  АТВ'!A:G,7,0)</f>
        <v>#N/A</v>
      </c>
    </row>
    <row r="355" spans="1:7" ht="12.5">
      <c r="A355" s="459" t="str">
        <f>Черновики!A357</f>
        <v/>
      </c>
      <c r="B355" s="462"/>
      <c r="C355" s="142" t="e">
        <f>VLOOKUP(A355,'Ожидает согласования  АТВ'!A:F,2,0)</f>
        <v>#N/A</v>
      </c>
      <c r="D355" s="142" t="e">
        <f>VLOOKUP(A355,'Ожидает согласования  АТВ'!A:F,4,0)</f>
        <v>#N/A</v>
      </c>
      <c r="E355" s="142" t="e">
        <f>VLOOKUP(A355,'Ожидает согласования  АТВ'!A:F,5,0)</f>
        <v>#N/A</v>
      </c>
      <c r="F355" s="142" t="e">
        <f>VLOOKUP(A355,'Ожидает согласования  АТВ'!A:F,6,0)</f>
        <v>#N/A</v>
      </c>
      <c r="G355" s="142" t="e">
        <f>VLOOKUP(A355,'Ожидает согласования  АТВ'!A:G,7,0)</f>
        <v>#N/A</v>
      </c>
    </row>
    <row r="356" spans="1:7" ht="12.5">
      <c r="A356" s="459" t="str">
        <f>Черновики!A358</f>
        <v/>
      </c>
      <c r="B356" s="387"/>
      <c r="C356" s="142" t="e">
        <f>VLOOKUP(A356,'Ожидает согласования  АТВ'!A:F,2,0)</f>
        <v>#N/A</v>
      </c>
      <c r="D356" s="142" t="e">
        <f>VLOOKUP(A356,'Ожидает согласования  АТВ'!A:F,4,0)</f>
        <v>#N/A</v>
      </c>
      <c r="E356" s="142" t="e">
        <f>VLOOKUP(A356,'Ожидает согласования  АТВ'!A:F,5,0)</f>
        <v>#N/A</v>
      </c>
      <c r="F356" s="142" t="e">
        <f>VLOOKUP(A356,'Ожидает согласования  АТВ'!A:F,6,0)</f>
        <v>#N/A</v>
      </c>
      <c r="G356" s="142" t="e">
        <f>VLOOKUP(A356,'Ожидает согласования  АТВ'!A:G,7,0)</f>
        <v>#N/A</v>
      </c>
    </row>
    <row r="357" spans="1:7" ht="12.5">
      <c r="A357" s="459" t="str">
        <f>Черновики!A359</f>
        <v/>
      </c>
      <c r="B357" s="462"/>
      <c r="C357" s="142" t="e">
        <f>VLOOKUP(A357,'Ожидает согласования  АТВ'!A:F,2,0)</f>
        <v>#N/A</v>
      </c>
      <c r="D357" s="142" t="e">
        <f>VLOOKUP(A357,'Ожидает согласования  АТВ'!A:F,4,0)</f>
        <v>#N/A</v>
      </c>
      <c r="E357" s="142" t="e">
        <f>VLOOKUP(A357,'Ожидает согласования  АТВ'!A:F,5,0)</f>
        <v>#N/A</v>
      </c>
      <c r="F357" s="142" t="e">
        <f>VLOOKUP(A357,'Ожидает согласования  АТВ'!A:F,6,0)</f>
        <v>#N/A</v>
      </c>
      <c r="G357" s="142" t="e">
        <f>VLOOKUP(A357,'Ожидает согласования  АТВ'!A:G,7,0)</f>
        <v>#N/A</v>
      </c>
    </row>
    <row r="358" spans="1:7" ht="12.5">
      <c r="A358" s="459" t="str">
        <f>Черновики!A360</f>
        <v/>
      </c>
      <c r="B358" s="387"/>
      <c r="C358" s="142" t="e">
        <f>VLOOKUP(A358,'Ожидает согласования  АТВ'!A:F,2,0)</f>
        <v>#N/A</v>
      </c>
      <c r="D358" s="142" t="e">
        <f>VLOOKUP(A358,'Ожидает согласования  АТВ'!A:F,4,0)</f>
        <v>#N/A</v>
      </c>
      <c r="E358" s="142" t="e">
        <f>VLOOKUP(A358,'Ожидает согласования  АТВ'!A:F,5,0)</f>
        <v>#N/A</v>
      </c>
      <c r="F358" s="142" t="e">
        <f>VLOOKUP(A358,'Ожидает согласования  АТВ'!A:F,6,0)</f>
        <v>#N/A</v>
      </c>
      <c r="G358" s="142" t="e">
        <f>VLOOKUP(A358,'Ожидает согласования  АТВ'!A:G,7,0)</f>
        <v>#N/A</v>
      </c>
    </row>
    <row r="359" spans="1:7" ht="12.5">
      <c r="A359" s="459" t="str">
        <f>Черновики!A361</f>
        <v/>
      </c>
      <c r="B359" s="462"/>
      <c r="C359" s="142" t="e">
        <f>VLOOKUP(A359,'Ожидает согласования  АТВ'!A:F,2,0)</f>
        <v>#N/A</v>
      </c>
      <c r="D359" s="142" t="e">
        <f>VLOOKUP(A359,'Ожидает согласования  АТВ'!A:F,4,0)</f>
        <v>#N/A</v>
      </c>
      <c r="E359" s="142" t="e">
        <f>VLOOKUP(A359,'Ожидает согласования  АТВ'!A:F,5,0)</f>
        <v>#N/A</v>
      </c>
      <c r="F359" s="142" t="e">
        <f>VLOOKUP(A359,'Ожидает согласования  АТВ'!A:F,6,0)</f>
        <v>#N/A</v>
      </c>
      <c r="G359" s="142" t="e">
        <f>VLOOKUP(A359,'Ожидает согласования  АТВ'!A:G,7,0)</f>
        <v>#N/A</v>
      </c>
    </row>
    <row r="360" spans="1:7" ht="12.5">
      <c r="A360" s="459" t="str">
        <f>Черновики!A362</f>
        <v/>
      </c>
      <c r="B360" s="387"/>
      <c r="C360" s="142" t="e">
        <f>VLOOKUP(A360,'Ожидает согласования  АТВ'!A:F,2,0)</f>
        <v>#N/A</v>
      </c>
      <c r="D360" s="142" t="e">
        <f>VLOOKUP(A360,'Ожидает согласования  АТВ'!A:F,4,0)</f>
        <v>#N/A</v>
      </c>
      <c r="E360" s="142" t="e">
        <f>VLOOKUP(A360,'Ожидает согласования  АТВ'!A:F,5,0)</f>
        <v>#N/A</v>
      </c>
      <c r="F360" s="142" t="e">
        <f>VLOOKUP(A360,'Ожидает согласования  АТВ'!A:F,6,0)</f>
        <v>#N/A</v>
      </c>
      <c r="G360" s="142" t="e">
        <f>VLOOKUP(A360,'Ожидает согласования  АТВ'!A:G,7,0)</f>
        <v>#N/A</v>
      </c>
    </row>
    <row r="361" spans="1:7" ht="12.5">
      <c r="A361" s="459" t="str">
        <f>Черновики!A363</f>
        <v/>
      </c>
      <c r="B361" s="462"/>
      <c r="C361" s="142" t="e">
        <f>VLOOKUP(A361,'Ожидает согласования  АТВ'!A:F,2,0)</f>
        <v>#N/A</v>
      </c>
      <c r="D361" s="142" t="e">
        <f>VLOOKUP(A361,'Ожидает согласования  АТВ'!A:F,4,0)</f>
        <v>#N/A</v>
      </c>
      <c r="E361" s="142" t="e">
        <f>VLOOKUP(A361,'Ожидает согласования  АТВ'!A:F,5,0)</f>
        <v>#N/A</v>
      </c>
      <c r="F361" s="142" t="e">
        <f>VLOOKUP(A361,'Ожидает согласования  АТВ'!A:F,6,0)</f>
        <v>#N/A</v>
      </c>
      <c r="G361" s="142" t="e">
        <f>VLOOKUP(A361,'Ожидает согласования  АТВ'!A:G,7,0)</f>
        <v>#N/A</v>
      </c>
    </row>
    <row r="362" spans="1:7" ht="12.5">
      <c r="A362" s="459" t="str">
        <f>Черновики!A364</f>
        <v/>
      </c>
      <c r="B362" s="387"/>
      <c r="C362" s="142" t="e">
        <f>VLOOKUP(A362,'Ожидает согласования  АТВ'!A:F,2,0)</f>
        <v>#N/A</v>
      </c>
      <c r="D362" s="142" t="e">
        <f>VLOOKUP(A362,'Ожидает согласования  АТВ'!A:F,4,0)</f>
        <v>#N/A</v>
      </c>
      <c r="E362" s="142" t="e">
        <f>VLOOKUP(A362,'Ожидает согласования  АТВ'!A:F,5,0)</f>
        <v>#N/A</v>
      </c>
      <c r="F362" s="142" t="e">
        <f>VLOOKUP(A362,'Ожидает согласования  АТВ'!A:F,6,0)</f>
        <v>#N/A</v>
      </c>
      <c r="G362" s="142" t="e">
        <f>VLOOKUP(A362,'Ожидает согласования  АТВ'!A:G,7,0)</f>
        <v>#N/A</v>
      </c>
    </row>
    <row r="363" spans="1:7" ht="12.5">
      <c r="A363" s="459" t="str">
        <f>Черновики!A365</f>
        <v/>
      </c>
      <c r="B363" s="462"/>
      <c r="C363" s="142" t="e">
        <f>VLOOKUP(A363,'Ожидает согласования  АТВ'!A:F,2,0)</f>
        <v>#N/A</v>
      </c>
      <c r="D363" s="142" t="e">
        <f>VLOOKUP(A363,'Ожидает согласования  АТВ'!A:F,4,0)</f>
        <v>#N/A</v>
      </c>
      <c r="E363" s="142" t="e">
        <f>VLOOKUP(A363,'Ожидает согласования  АТВ'!A:F,5,0)</f>
        <v>#N/A</v>
      </c>
      <c r="F363" s="142" t="e">
        <f>VLOOKUP(A363,'Ожидает согласования  АТВ'!A:F,6,0)</f>
        <v>#N/A</v>
      </c>
      <c r="G363" s="142" t="e">
        <f>VLOOKUP(A363,'Ожидает согласования  АТВ'!A:G,7,0)</f>
        <v>#N/A</v>
      </c>
    </row>
    <row r="364" spans="1:7" ht="12.5">
      <c r="A364" s="459" t="str">
        <f>Черновики!A366</f>
        <v/>
      </c>
      <c r="B364" s="387"/>
      <c r="C364" s="142" t="e">
        <f>VLOOKUP(A364,'Ожидает согласования  АТВ'!A:F,2,0)</f>
        <v>#N/A</v>
      </c>
      <c r="D364" s="142" t="e">
        <f>VLOOKUP(A364,'Ожидает согласования  АТВ'!A:F,4,0)</f>
        <v>#N/A</v>
      </c>
      <c r="E364" s="142" t="e">
        <f>VLOOKUP(A364,'Ожидает согласования  АТВ'!A:F,5,0)</f>
        <v>#N/A</v>
      </c>
      <c r="F364" s="142" t="e">
        <f>VLOOKUP(A364,'Ожидает согласования  АТВ'!A:F,6,0)</f>
        <v>#N/A</v>
      </c>
      <c r="G364" s="142" t="e">
        <f>VLOOKUP(A364,'Ожидает согласования  АТВ'!A:G,7,0)</f>
        <v>#N/A</v>
      </c>
    </row>
    <row r="365" spans="1:7" ht="12.5">
      <c r="A365" s="459" t="str">
        <f>Черновики!A367</f>
        <v/>
      </c>
      <c r="B365" s="462"/>
      <c r="C365" s="142" t="e">
        <f>VLOOKUP(A365,'Ожидает согласования  АТВ'!A:F,2,0)</f>
        <v>#N/A</v>
      </c>
      <c r="D365" s="142" t="e">
        <f>VLOOKUP(A365,'Ожидает согласования  АТВ'!A:F,4,0)</f>
        <v>#N/A</v>
      </c>
      <c r="E365" s="142" t="e">
        <f>VLOOKUP(A365,'Ожидает согласования  АТВ'!A:F,5,0)</f>
        <v>#N/A</v>
      </c>
      <c r="F365" s="142" t="e">
        <f>VLOOKUP(A365,'Ожидает согласования  АТВ'!A:F,6,0)</f>
        <v>#N/A</v>
      </c>
      <c r="G365" s="142" t="e">
        <f>VLOOKUP(A365,'Ожидает согласования  АТВ'!A:G,7,0)</f>
        <v>#N/A</v>
      </c>
    </row>
    <row r="366" spans="1:7" ht="12.5">
      <c r="A366" s="459" t="str">
        <f>Черновики!A368</f>
        <v/>
      </c>
      <c r="B366" s="387"/>
      <c r="C366" s="142" t="e">
        <f>VLOOKUP(A366,'Ожидает согласования  АТВ'!A:F,2,0)</f>
        <v>#N/A</v>
      </c>
      <c r="D366" s="142" t="e">
        <f>VLOOKUP(A366,'Ожидает согласования  АТВ'!A:F,4,0)</f>
        <v>#N/A</v>
      </c>
      <c r="E366" s="142" t="e">
        <f>VLOOKUP(A366,'Ожидает согласования  АТВ'!A:F,5,0)</f>
        <v>#N/A</v>
      </c>
      <c r="F366" s="142" t="e">
        <f>VLOOKUP(A366,'Ожидает согласования  АТВ'!A:F,6,0)</f>
        <v>#N/A</v>
      </c>
      <c r="G366" s="142" t="e">
        <f>VLOOKUP(A366,'Ожидает согласования  АТВ'!A:G,7,0)</f>
        <v>#N/A</v>
      </c>
    </row>
    <row r="367" spans="1:7" ht="12.5">
      <c r="A367" s="459" t="str">
        <f>Черновики!A369</f>
        <v/>
      </c>
      <c r="B367" s="462"/>
      <c r="C367" s="142" t="e">
        <f>VLOOKUP(A367,'Ожидает согласования  АТВ'!A:F,2,0)</f>
        <v>#N/A</v>
      </c>
      <c r="D367" s="142" t="e">
        <f>VLOOKUP(A367,'Ожидает согласования  АТВ'!A:F,4,0)</f>
        <v>#N/A</v>
      </c>
      <c r="E367" s="142" t="e">
        <f>VLOOKUP(A367,'Ожидает согласования  АТВ'!A:F,5,0)</f>
        <v>#N/A</v>
      </c>
      <c r="F367" s="142" t="e">
        <f>VLOOKUP(A367,'Ожидает согласования  АТВ'!A:F,6,0)</f>
        <v>#N/A</v>
      </c>
      <c r="G367" s="142" t="e">
        <f>VLOOKUP(A367,'Ожидает согласования  АТВ'!A:G,7,0)</f>
        <v>#N/A</v>
      </c>
    </row>
    <row r="368" spans="1:7" ht="12.5">
      <c r="A368" s="459" t="str">
        <f>Черновики!A370</f>
        <v/>
      </c>
      <c r="B368" s="387"/>
      <c r="C368" s="142" t="e">
        <f>VLOOKUP(A368,'Ожидает согласования  АТВ'!A:F,2,0)</f>
        <v>#N/A</v>
      </c>
      <c r="D368" s="142" t="e">
        <f>VLOOKUP(A368,'Ожидает согласования  АТВ'!A:F,4,0)</f>
        <v>#N/A</v>
      </c>
      <c r="E368" s="142" t="e">
        <f>VLOOKUP(A368,'Ожидает согласования  АТВ'!A:F,5,0)</f>
        <v>#N/A</v>
      </c>
      <c r="F368" s="142" t="e">
        <f>VLOOKUP(A368,'Ожидает согласования  АТВ'!A:F,6,0)</f>
        <v>#N/A</v>
      </c>
      <c r="G368" s="142" t="e">
        <f>VLOOKUP(A368,'Ожидает согласования  АТВ'!A:G,7,0)</f>
        <v>#N/A</v>
      </c>
    </row>
    <row r="369" spans="1:7" ht="12.5">
      <c r="A369" s="459" t="str">
        <f>Черновики!A371</f>
        <v/>
      </c>
      <c r="B369" s="462"/>
      <c r="C369" s="142" t="e">
        <f>VLOOKUP(A369,'Ожидает согласования  АТВ'!A:F,2,0)</f>
        <v>#N/A</v>
      </c>
      <c r="D369" s="142" t="e">
        <f>VLOOKUP(A369,'Ожидает согласования  АТВ'!A:F,4,0)</f>
        <v>#N/A</v>
      </c>
      <c r="E369" s="142" t="e">
        <f>VLOOKUP(A369,'Ожидает согласования  АТВ'!A:F,5,0)</f>
        <v>#N/A</v>
      </c>
      <c r="F369" s="142" t="e">
        <f>VLOOKUP(A369,'Ожидает согласования  АТВ'!A:F,6,0)</f>
        <v>#N/A</v>
      </c>
      <c r="G369" s="142" t="e">
        <f>VLOOKUP(A369,'Ожидает согласования  АТВ'!A:G,7,0)</f>
        <v>#N/A</v>
      </c>
    </row>
    <row r="370" spans="1:7" ht="12.5">
      <c r="A370" s="459" t="str">
        <f>Черновики!A372</f>
        <v/>
      </c>
      <c r="B370" s="387"/>
      <c r="C370" s="142" t="e">
        <f>VLOOKUP(A370,'Ожидает согласования  АТВ'!A:F,2,0)</f>
        <v>#N/A</v>
      </c>
      <c r="D370" s="142" t="e">
        <f>VLOOKUP(A370,'Ожидает согласования  АТВ'!A:F,4,0)</f>
        <v>#N/A</v>
      </c>
      <c r="E370" s="142" t="e">
        <f>VLOOKUP(A370,'Ожидает согласования  АТВ'!A:F,5,0)</f>
        <v>#N/A</v>
      </c>
      <c r="F370" s="142" t="e">
        <f>VLOOKUP(A370,'Ожидает согласования  АТВ'!A:F,6,0)</f>
        <v>#N/A</v>
      </c>
      <c r="G370" s="142" t="e">
        <f>VLOOKUP(A370,'Ожидает согласования  АТВ'!A:G,7,0)</f>
        <v>#N/A</v>
      </c>
    </row>
    <row r="371" spans="1:7" ht="12.5">
      <c r="A371" s="459" t="str">
        <f>Черновики!A373</f>
        <v/>
      </c>
      <c r="B371" s="462"/>
      <c r="C371" s="142" t="e">
        <f>VLOOKUP(A371,'Ожидает согласования  АТВ'!A:F,2,0)</f>
        <v>#N/A</v>
      </c>
      <c r="D371" s="142" t="e">
        <f>VLOOKUP(A371,'Ожидает согласования  АТВ'!A:F,4,0)</f>
        <v>#N/A</v>
      </c>
      <c r="E371" s="142" t="e">
        <f>VLOOKUP(A371,'Ожидает согласования  АТВ'!A:F,5,0)</f>
        <v>#N/A</v>
      </c>
      <c r="F371" s="142" t="e">
        <f>VLOOKUP(A371,'Ожидает согласования  АТВ'!A:F,6,0)</f>
        <v>#N/A</v>
      </c>
      <c r="G371" s="142" t="e">
        <f>VLOOKUP(A371,'Ожидает согласования  АТВ'!A:G,7,0)</f>
        <v>#N/A</v>
      </c>
    </row>
    <row r="372" spans="1:7" ht="12.5">
      <c r="A372" s="459" t="str">
        <f>Черновики!A374</f>
        <v/>
      </c>
      <c r="B372" s="387"/>
      <c r="C372" s="142" t="e">
        <f>VLOOKUP(A372,'Ожидает согласования  АТВ'!A:F,2,0)</f>
        <v>#N/A</v>
      </c>
      <c r="D372" s="142" t="e">
        <f>VLOOKUP(A372,'Ожидает согласования  АТВ'!A:F,4,0)</f>
        <v>#N/A</v>
      </c>
      <c r="E372" s="142" t="e">
        <f>VLOOKUP(A372,'Ожидает согласования  АТВ'!A:F,5,0)</f>
        <v>#N/A</v>
      </c>
      <c r="F372" s="142" t="e">
        <f>VLOOKUP(A372,'Ожидает согласования  АТВ'!A:F,6,0)</f>
        <v>#N/A</v>
      </c>
      <c r="G372" s="142" t="e">
        <f>VLOOKUP(A372,'Ожидает согласования  АТВ'!A:G,7,0)</f>
        <v>#N/A</v>
      </c>
    </row>
    <row r="373" spans="1:7" ht="12.5">
      <c r="A373" s="459" t="str">
        <f>Черновики!A375</f>
        <v/>
      </c>
      <c r="B373" s="462"/>
      <c r="C373" s="142" t="e">
        <f>VLOOKUP(A373,'Ожидает согласования  АТВ'!A:F,2,0)</f>
        <v>#N/A</v>
      </c>
      <c r="D373" s="142" t="e">
        <f>VLOOKUP(A373,'Ожидает согласования  АТВ'!A:F,4,0)</f>
        <v>#N/A</v>
      </c>
      <c r="E373" s="142" t="e">
        <f>VLOOKUP(A373,'Ожидает согласования  АТВ'!A:F,5,0)</f>
        <v>#N/A</v>
      </c>
      <c r="F373" s="142" t="e">
        <f>VLOOKUP(A373,'Ожидает согласования  АТВ'!A:F,6,0)</f>
        <v>#N/A</v>
      </c>
      <c r="G373" s="142" t="e">
        <f>VLOOKUP(A373,'Ожидает согласования  АТВ'!A:G,7,0)</f>
        <v>#N/A</v>
      </c>
    </row>
    <row r="374" spans="1:7" ht="12.5">
      <c r="A374" s="459" t="str">
        <f>Черновики!A376</f>
        <v/>
      </c>
      <c r="B374" s="387"/>
      <c r="C374" s="142" t="e">
        <f>VLOOKUP(A374,'Ожидает согласования  АТВ'!A:F,2,0)</f>
        <v>#N/A</v>
      </c>
      <c r="D374" s="142" t="e">
        <f>VLOOKUP(A374,'Ожидает согласования  АТВ'!A:F,4,0)</f>
        <v>#N/A</v>
      </c>
      <c r="E374" s="142" t="e">
        <f>VLOOKUP(A374,'Ожидает согласования  АТВ'!A:F,5,0)</f>
        <v>#N/A</v>
      </c>
      <c r="F374" s="142" t="e">
        <f>VLOOKUP(A374,'Ожидает согласования  АТВ'!A:F,6,0)</f>
        <v>#N/A</v>
      </c>
      <c r="G374" s="142" t="e">
        <f>VLOOKUP(A374,'Ожидает согласования  АТВ'!A:G,7,0)</f>
        <v>#N/A</v>
      </c>
    </row>
    <row r="375" spans="1:7" ht="12.5">
      <c r="A375" s="459" t="str">
        <f>Черновики!A377</f>
        <v/>
      </c>
      <c r="B375" s="462"/>
      <c r="C375" s="142" t="e">
        <f>VLOOKUP(A375,'Ожидает согласования  АТВ'!A:F,2,0)</f>
        <v>#N/A</v>
      </c>
      <c r="D375" s="142" t="e">
        <f>VLOOKUP(A375,'Ожидает согласования  АТВ'!A:F,4,0)</f>
        <v>#N/A</v>
      </c>
      <c r="E375" s="142" t="e">
        <f>VLOOKUP(A375,'Ожидает согласования  АТВ'!A:F,5,0)</f>
        <v>#N/A</v>
      </c>
      <c r="F375" s="142" t="e">
        <f>VLOOKUP(A375,'Ожидает согласования  АТВ'!A:F,6,0)</f>
        <v>#N/A</v>
      </c>
      <c r="G375" s="142" t="e">
        <f>VLOOKUP(A375,'Ожидает согласования  АТВ'!A:G,7,0)</f>
        <v>#N/A</v>
      </c>
    </row>
    <row r="376" spans="1:7" ht="12.5">
      <c r="A376" s="459" t="str">
        <f>Черновики!A378</f>
        <v/>
      </c>
      <c r="B376" s="387"/>
      <c r="C376" s="142" t="e">
        <f>VLOOKUP(A376,'Ожидает согласования  АТВ'!A:F,2,0)</f>
        <v>#N/A</v>
      </c>
      <c r="D376" s="142" t="e">
        <f>VLOOKUP(A376,'Ожидает согласования  АТВ'!A:F,4,0)</f>
        <v>#N/A</v>
      </c>
      <c r="E376" s="142" t="e">
        <f>VLOOKUP(A376,'Ожидает согласования  АТВ'!A:F,5,0)</f>
        <v>#N/A</v>
      </c>
      <c r="F376" s="142" t="e">
        <f>VLOOKUP(A376,'Ожидает согласования  АТВ'!A:F,6,0)</f>
        <v>#N/A</v>
      </c>
      <c r="G376" s="142" t="e">
        <f>VLOOKUP(A376,'Ожидает согласования  АТВ'!A:G,7,0)</f>
        <v>#N/A</v>
      </c>
    </row>
    <row r="377" spans="1:7" ht="12.5">
      <c r="A377" s="459" t="str">
        <f>Черновики!A379</f>
        <v/>
      </c>
      <c r="B377" s="462"/>
      <c r="C377" s="142" t="e">
        <f>VLOOKUP(A377,'Ожидает согласования  АТВ'!A:F,2,0)</f>
        <v>#N/A</v>
      </c>
      <c r="D377" s="142" t="e">
        <f>VLOOKUP(A377,'Ожидает согласования  АТВ'!A:F,4,0)</f>
        <v>#N/A</v>
      </c>
      <c r="E377" s="142" t="e">
        <f>VLOOKUP(A377,'Ожидает согласования  АТВ'!A:F,5,0)</f>
        <v>#N/A</v>
      </c>
      <c r="F377" s="142" t="e">
        <f>VLOOKUP(A377,'Ожидает согласования  АТВ'!A:F,6,0)</f>
        <v>#N/A</v>
      </c>
      <c r="G377" s="142" t="e">
        <f>VLOOKUP(A377,'Ожидает согласования  АТВ'!A:G,7,0)</f>
        <v>#N/A</v>
      </c>
    </row>
    <row r="378" spans="1:7" ht="12.5">
      <c r="A378" s="459" t="str">
        <f>Черновики!A380</f>
        <v/>
      </c>
      <c r="B378" s="387"/>
      <c r="C378" s="142" t="e">
        <f>VLOOKUP(A378,'Ожидает согласования  АТВ'!A:F,2,0)</f>
        <v>#N/A</v>
      </c>
      <c r="D378" s="142" t="e">
        <f>VLOOKUP(A378,'Ожидает согласования  АТВ'!A:F,4,0)</f>
        <v>#N/A</v>
      </c>
      <c r="E378" s="142" t="e">
        <f>VLOOKUP(A378,'Ожидает согласования  АТВ'!A:F,5,0)</f>
        <v>#N/A</v>
      </c>
      <c r="F378" s="142" t="e">
        <f>VLOOKUP(A378,'Ожидает согласования  АТВ'!A:F,6,0)</f>
        <v>#N/A</v>
      </c>
      <c r="G378" s="142" t="e">
        <f>VLOOKUP(A378,'Ожидает согласования  АТВ'!A:G,7,0)</f>
        <v>#N/A</v>
      </c>
    </row>
    <row r="379" spans="1:7" ht="12.5">
      <c r="A379" s="459" t="str">
        <f>Черновики!A381</f>
        <v/>
      </c>
      <c r="B379" s="462"/>
      <c r="C379" s="142" t="e">
        <f>VLOOKUP(A379,'Ожидает согласования  АТВ'!A:F,2,0)</f>
        <v>#N/A</v>
      </c>
      <c r="D379" s="142" t="e">
        <f>VLOOKUP(A379,'Ожидает согласования  АТВ'!A:F,4,0)</f>
        <v>#N/A</v>
      </c>
      <c r="E379" s="142" t="e">
        <f>VLOOKUP(A379,'Ожидает согласования  АТВ'!A:F,5,0)</f>
        <v>#N/A</v>
      </c>
      <c r="F379" s="142" t="e">
        <f>VLOOKUP(A379,'Ожидает согласования  АТВ'!A:F,6,0)</f>
        <v>#N/A</v>
      </c>
      <c r="G379" s="142" t="e">
        <f>VLOOKUP(A379,'Ожидает согласования  АТВ'!A:G,7,0)</f>
        <v>#N/A</v>
      </c>
    </row>
    <row r="380" spans="1:7" ht="12.5">
      <c r="A380" s="459" t="str">
        <f>Черновики!A382</f>
        <v/>
      </c>
      <c r="B380" s="387"/>
      <c r="C380" s="142" t="e">
        <f>VLOOKUP(A380,'Ожидает согласования  АТВ'!A:F,2,0)</f>
        <v>#N/A</v>
      </c>
      <c r="D380" s="142" t="e">
        <f>VLOOKUP(A380,'Ожидает согласования  АТВ'!A:F,4,0)</f>
        <v>#N/A</v>
      </c>
      <c r="E380" s="142" t="e">
        <f>VLOOKUP(A380,'Ожидает согласования  АТВ'!A:F,5,0)</f>
        <v>#N/A</v>
      </c>
      <c r="F380" s="142" t="e">
        <f>VLOOKUP(A380,'Ожидает согласования  АТВ'!A:F,6,0)</f>
        <v>#N/A</v>
      </c>
      <c r="G380" s="142" t="e">
        <f>VLOOKUP(A380,'Ожидает согласования  АТВ'!A:G,7,0)</f>
        <v>#N/A</v>
      </c>
    </row>
    <row r="381" spans="1:7" ht="12.5">
      <c r="A381" s="459" t="str">
        <f>Черновики!A383</f>
        <v/>
      </c>
      <c r="B381" s="462"/>
      <c r="C381" s="142" t="e">
        <f>VLOOKUP(A381,'Ожидает согласования  АТВ'!A:F,2,0)</f>
        <v>#N/A</v>
      </c>
      <c r="D381" s="142" t="e">
        <f>VLOOKUP(A381,'Ожидает согласования  АТВ'!A:F,4,0)</f>
        <v>#N/A</v>
      </c>
      <c r="E381" s="142" t="e">
        <f>VLOOKUP(A381,'Ожидает согласования  АТВ'!A:F,5,0)</f>
        <v>#N/A</v>
      </c>
      <c r="F381" s="142" t="e">
        <f>VLOOKUP(A381,'Ожидает согласования  АТВ'!A:F,6,0)</f>
        <v>#N/A</v>
      </c>
      <c r="G381" s="142" t="e">
        <f>VLOOKUP(A381,'Ожидает согласования  АТВ'!A:G,7,0)</f>
        <v>#N/A</v>
      </c>
    </row>
    <row r="382" spans="1:7" ht="12.5">
      <c r="A382" s="459" t="str">
        <f>Черновики!A384</f>
        <v/>
      </c>
      <c r="B382" s="387"/>
      <c r="C382" s="142" t="e">
        <f>VLOOKUP(A382,'Ожидает согласования  АТВ'!A:F,2,0)</f>
        <v>#N/A</v>
      </c>
      <c r="D382" s="142" t="e">
        <f>VLOOKUP(A382,'Ожидает согласования  АТВ'!A:F,4,0)</f>
        <v>#N/A</v>
      </c>
      <c r="E382" s="142" t="e">
        <f>VLOOKUP(A382,'Ожидает согласования  АТВ'!A:F,5,0)</f>
        <v>#N/A</v>
      </c>
      <c r="F382" s="142" t="e">
        <f>VLOOKUP(A382,'Ожидает согласования  АТВ'!A:F,6,0)</f>
        <v>#N/A</v>
      </c>
      <c r="G382" s="142" t="e">
        <f>VLOOKUP(A382,'Ожидает согласования  АТВ'!A:G,7,0)</f>
        <v>#N/A</v>
      </c>
    </row>
    <row r="383" spans="1:7" ht="12.5">
      <c r="A383" s="459" t="str">
        <f>Черновики!A385</f>
        <v/>
      </c>
      <c r="B383" s="462"/>
      <c r="C383" s="142" t="e">
        <f>VLOOKUP(A383,'Ожидает согласования  АТВ'!A:F,2,0)</f>
        <v>#N/A</v>
      </c>
      <c r="D383" s="142" t="e">
        <f>VLOOKUP(A383,'Ожидает согласования  АТВ'!A:F,4,0)</f>
        <v>#N/A</v>
      </c>
      <c r="E383" s="142" t="e">
        <f>VLOOKUP(A383,'Ожидает согласования  АТВ'!A:F,5,0)</f>
        <v>#N/A</v>
      </c>
      <c r="F383" s="142" t="e">
        <f>VLOOKUP(A383,'Ожидает согласования  АТВ'!A:F,6,0)</f>
        <v>#N/A</v>
      </c>
      <c r="G383" s="142" t="e">
        <f>VLOOKUP(A383,'Ожидает согласования  АТВ'!A:G,7,0)</f>
        <v>#N/A</v>
      </c>
    </row>
    <row r="384" spans="1:7" ht="12.5">
      <c r="A384" s="459" t="str">
        <f>Черновики!A386</f>
        <v/>
      </c>
      <c r="B384" s="387"/>
      <c r="C384" s="142" t="e">
        <f>VLOOKUP(A384,'Ожидает согласования  АТВ'!A:F,2,0)</f>
        <v>#N/A</v>
      </c>
      <c r="D384" s="142" t="e">
        <f>VLOOKUP(A384,'Ожидает согласования  АТВ'!A:F,4,0)</f>
        <v>#N/A</v>
      </c>
      <c r="E384" s="142" t="e">
        <f>VLOOKUP(A384,'Ожидает согласования  АТВ'!A:F,5,0)</f>
        <v>#N/A</v>
      </c>
      <c r="F384" s="142" t="e">
        <f>VLOOKUP(A384,'Ожидает согласования  АТВ'!A:F,6,0)</f>
        <v>#N/A</v>
      </c>
      <c r="G384" s="142" t="e">
        <f>VLOOKUP(A384,'Ожидает согласования  АТВ'!A:G,7,0)</f>
        <v>#N/A</v>
      </c>
    </row>
    <row r="385" spans="1:7" ht="12.5">
      <c r="A385" s="459" t="str">
        <f>Черновики!A387</f>
        <v/>
      </c>
      <c r="B385" s="462"/>
      <c r="C385" s="142" t="e">
        <f>VLOOKUP(A385,'Ожидает согласования  АТВ'!A:F,2,0)</f>
        <v>#N/A</v>
      </c>
      <c r="D385" s="142" t="e">
        <f>VLOOKUP(A385,'Ожидает согласования  АТВ'!A:F,4,0)</f>
        <v>#N/A</v>
      </c>
      <c r="E385" s="142" t="e">
        <f>VLOOKUP(A385,'Ожидает согласования  АТВ'!A:F,5,0)</f>
        <v>#N/A</v>
      </c>
      <c r="F385" s="142" t="e">
        <f>VLOOKUP(A385,'Ожидает согласования  АТВ'!A:F,6,0)</f>
        <v>#N/A</v>
      </c>
      <c r="G385" s="142" t="e">
        <f>VLOOKUP(A385,'Ожидает согласования  АТВ'!A:G,7,0)</f>
        <v>#N/A</v>
      </c>
    </row>
    <row r="386" spans="1:7" ht="12.5">
      <c r="A386" s="459" t="str">
        <f>Черновики!A388</f>
        <v/>
      </c>
      <c r="B386" s="387"/>
      <c r="C386" s="142" t="e">
        <f>VLOOKUP(A386,'Ожидает согласования  АТВ'!A:F,2,0)</f>
        <v>#N/A</v>
      </c>
      <c r="D386" s="142" t="e">
        <f>VLOOKUP(A386,'Ожидает согласования  АТВ'!A:F,4,0)</f>
        <v>#N/A</v>
      </c>
      <c r="E386" s="142" t="e">
        <f>VLOOKUP(A386,'Ожидает согласования  АТВ'!A:F,5,0)</f>
        <v>#N/A</v>
      </c>
      <c r="F386" s="142" t="e">
        <f>VLOOKUP(A386,'Ожидает согласования  АТВ'!A:F,6,0)</f>
        <v>#N/A</v>
      </c>
      <c r="G386" s="142" t="e">
        <f>VLOOKUP(A386,'Ожидает согласования  АТВ'!A:G,7,0)</f>
        <v>#N/A</v>
      </c>
    </row>
    <row r="387" spans="1:7" ht="12.5">
      <c r="A387" s="459" t="str">
        <f>Черновики!A389</f>
        <v/>
      </c>
      <c r="B387" s="462"/>
      <c r="C387" s="142" t="e">
        <f>VLOOKUP(A387,'Ожидает согласования  АТВ'!A:F,2,0)</f>
        <v>#N/A</v>
      </c>
      <c r="D387" s="142" t="e">
        <f>VLOOKUP(A387,'Ожидает согласования  АТВ'!A:F,4,0)</f>
        <v>#N/A</v>
      </c>
      <c r="E387" s="142" t="e">
        <f>VLOOKUP(A387,'Ожидает согласования  АТВ'!A:F,5,0)</f>
        <v>#N/A</v>
      </c>
      <c r="F387" s="142" t="e">
        <f>VLOOKUP(A387,'Ожидает согласования  АТВ'!A:F,6,0)</f>
        <v>#N/A</v>
      </c>
      <c r="G387" s="142" t="e">
        <f>VLOOKUP(A387,'Ожидает согласования  АТВ'!A:G,7,0)</f>
        <v>#N/A</v>
      </c>
    </row>
    <row r="388" spans="1:7" ht="12.5">
      <c r="A388" s="459" t="str">
        <f>Черновики!A390</f>
        <v/>
      </c>
      <c r="B388" s="387"/>
      <c r="C388" s="142" t="e">
        <f>VLOOKUP(A388,'Ожидает согласования  АТВ'!A:F,2,0)</f>
        <v>#N/A</v>
      </c>
      <c r="D388" s="142" t="e">
        <f>VLOOKUP(A388,'Ожидает согласования  АТВ'!A:F,4,0)</f>
        <v>#N/A</v>
      </c>
      <c r="E388" s="142" t="e">
        <f>VLOOKUP(A388,'Ожидает согласования  АТВ'!A:F,5,0)</f>
        <v>#N/A</v>
      </c>
      <c r="F388" s="142" t="e">
        <f>VLOOKUP(A388,'Ожидает согласования  АТВ'!A:F,6,0)</f>
        <v>#N/A</v>
      </c>
      <c r="G388" s="142" t="e">
        <f>VLOOKUP(A388,'Ожидает согласования  АТВ'!A:G,7,0)</f>
        <v>#N/A</v>
      </c>
    </row>
    <row r="389" spans="1:7" ht="12.5">
      <c r="A389" s="459" t="str">
        <f>Черновики!A391</f>
        <v/>
      </c>
      <c r="B389" s="462"/>
      <c r="C389" s="142" t="e">
        <f>VLOOKUP(A389,'Ожидает согласования  АТВ'!A:F,2,0)</f>
        <v>#N/A</v>
      </c>
      <c r="D389" s="142" t="e">
        <f>VLOOKUP(A389,'Ожидает согласования  АТВ'!A:F,4,0)</f>
        <v>#N/A</v>
      </c>
      <c r="E389" s="142" t="e">
        <f>VLOOKUP(A389,'Ожидает согласования  АТВ'!A:F,5,0)</f>
        <v>#N/A</v>
      </c>
      <c r="F389" s="142" t="e">
        <f>VLOOKUP(A389,'Ожидает согласования  АТВ'!A:F,6,0)</f>
        <v>#N/A</v>
      </c>
      <c r="G389" s="142" t="e">
        <f>VLOOKUP(A389,'Ожидает согласования  АТВ'!A:G,7,0)</f>
        <v>#N/A</v>
      </c>
    </row>
    <row r="390" spans="1:7" ht="12.5">
      <c r="A390" s="459" t="str">
        <f>Черновики!A392</f>
        <v/>
      </c>
      <c r="B390" s="387"/>
      <c r="C390" s="142" t="e">
        <f>VLOOKUP(A390,'Ожидает согласования  АТВ'!A:F,2,0)</f>
        <v>#N/A</v>
      </c>
      <c r="D390" s="142" t="e">
        <f>VLOOKUP(A390,'Ожидает согласования  АТВ'!A:F,4,0)</f>
        <v>#N/A</v>
      </c>
      <c r="E390" s="142" t="e">
        <f>VLOOKUP(A390,'Ожидает согласования  АТВ'!A:F,5,0)</f>
        <v>#N/A</v>
      </c>
      <c r="F390" s="142" t="e">
        <f>VLOOKUP(A390,'Ожидает согласования  АТВ'!A:F,6,0)</f>
        <v>#N/A</v>
      </c>
      <c r="G390" s="142" t="e">
        <f>VLOOKUP(A390,'Ожидает согласования  АТВ'!A:G,7,0)</f>
        <v>#N/A</v>
      </c>
    </row>
    <row r="391" spans="1:7" ht="12.5">
      <c r="A391" s="459" t="str">
        <f>Черновики!A393</f>
        <v/>
      </c>
      <c r="B391" s="462"/>
      <c r="C391" s="142" t="e">
        <f>VLOOKUP(A391,'Ожидает согласования  АТВ'!A:F,2,0)</f>
        <v>#N/A</v>
      </c>
      <c r="D391" s="142" t="e">
        <f>VLOOKUP(A391,'Ожидает согласования  АТВ'!A:F,4,0)</f>
        <v>#N/A</v>
      </c>
      <c r="E391" s="142" t="e">
        <f>VLOOKUP(A391,'Ожидает согласования  АТВ'!A:F,5,0)</f>
        <v>#N/A</v>
      </c>
      <c r="F391" s="142" t="e">
        <f>VLOOKUP(A391,'Ожидает согласования  АТВ'!A:F,6,0)</f>
        <v>#N/A</v>
      </c>
      <c r="G391" s="142" t="e">
        <f>VLOOKUP(A391,'Ожидает согласования  АТВ'!A:G,7,0)</f>
        <v>#N/A</v>
      </c>
    </row>
    <row r="392" spans="1:7" ht="12.5">
      <c r="A392" s="459" t="str">
        <f>Черновики!A394</f>
        <v/>
      </c>
      <c r="B392" s="387"/>
      <c r="C392" s="142" t="e">
        <f>VLOOKUP(A392,'Ожидает согласования  АТВ'!A:F,2,0)</f>
        <v>#N/A</v>
      </c>
      <c r="D392" s="142" t="e">
        <f>VLOOKUP(A392,'Ожидает согласования  АТВ'!A:F,4,0)</f>
        <v>#N/A</v>
      </c>
      <c r="E392" s="142" t="e">
        <f>VLOOKUP(A392,'Ожидает согласования  АТВ'!A:F,5,0)</f>
        <v>#N/A</v>
      </c>
      <c r="F392" s="142" t="e">
        <f>VLOOKUP(A392,'Ожидает согласования  АТВ'!A:F,6,0)</f>
        <v>#N/A</v>
      </c>
      <c r="G392" s="142" t="e">
        <f>VLOOKUP(A392,'Ожидает согласования  АТВ'!A:G,7,0)</f>
        <v>#N/A</v>
      </c>
    </row>
    <row r="393" spans="1:7" ht="12.5">
      <c r="A393" s="459" t="str">
        <f>Черновики!A395</f>
        <v/>
      </c>
      <c r="B393" s="462"/>
      <c r="C393" s="142" t="e">
        <f>VLOOKUP(A393,'Ожидает согласования  АТВ'!A:F,2,0)</f>
        <v>#N/A</v>
      </c>
      <c r="D393" s="142" t="e">
        <f>VLOOKUP(A393,'Ожидает согласования  АТВ'!A:F,4,0)</f>
        <v>#N/A</v>
      </c>
      <c r="E393" s="142" t="e">
        <f>VLOOKUP(A393,'Ожидает согласования  АТВ'!A:F,5,0)</f>
        <v>#N/A</v>
      </c>
      <c r="F393" s="142" t="e">
        <f>VLOOKUP(A393,'Ожидает согласования  АТВ'!A:F,6,0)</f>
        <v>#N/A</v>
      </c>
      <c r="G393" s="142" t="e">
        <f>VLOOKUP(A393,'Ожидает согласования  АТВ'!A:G,7,0)</f>
        <v>#N/A</v>
      </c>
    </row>
    <row r="394" spans="1:7" ht="12.5">
      <c r="A394" s="459" t="str">
        <f>Черновики!A396</f>
        <v/>
      </c>
      <c r="B394" s="387"/>
      <c r="C394" s="142" t="e">
        <f>VLOOKUP(A394,'Ожидает согласования  АТВ'!A:F,2,0)</f>
        <v>#N/A</v>
      </c>
      <c r="D394" s="142" t="e">
        <f>VLOOKUP(A394,'Ожидает согласования  АТВ'!A:F,4,0)</f>
        <v>#N/A</v>
      </c>
      <c r="E394" s="142" t="e">
        <f>VLOOKUP(A394,'Ожидает согласования  АТВ'!A:F,5,0)</f>
        <v>#N/A</v>
      </c>
      <c r="F394" s="142" t="e">
        <f>VLOOKUP(A394,'Ожидает согласования  АТВ'!A:F,6,0)</f>
        <v>#N/A</v>
      </c>
      <c r="G394" s="142" t="e">
        <f>VLOOKUP(A394,'Ожидает согласования  АТВ'!A:G,7,0)</f>
        <v>#N/A</v>
      </c>
    </row>
    <row r="395" spans="1:7" ht="12.5">
      <c r="A395" s="459" t="str">
        <f>Черновики!A397</f>
        <v/>
      </c>
      <c r="B395" s="462"/>
      <c r="C395" s="142" t="e">
        <f>VLOOKUP(A395,'Ожидает согласования  АТВ'!A:F,2,0)</f>
        <v>#N/A</v>
      </c>
      <c r="D395" s="142" t="e">
        <f>VLOOKUP(A395,'Ожидает согласования  АТВ'!A:F,4,0)</f>
        <v>#N/A</v>
      </c>
      <c r="E395" s="142" t="e">
        <f>VLOOKUP(A395,'Ожидает согласования  АТВ'!A:F,5,0)</f>
        <v>#N/A</v>
      </c>
      <c r="F395" s="142" t="e">
        <f>VLOOKUP(A395,'Ожидает согласования  АТВ'!A:F,6,0)</f>
        <v>#N/A</v>
      </c>
      <c r="G395" s="142" t="e">
        <f>VLOOKUP(A395,'Ожидает согласования  АТВ'!A:G,7,0)</f>
        <v>#N/A</v>
      </c>
    </row>
  </sheetData>
  <autoFilter ref="A1:G395"/>
  <conditionalFormatting sqref="B1:B395">
    <cfRule type="containsText" dxfId="8" priority="1" operator="containsText" text="Выгружено в Задачи">
      <formula>NOT(ISERROR(SEARCH(("Выгружено в Задачи"),(B1))))</formula>
    </cfRule>
  </conditionalFormatting>
  <conditionalFormatting sqref="B1:B395">
    <cfRule type="containsText" dxfId="7" priority="2" operator="containsText" text="Ожидает выгрузки">
      <formula>NOT(ISERROR(SEARCH(("Ожидает выгрузки"),(B1))))</formula>
    </cfRule>
  </conditionalFormatting>
  <dataValidations count="3">
    <dataValidation type="list" allowBlank="1" sqref="C2:C395">
      <formula1>"Согласовано,На доработку,Отказано"</formula1>
    </dataValidation>
    <dataValidation type="list" allowBlank="1" sqref="D2:D395">
      <formula1>"АТВ,К2А,СБИ,БРГ"</formula1>
    </dataValidation>
    <dataValidation type="list" allowBlank="1" sqref="B2:B395">
      <formula1>"Ожидает выгрузки,Выгружено в Задачи,Включено в этап,Завершено"</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87"/>
  <sheetViews>
    <sheetView workbookViewId="0">
      <pane ySplit="1" topLeftCell="A2" activePane="bottomLeft" state="frozen"/>
      <selection pane="bottomLeft" activeCell="B3" sqref="B3"/>
    </sheetView>
  </sheetViews>
  <sheetFormatPr defaultColWidth="12.6328125" defaultRowHeight="15.75" customHeight="1"/>
  <cols>
    <col min="1" max="1" width="11.36328125" customWidth="1"/>
    <col min="2" max="3" width="22.36328125" customWidth="1"/>
    <col min="4" max="4" width="23.36328125" customWidth="1"/>
    <col min="5" max="5" width="26.90625" customWidth="1"/>
    <col min="6" max="6" width="84" customWidth="1"/>
    <col min="7" max="7" width="16.36328125" customWidth="1"/>
  </cols>
  <sheetData>
    <row r="1" spans="1:7" ht="15.75" customHeight="1">
      <c r="A1" s="466" t="s">
        <v>0</v>
      </c>
      <c r="B1" s="467" t="s">
        <v>1075</v>
      </c>
      <c r="C1" s="468" t="s">
        <v>1078</v>
      </c>
      <c r="D1" s="468" t="s">
        <v>776</v>
      </c>
      <c r="E1" s="468" t="s">
        <v>1</v>
      </c>
      <c r="F1" s="468" t="s">
        <v>307</v>
      </c>
      <c r="G1" s="468" t="s">
        <v>777</v>
      </c>
    </row>
    <row r="2" spans="1:7" ht="15.75" customHeight="1">
      <c r="A2" s="469" t="s">
        <v>223</v>
      </c>
      <c r="B2" s="313" t="s">
        <v>1079</v>
      </c>
      <c r="C2" s="377" t="str">
        <f>VLOOKUP(A2,Черновики!A:H,2,0)</f>
        <v>СБИ</v>
      </c>
      <c r="D2" s="470" t="str">
        <f>VLOOKUP(A2,Черновики!A:H,3,0)</f>
        <v>0107. Изменить адрес на сайте\схему проезда и при создании заявки на
г Москва, Павелецкая набережная д 2 стр 1 Бизнес-центр «Loft Ville», 2й этаж, кабинет 247</v>
      </c>
      <c r="E2" s="470" t="str">
        <f>VLOOKUP(A2,Черновики!A:H,4,0)</f>
        <v>Изменить адрес на сайте\схему проезда и при создании заявки на:
г Москва, Павелецкая набережная д 2 стр 1 Бизнес-центр «Loft Ville», 2й этаж, кабинет 247</v>
      </c>
      <c r="F2" s="470">
        <f>VLOOKUP(A2,Черновики!A:H,5,0)</f>
        <v>1</v>
      </c>
      <c r="G2" s="471" t="str">
        <f>VLOOKUP(A2,Черновики!A:H,6,0)</f>
        <v>0107</v>
      </c>
    </row>
    <row r="3" spans="1:7" ht="15.75" customHeight="1">
      <c r="A3" s="469" t="s">
        <v>225</v>
      </c>
      <c r="B3" s="472" t="s">
        <v>1079</v>
      </c>
      <c r="C3" s="377" t="str">
        <f>VLOOKUP(A3,Черновики!A:H,2,0)</f>
        <v>К2А</v>
      </c>
      <c r="D3" s="470" t="str">
        <f>VLOOKUP(A3,Черновики!A:H,3,0)</f>
        <v>0108. Вывести дату завершения в отдельный фильтр</v>
      </c>
      <c r="E3" s="470" t="str">
        <f>VLOOKUP(A3,Черновики!A:H,4,0)</f>
        <v xml:space="preserve">Добавить фильтр "Дата завершения" в меню сверху рядом с созданием документов, фильтр по дате поставновки статуса заявки = Завершен. </v>
      </c>
      <c r="F3" s="470">
        <f>VLOOKUP(A3,Черновики!A:H,5,0)</f>
        <v>1</v>
      </c>
      <c r="G3" s="471" t="str">
        <f>VLOOKUP(A3,Черновики!A:H,6,0)</f>
        <v>0108</v>
      </c>
    </row>
    <row r="4" spans="1:7" ht="15.75" customHeight="1">
      <c r="A4" s="469" t="s">
        <v>642</v>
      </c>
      <c r="B4" s="313"/>
      <c r="C4" s="377">
        <f>VLOOKUP(A4,Черновики!A:H,2,0)</f>
        <v>0</v>
      </c>
      <c r="D4" s="470" t="str">
        <f>VLOOKUP(A4,Черновики!A:H,3,0)</f>
        <v>0109. Выбрать все заявки значит выбрать все заявки по заданному фильтру</v>
      </c>
      <c r="E4" s="470" t="str">
        <f>VLOOKUP(A4,Черновики!A:H,4,0)</f>
        <v xml:space="preserve">На текущий момент при нажатии Выбрать все выбираются только первые 50 отображаемых значений, остальные на других страницах не выбираются. Нужно чтобы при нажатии Выбрать все выбирались все заявки, которые существуют по заданным значениям фильтров.  </v>
      </c>
      <c r="F4" s="470">
        <f>VLOOKUP(A4,Черновики!A:H,5,0)</f>
        <v>0</v>
      </c>
      <c r="G4" s="473" t="e">
        <f>VLOOKUP(A4,Черновики!A:H,6,0)</f>
        <v>#N/A</v>
      </c>
    </row>
    <row r="5" spans="1:7" ht="15.75" customHeight="1">
      <c r="A5" s="469" t="s">
        <v>432</v>
      </c>
      <c r="B5" s="472"/>
      <c r="C5" s="377" t="str">
        <f>VLOOKUP(A5,Черновики!A:H,2,0)</f>
        <v>К2А</v>
      </c>
      <c r="D5" s="470" t="str">
        <f>VLOOKUP(A5,Черновики!A:H,3,0)</f>
        <v>0110. Изменить автоматическое изменение статусов при создание документа  акта стороннего СЦ</v>
      </c>
      <c r="E5" s="470" t="str">
        <f>VLOOKUP(A5,Черновики!A:H,4,0)</f>
        <v>При создании документа "Акт другой СЦ" типа "Прием" статусы заявки меняются на Статус заявки = В обработке ПЛК, Статус движения товара =  Принято в ПЛК , статус ИМ = Не поступал в ИМ .  При создании документа "Акт другой СЦ" типа "Отправка"  меняются статусы на  статус заявки = В обработке менеджера АСЦ , статус движения товара = Товар ушел из ПЛК, Статус ИМ = Отправлен в другой СЦ, а Инженерная Мастерская на соотвествующее СЦ значение этого поля</v>
      </c>
      <c r="F5" s="470">
        <f>VLOOKUP(A5,Черновики!A:H,5,0)</f>
        <v>2</v>
      </c>
      <c r="G5" s="471" t="str">
        <f>VLOOKUP(A5,Черновики!A:H,6,0)</f>
        <v>0110</v>
      </c>
    </row>
    <row r="6" spans="1:7" ht="15.75" customHeight="1">
      <c r="A6" s="469" t="s">
        <v>1080</v>
      </c>
      <c r="B6" s="313"/>
      <c r="C6" s="377" t="str">
        <f>VLOOKUP(A6,Черновики!A:H,2,0)</f>
        <v>К2А</v>
      </c>
      <c r="D6" s="470" t="str">
        <f>VLOOKUP(A6,Черновики!A:H,3,0)</f>
        <v>0111. При создании дилера в справочнике дилеров прописывать доступные статусы в справочнике</v>
      </c>
      <c r="E6" s="470" t="str">
        <f>VLOOKUP(A6,Черновики!A:H,4,0)</f>
        <v>При создании дилера в справочнике дилеров прописывать доступные статусы в справочнике. Выводить возможные значения по основным статусам : Статус заявки \ Статус движения товара \ Статус события \ Статус решешения с заявкой  \ Статус решения с товаром \ Задача инженера \ Первичное требование клиента . Возможно выбрать статусы, которые будут отображаться в выпадающих списках статусов заявок таких дилеров. Например, у дилера OZON выбираем из всего списка заявок "статус решения по ззаявке" = "ВДС -возврат денежных средств", то зайдя в заявку , которая относится к дилеру OZON  , то  при нажатии на статус решения с заявкой в впадающем списке отобразится только "ВДС -возврат денежных средств"</v>
      </c>
      <c r="F6" s="470">
        <f>VLOOKUP(A6,Черновики!A:H,5,0)</f>
        <v>3</v>
      </c>
      <c r="G6" s="473" t="e">
        <f>VLOOKUP(A6,Черновики!A:H,6,0)</f>
        <v>#N/A</v>
      </c>
    </row>
    <row r="7" spans="1:7" ht="15.75" customHeight="1">
      <c r="A7" s="469" t="s">
        <v>671</v>
      </c>
      <c r="B7" s="472"/>
      <c r="C7" s="377" t="str">
        <f>VLOOKUP(A7,Черновики!A:H,2,0)</f>
        <v>К2А</v>
      </c>
      <c r="D7" s="470" t="str">
        <f>VLOOKUP(A7,Черновики!A:H,3,0)</f>
        <v>0112. Ссылка  на ССЦ сохраняет выставленный фильтр</v>
      </c>
      <c r="E7" s="470" t="str">
        <f>VLOOKUP(A7,Черновики!A:H,4,0)</f>
        <v xml:space="preserve">При выставленнии фильтров в ССЦ добавить возможность скопировать ссылку на сайт , сохранив выставленные фильтры. </v>
      </c>
      <c r="F7" s="470">
        <f>VLOOKUP(A7,Черновики!A:H,5,0)</f>
        <v>4</v>
      </c>
      <c r="G7" s="473" t="e">
        <f>VLOOKUP(A7,Черновики!A:H,6,0)</f>
        <v>#N/A</v>
      </c>
    </row>
    <row r="8" spans="1:7" ht="15.75" customHeight="1">
      <c r="A8" s="469" t="s">
        <v>660</v>
      </c>
      <c r="B8" s="313" t="s">
        <v>1079</v>
      </c>
      <c r="C8" s="377" t="str">
        <f>VLOOKUP(A8,Черновики!A:H,2,0)</f>
        <v>К2А</v>
      </c>
      <c r="D8" s="470" t="str">
        <f>VLOOKUP(A8,Черновики!A:H,3,0)</f>
        <v>0113. Акт OZON</v>
      </c>
      <c r="E8" s="470" t="str">
        <f>VLOOKUP(A8,Черновики!A:H,4,0)</f>
        <v>ТЗ https://docs.google.com/document/d/1h1bON5tvPSeVZdhFO_sqjPz8Mi1a1M9-suqqq3oyBpY/edit</v>
      </c>
      <c r="F8" s="470">
        <f>VLOOKUP(A8,Черновики!A:H,5,0)</f>
        <v>2</v>
      </c>
      <c r="G8" s="473" t="e">
        <f>VLOOKUP(A8,Черновики!A:H,6,0)</f>
        <v>#N/A</v>
      </c>
    </row>
    <row r="9" spans="1:7" ht="15.75" customHeight="1">
      <c r="A9" s="469" t="s">
        <v>515</v>
      </c>
      <c r="B9" s="472" t="s">
        <v>1079</v>
      </c>
      <c r="C9" s="377" t="str">
        <f>VLOOKUP(A9,Черновики!A:H,2,0)</f>
        <v>СБИ</v>
      </c>
      <c r="D9" s="470" t="str">
        <f>VLOOKUP(A9,Черновики!A:H,3,0)</f>
        <v>0114. Запрет на создание заявок РП внутри ССЦ</v>
      </c>
      <c r="E9" s="470" t="str">
        <f>VLOOKUP(A9,Черновики!A:H,4,0)</f>
        <v xml:space="preserve">При создании заявок изнутри системы мы можем создавать только заявок типа клиента "Дилер". Тип клиента "РП" создается только с сайта. </v>
      </c>
      <c r="F9" s="470">
        <f>VLOOKUP(A9,Черновики!A:H,5,0)</f>
        <v>3</v>
      </c>
      <c r="G9" s="471" t="str">
        <f>VLOOKUP(A9,Черновики!A:H,6,0)</f>
        <v>0114</v>
      </c>
    </row>
    <row r="10" spans="1:7" ht="15.75" customHeight="1">
      <c r="A10" s="469" t="s">
        <v>467</v>
      </c>
      <c r="B10" s="313"/>
      <c r="C10" s="377" t="str">
        <f>VLOOKUP(A10,Черновики!A:H,2,0)</f>
        <v>К2А</v>
      </c>
      <c r="D10" s="470" t="str">
        <f>VLOOKUP(A10,Черновики!A:H,3,0)</f>
        <v>0115. Дополнить заявку счетчиком дней с момента покупки и критерий гарантийности</v>
      </c>
      <c r="E10" s="470" t="str">
        <f>VLOOKUP(A10,Черновики!A:H,4,0)</f>
        <v>Правее даты покупки вместить счетчик дней на дату создания заявки начиная со дня указанной даты покупки.</v>
      </c>
      <c r="F10" s="470">
        <f>VLOOKUP(A10,Черновики!A:H,5,0)</f>
        <v>2</v>
      </c>
      <c r="G10" s="471" t="str">
        <f>VLOOKUP(A10,Черновики!A:H,6,0)</f>
        <v>0115</v>
      </c>
    </row>
    <row r="11" spans="1:7" ht="15.75" customHeight="1">
      <c r="A11" s="469" t="s">
        <v>410</v>
      </c>
      <c r="B11" s="472" t="s">
        <v>1079</v>
      </c>
      <c r="C11" s="377" t="str">
        <f>VLOOKUP(A11,Черновики!A:H,2,0)</f>
        <v>К2А</v>
      </c>
      <c r="D11" s="470" t="str">
        <f>VLOOKUP(A11,Черновики!A:H,3,0)</f>
        <v>0116. Изменить формат даты</v>
      </c>
      <c r="E11" s="470" t="str">
        <f>VLOOKUP(A11,Черновики!A:H,4,0)</f>
        <v>Добавить возможность при выборе даты через открывающийся календарь менять года не щелкая по месяцу. Сделать аналогично датеру в левой части верхнего меню при выставлении периода. А дату указывать в формате дд.мм.гггг .</v>
      </c>
      <c r="F11" s="470">
        <f>VLOOKUP(A11,Черновики!A:H,5,0)</f>
        <v>1</v>
      </c>
      <c r="G11" s="471" t="str">
        <f>VLOOKUP(A11,Черновики!A:H,6,0)</f>
        <v>0116</v>
      </c>
    </row>
    <row r="12" spans="1:7" ht="15.75" customHeight="1">
      <c r="A12" s="469" t="s">
        <v>519</v>
      </c>
      <c r="B12" s="313"/>
      <c r="C12" s="377" t="str">
        <f>VLOOKUP(A12,Черновики!A:H,2,0)</f>
        <v>К2А</v>
      </c>
      <c r="D12" s="470" t="str">
        <f>VLOOKUP(A12,Черновики!A:H,3,0)</f>
        <v>0117. Убрать из списков отключенных пользователй</v>
      </c>
      <c r="E12" s="470" t="str">
        <f>VLOOKUP(A12,Черновики!A:H,4,0)</f>
        <v>Есть пользователь был выключен через Менеджер пользователей: Пользователи ,то во всех выпадающщих списках сотрудников (инженеров\менеджеров) он должен перестать отображаться.</v>
      </c>
      <c r="F12" s="470">
        <f>VLOOKUP(A12,Черновики!A:H,5,0)</f>
        <v>1</v>
      </c>
      <c r="G12" s="471" t="str">
        <f>VLOOKUP(A12,Черновики!A:H,6,0)</f>
        <v>0117</v>
      </c>
    </row>
    <row r="13" spans="1:7" ht="15.75" customHeight="1">
      <c r="A13" s="469" t="s">
        <v>537</v>
      </c>
      <c r="B13" s="472"/>
      <c r="C13" s="377" t="str">
        <f>VLOOKUP(A13,Черновики!A:H,2,0)</f>
        <v>К2А</v>
      </c>
      <c r="D13" s="470" t="str">
        <f>VLOOKUP(A13,Черновики!A:H,3,0)</f>
        <v>0118. Добавить группы пользователей</v>
      </c>
      <c r="E13" s="470" t="str">
        <f>VLOOKUP(A13,Черновики!A:H,4,0)</f>
        <v xml:space="preserve">Всего должно быть для заведенных пользователей следующие группы пользователей с возможностью их ручного изменения:
1. Администратор 
2. Технолог БП
3. Менеджер АСЦ
4. Руководитель ИМ
       4.1. Сотрудник ИМ
5. Сотрудник ПЛК
6. Сотрудник БО
7. Сотрудник ORM
8. Внутренний наблюдатель
</v>
      </c>
      <c r="F13" s="470">
        <f>VLOOKUP(A13,Черновики!A:H,5,0)</f>
        <v>1</v>
      </c>
      <c r="G13" s="471" t="str">
        <f>VLOOKUP(A13,Черновики!A:H,6,0)</f>
        <v>0118</v>
      </c>
    </row>
    <row r="14" spans="1:7" ht="15.75" customHeight="1">
      <c r="A14" s="469" t="s">
        <v>1081</v>
      </c>
      <c r="B14" s="313"/>
      <c r="C14" s="377" t="str">
        <f>VLOOKUP(A14,Черновики!A:H,2,0)</f>
        <v>К2А</v>
      </c>
      <c r="D14" s="470" t="str">
        <f>VLOOKUP(A14,Черновики!A:H,3,0)</f>
        <v>0119. Добавить возможность редактировать доступ для групп пользователей</v>
      </c>
      <c r="E14" s="470" t="str">
        <f>VLOOKUP(A14,Черновики!A:H,4,0)</f>
        <v>Дожен быть инструмент, позволяющий менять права доступа для разных групп пользователей. 
Для каждой выбранной группы пользователей будут столбцы : 
1. Смотреть 2. Создать. 3 Редактировать.  4. Удалять 
Затем перечислены в строках разделы и статусы\поля в них, которые можно менять (изменять\просматривать\удалять). При добавление\изменении полей в системе они должны отображаться в правах групп пользоователй автоматически. Предоствление и удаление доступа будет выглядеть аналогично с  Отчет по проверке прав доступа пользователя , но более читабельный вид для пользователя, чтобы поля, к которым предоставляется доступ, назывались так как их видит пользователь, где Разрешено  \ Запрещено меняется по клику на значок.
Справочники
все справочники 
Менеджер пользователей
Статусы заявки:
В обработке в АСЦ
В ожидании информации от бренд менеджера
В ожидании информации от клиента
В ожидании консолидации
В работе ИМ
Доставляется в АСЦ
Завершен
Новый
Ожидает выдачи клиенту
Ожидание ВДС
Согласование ВДС
Согласование результатов с клиентом
Движение товара:
Не выбран
Принято в ПЛК
Принято в ИМ
Принято в АСЦ
Передано в ПЛК
Передано в ИМ
Передано в АСЦ
Товар ушел из АСЦ
Товар ушел из ПЛК
Статус события:
ВТНК
Гарантия
Заказ не доставили - ВДС
Лояльность к клиенту
Не Выбрано
Не Гарантия
Продажа комплектующей
Ремонт Брака
Предпродажный ремонт
ТЕСТОВАЯ ЗАЯВКА
Решение по заявке:
ВДС - Возврат Денежных Средств
Возврат товара - отказ от ремонта
Возврат товара - после ремонта
Возврат товара - ремонт не нужен, товар работает.
Возврат товара - товар не надлежащего качества
Замена на новый товар
Клиент направлен в другой СЦ
Консультация, услуги СЦ не нужны
Не Выбрано
Ремонт
Решение с товаром:
Вернуть товар клиенту
На Авито - товар БУ
На БВП
На комплектующие
На РЦ3 0 - товар новый
Не Выбрано
Статус ИМ:
Завершен
Контроль качества ИМ
Не Поступал в ИМ
Ожидаем комплектующих в ИМ
Отправлен в другой СЦ
Поступил в ИМ
Принят в работу ИМ
Согласование с клиентом ожидаем
Создание заявок:
Тип клиента
Диллер
Менеджер
Приоритет
Бренд
Товар
Серийный номер
Описание неисправности
Номер заказа вТЧ
Магазин/Дата
Оффициальное заключение
Добавить поломку
Инженерная мастерская
Дата заведения заявки
Файлы
Доставка товара в СЦ:
Трек номер
Адрес
Отправка товара из СЦ:
Трек номер
Адрес
Документы в МС:
Заказ в МС
Возврат в МС
Замена в МС
Оплата в МС
Чат с клиентом
Чат сотрудников
Документы
Товары
Клиенты
Отчёты
Создание документов:
Акт ДНС приём 
Акт ДНС отправка
Акт OZON приём 
Акт OZON отправка
Сторонний сервисный центр приём 
Сторонний сервисный центр отправка</v>
      </c>
      <c r="F14" s="470">
        <f>VLOOKUP(A14,Черновики!A:H,5,0)</f>
        <v>1</v>
      </c>
      <c r="G14" s="473" t="e">
        <f>VLOOKUP(A14,Черновики!A:H,6,0)</f>
        <v>#N/A</v>
      </c>
    </row>
    <row r="15" spans="1:7" ht="15.75" customHeight="1">
      <c r="A15" s="469" t="s">
        <v>1082</v>
      </c>
      <c r="B15" s="472" t="s">
        <v>1079</v>
      </c>
      <c r="C15" s="377" t="str">
        <f>VLOOKUP(A15,Черновики!A:H,2,0)</f>
        <v>К2А</v>
      </c>
      <c r="D15" s="470" t="str">
        <f>VLOOKUP(A15,Черновики!A:H,3,0)</f>
        <v xml:space="preserve">0120. Вывод на печать акта приема и акта выполненных работ      </v>
      </c>
      <c r="E15" s="470" t="str">
        <f>VLOOKUP(A15,Черновики!A:H,4,0)</f>
        <v>Печатаемый акт приема-передачи и акт выполненных работ должен помещаться в один лист А4 по масштабу. На текущий момент каждый раз вручную приходиться подстраивать масштаб.</v>
      </c>
      <c r="F15" s="470">
        <f>VLOOKUP(A15,Черновики!A:H,5,0)</f>
        <v>1</v>
      </c>
      <c r="G15" s="473" t="e">
        <f>VLOOKUP(A15,Черновики!A:H,6,0)</f>
        <v>#N/A</v>
      </c>
    </row>
    <row r="16" spans="1:7" ht="15.75" customHeight="1">
      <c r="A16" s="469" t="s">
        <v>460</v>
      </c>
      <c r="B16" s="313"/>
      <c r="C16" s="377" t="str">
        <f>VLOOKUP(A16,Черновики!A:H,2,0)</f>
        <v>К2А</v>
      </c>
      <c r="D16" s="470" t="str">
        <f>VLOOKUP(A16,Черновики!A:H,3,0)</f>
        <v>0121. Счетчик дней включать, начиная с поступления в ПЛК</v>
      </c>
      <c r="E16" s="470" t="str">
        <f>VLOOKUP(A16,Черновики!A:H,4,0)</f>
        <v xml:space="preserve">Любое изменение статуса движения товара с отличного от "Не выбрано" должно включать счетчик дней в СЦ и счетчик должен выключаться когда статус заявки поменялся на статус на "Завершен", а статус движения товара менялся на "Товар ушел из АСЦ" или  "Товар ушел из ПЛК" </v>
      </c>
      <c r="F16" s="470">
        <f>VLOOKUP(A16,Черновики!A:H,5,0)</f>
        <v>1</v>
      </c>
      <c r="G16" s="471" t="str">
        <f>VLOOKUP(A16,Черновики!A:H,6,0)</f>
        <v>0121</v>
      </c>
    </row>
    <row r="17" spans="1:7" ht="15.75" customHeight="1">
      <c r="A17" s="469" t="s">
        <v>414</v>
      </c>
      <c r="B17" s="472" t="s">
        <v>1079</v>
      </c>
      <c r="C17" s="377" t="str">
        <f>VLOOKUP(A17,Черновики!A:H,2,0)</f>
        <v>К2А</v>
      </c>
      <c r="D17" s="470" t="str">
        <f>VLOOKUP(A17,Черновики!A:H,3,0)</f>
        <v>0122. Вывести комплектность</v>
      </c>
      <c r="E17" s="470" t="str">
        <f>VLOOKUP(A17,Черновики!A:H,4,0)</f>
        <v xml:space="preserve"> В справочнике Комплектность необходимо добавить выбор сверху в правом углу Бренд , Товар и уже на каждый товар в отдельности прописывать комплектность</v>
      </c>
      <c r="F17" s="470">
        <f>VLOOKUP(A17,Черновики!A:H,5,0)</f>
        <v>1</v>
      </c>
      <c r="G17" s="471" t="str">
        <f>VLOOKUP(A17,Черновики!A:H,6,0)</f>
        <v>0122</v>
      </c>
    </row>
    <row r="18" spans="1:7" ht="15.75" customHeight="1">
      <c r="A18" s="469" t="s">
        <v>531</v>
      </c>
      <c r="B18" s="313"/>
      <c r="C18" s="377" t="str">
        <f>VLOOKUP(A18,Черновики!A:H,2,0)</f>
        <v>К2А</v>
      </c>
      <c r="D18" s="470" t="str">
        <f>VLOOKUP(A18,Черновики!A:H,3,0)</f>
        <v>0123. Дубли клиентов</v>
      </c>
      <c r="E18" s="470" t="str">
        <f>VLOOKUP(A18,Черновики!A:H,4,0)</f>
        <v xml:space="preserve">Должна возникать ошибка при удалении, если они указаны в какой-то заявке. Ошибка должна содержать номера заявок, в которых есть этот клиент. А в случае заведения нового должно появляться уведомление, что :
Клиент с указанными контактными данными уже существует.
Совпадение ищет по номеру телефона или почте. Уведомление не мешает созданию нового клиента. </v>
      </c>
      <c r="F18" s="470">
        <f>VLOOKUP(A18,Черновики!A:H,5,0)</f>
        <v>3</v>
      </c>
      <c r="G18" s="471" t="str">
        <f>VLOOKUP(A18,Черновики!A:H,6,0)</f>
        <v>0123</v>
      </c>
    </row>
    <row r="19" spans="1:7" ht="15.75" customHeight="1">
      <c r="A19" s="469" t="s">
        <v>675</v>
      </c>
      <c r="B19" s="472"/>
      <c r="C19" s="377" t="str">
        <f>VLOOKUP(A19,Черновики!A:H,2,0)</f>
        <v>К2А</v>
      </c>
      <c r="D19" s="470" t="str">
        <f>VLOOKUP(A19,Черновики!A:H,3,0)</f>
        <v>0124. Ошибка на некорректное заведение данных клиента</v>
      </c>
      <c r="E19" s="470" t="str">
        <f>VLOOKUP(A19,Черновики!A:H,4,0)</f>
        <v>Ошибку "Ошибка в поле Е-mail" о лишнем пробеле в почте необходимо добавить при создании клиента.</v>
      </c>
      <c r="F19" s="470">
        <f>VLOOKUP(A19,Черновики!A:H,5,0)</f>
        <v>4</v>
      </c>
      <c r="G19" s="473" t="e">
        <f>VLOOKUP(A19,Черновики!A:H,6,0)</f>
        <v>#N/A</v>
      </c>
    </row>
    <row r="20" spans="1:7" ht="15.75" customHeight="1">
      <c r="A20" s="469" t="s">
        <v>1083</v>
      </c>
      <c r="B20" s="313"/>
      <c r="C20" s="377" t="str">
        <f>VLOOKUP(A20,Черновики!A:H,2,0)</f>
        <v>К2А</v>
      </c>
      <c r="D20" s="470" t="str">
        <f>VLOOKUP(A20,Черновики!A:H,3,0)</f>
        <v>0125. Клиент Дилер</v>
      </c>
      <c r="E20" s="470" t="str">
        <f>VLOOKUP(A20,Черновики!A:H,4,0)</f>
        <v xml:space="preserve">При заведении клиента Тип клиента * - Дилер необходимо так же выбрать дилеров, по которым данный клиент работает. Необходимость возможности указания нескольких дилеров добавлять каждого через "+". Если у клиента укзан только один дилер, то он автоматически подтянется в заявку при выборе этого клиента.  Если ууказано несколько, то толькоих можно выбрать из выпадающего списка дилеров. Оставить поле Дилер не выбранным нельзя, в случае если тип клиента выбран дилер , а сам дилер не выбран, то выпадает ошибка:
Не выбран дилер по данной заявке. 
</v>
      </c>
      <c r="F20" s="470">
        <f>VLOOKUP(A20,Черновики!A:H,5,0)</f>
        <v>1</v>
      </c>
      <c r="G20" s="473" t="e">
        <f>VLOOKUP(A20,Черновики!A:H,6,0)</f>
        <v>#N/A</v>
      </c>
    </row>
    <row r="21" spans="1:7" ht="15.75" customHeight="1">
      <c r="A21" s="469" t="s">
        <v>1084</v>
      </c>
      <c r="B21" s="472"/>
      <c r="C21" s="377" t="str">
        <f>VLOOKUP(A21,Черновики!A:H,2,0)</f>
        <v>К2А</v>
      </c>
      <c r="D21" s="470" t="str">
        <f>VLOOKUP(A21,Черновики!A:H,3,0)</f>
        <v>0126. Добавить поля в справочнике сторонних СЦ</v>
      </c>
      <c r="E21" s="470" t="str">
        <f>VLOOKUP(A21,Черновики!A:H,4,0)</f>
        <v>ТЗ https://docs.google.com/document/d/1bQIsPNm1t-cXx0JP6rLpFIYsRhJ9T069_p1Pn_0Yesk/edit</v>
      </c>
      <c r="F21" s="470">
        <f>VLOOKUP(A21,Черновики!A:H,5,0)</f>
        <v>3</v>
      </c>
      <c r="G21" s="473" t="e">
        <f>VLOOKUP(A21,Черновики!A:H,6,0)</f>
        <v>#N/A</v>
      </c>
    </row>
    <row r="22" spans="1:7" ht="12.5">
      <c r="A22" s="469" t="s">
        <v>1085</v>
      </c>
      <c r="B22" s="313" t="s">
        <v>1079</v>
      </c>
      <c r="C22" s="377">
        <f>VLOOKUP(A22,Черновики!A:H,2,0)</f>
        <v>0</v>
      </c>
      <c r="D22" s="470" t="str">
        <f>VLOOKUP(A22,Черновики!A:H,3,0)</f>
        <v xml:space="preserve">0127. </v>
      </c>
      <c r="E22" s="470">
        <f>VLOOKUP(A22,Черновики!A:H,4,0)</f>
        <v>0</v>
      </c>
      <c r="F22" s="470">
        <f>VLOOKUP(A22,Черновики!A:H,5,0)</f>
        <v>0</v>
      </c>
      <c r="G22" s="473" t="e">
        <f>VLOOKUP(A22,Черновики!A:H,6,0)</f>
        <v>#N/A</v>
      </c>
    </row>
    <row r="23" spans="1:7" ht="12.5">
      <c r="A23" s="469" t="s">
        <v>1086</v>
      </c>
      <c r="B23" s="472" t="s">
        <v>1079</v>
      </c>
      <c r="C23" s="377">
        <f>VLOOKUP(A23,Черновики!A:H,2,0)</f>
        <v>0</v>
      </c>
      <c r="D23" s="470" t="str">
        <f>VLOOKUP(A23,Черновики!A:H,3,0)</f>
        <v xml:space="preserve">0128. </v>
      </c>
      <c r="E23" s="470">
        <f>VLOOKUP(A23,Черновики!A:H,4,0)</f>
        <v>0</v>
      </c>
      <c r="F23" s="470">
        <f>VLOOKUP(A23,Черновики!A:H,5,0)</f>
        <v>0</v>
      </c>
      <c r="G23" s="473" t="e">
        <f>VLOOKUP(A23,Черновики!A:H,6,0)</f>
        <v>#N/A</v>
      </c>
    </row>
    <row r="24" spans="1:7" ht="362.5">
      <c r="A24" s="469" t="s">
        <v>406</v>
      </c>
      <c r="B24" s="313" t="s">
        <v>1079</v>
      </c>
      <c r="C24" s="377" t="str">
        <f>VLOOKUP(A24,Черновики!A:H,2,0)</f>
        <v>К2А</v>
      </c>
      <c r="D24" s="470" t="str">
        <f>VLOOKUP(A24,Черновики!A:H,3,0)</f>
        <v>0129. Первичное требование</v>
      </c>
      <c r="E24" s="470" t="str">
        <f>VLOOKUP(A24,Черновики!A:H,4,0)</f>
        <v xml:space="preserve">Добавить поле "Первичное требование клиента" над полем "Официальное заключение". Для новых заявок ( в статусе заявки = новый ) обязательно необходимо указать значение этого поля для возможности смены статуса заявки на любой другой. Если значение поля не выбрано, то статус заявки изменить нельзя. В поле выпадающий список значений: 
1. Не выбрано
2. Гарантийный ремонт 
3. Ремонт НЕ гарантия
4. ВДС ВТНК 
5. ВДС Гарантия
6. Замена по гарантии
7. Замена ВТНК
8. Консультация
9. Другое, указано в чате сотрудников
Изменения данного поля отображаются в истории заявки. </v>
      </c>
      <c r="F24" s="470">
        <f>VLOOKUP(A24,Черновики!A:H,5,0)</f>
        <v>1</v>
      </c>
      <c r="G24" s="471" t="str">
        <f>VLOOKUP(A24,Черновики!A:H,6,0)</f>
        <v>0129</v>
      </c>
    </row>
    <row r="25" spans="1:7" ht="87.5">
      <c r="A25" s="469" t="s">
        <v>664</v>
      </c>
      <c r="B25" s="472" t="s">
        <v>1079</v>
      </c>
      <c r="C25" s="377" t="str">
        <f>VLOOKUP(A25,Черновики!A:H,2,0)</f>
        <v>К2А</v>
      </c>
      <c r="D25" s="470" t="str">
        <f>VLOOKUP(A25,Черновики!A:H,3,0)</f>
        <v xml:space="preserve">0130. Унифицировать акты внутренних передач , только части  Добавление нового типа документа “Акт внутренних перемещений” и Документ Клиентский товар 
</v>
      </c>
      <c r="E25" s="470" t="str">
        <f>VLOOKUP(A25,Черновики!A:H,4,0)</f>
        <v xml:space="preserve">ТЗ https://docs.google.com/document/d/1AEulOdvREZXKXJ_oL1IvYyDlk0wsUh7hWhTR8sP5Cuc/edit </v>
      </c>
      <c r="F25" s="470">
        <f>VLOOKUP(A25,Черновики!A:H,5,0)</f>
        <v>1</v>
      </c>
      <c r="G25" s="473" t="e">
        <f>VLOOKUP(A25,Черновики!A:H,6,0)</f>
        <v>#N/A</v>
      </c>
    </row>
    <row r="26" spans="1:7" ht="50">
      <c r="A26" s="469" t="s">
        <v>418</v>
      </c>
      <c r="B26" s="313" t="s">
        <v>1079</v>
      </c>
      <c r="C26" s="377" t="str">
        <f>VLOOKUP(A26,Черновики!A:H,2,0)</f>
        <v>К2А</v>
      </c>
      <c r="D26" s="470" t="str">
        <f>VLOOKUP(A26,Черновики!A:H,3,0)</f>
        <v>0131. Добавить возможность поиска  клиента по доменному имени</v>
      </c>
      <c r="E26" s="470" t="str">
        <f>VLOOKUP(A26,Черновики!A:H,4,0)</f>
        <v xml:space="preserve">@dns-shop.ru , @rbt.ru и прочие домены, чтобы можно было искать по ним. </v>
      </c>
      <c r="F26" s="470">
        <f>VLOOKUP(A26,Черновики!A:H,5,0)</f>
        <v>1</v>
      </c>
      <c r="G26" s="471" t="str">
        <f>VLOOKUP(A26,Черновики!A:H,6,0)</f>
        <v>0131</v>
      </c>
    </row>
    <row r="27" spans="1:7" ht="409.5">
      <c r="A27" s="469" t="s">
        <v>422</v>
      </c>
      <c r="B27" s="472" t="s">
        <v>1079</v>
      </c>
      <c r="C27" s="377" t="str">
        <f>VLOOKUP(A27,Черновики!A:H,2,0)</f>
        <v>СБИ</v>
      </c>
      <c r="D27" s="470" t="str">
        <f>VLOOKUP(A27,Черновики!A:H,3,0)</f>
        <v>0132. Изменить название и функционал фильтра "Дилер".</v>
      </c>
      <c r="E27" s="470" t="str">
        <f>VLOOKUP(A27,Черновики!A:H,4,0)</f>
        <v>1. Изменить название кнопки фильтра на главной странице со списком заявок "Дилер" на  "Тип клиента" 
2. Изменить выводимый список 
2.1 "Все" - фильтруются заявки с любым типом
2.2 "РП"  - при выборе фильтруются заявки с типом РП
2.3 "Все Дилер" - фильтруются только заявки с типом дилер
2.4 - 2.n далее выводятся названия всех дилеров из справочника дилеров. Как это реализовано сейчас. 
3. По умолчанию установлен фильтр "Все"
4. Ранжировку списка в фильтре сделать автоматической. Чем больше заявок по данному значению фильтра тем выше он стоит. 
//Т.е. Заявки с типом "Все" однозанчно всегда будут занимать 1ую строчку. С типом "Все Дилеры" будет всегда выше чем любой из дилеров. Чем больше заявок у дилера тем выше он будет в списке фильтра. //</v>
      </c>
      <c r="F27" s="470">
        <f>VLOOKUP(A27,Черновики!A:H,5,0)</f>
        <v>1</v>
      </c>
      <c r="G27" s="471" t="str">
        <f>VLOOKUP(A27,Черновики!A:H,6,0)</f>
        <v>0132</v>
      </c>
    </row>
    <row r="28" spans="1:7" ht="409.5">
      <c r="A28" s="469" t="s">
        <v>1087</v>
      </c>
      <c r="B28" s="313"/>
      <c r="C28" s="377" t="str">
        <f>VLOOKUP(A28,Черновики!A:H,2,0)</f>
        <v>К2А</v>
      </c>
      <c r="D28" s="470" t="str">
        <f>VLOOKUP(A28,Черновики!A:H,3,0)</f>
        <v>0133. Статусы при приеме и уходе товара в соотвествии с документа акт приемки и акт выполненных работ</v>
      </c>
      <c r="E28" s="470" t="str">
        <f>VLOOKUP(A28,Черновики!A:H,4,0)</f>
        <v xml:space="preserve">АКТ ВЫПОЛНЕННЫХ РАБОТ:
Необходимо добавить ошибку для заявок при попытки сохранения , закрытии или сохранения и закрытия заявки, если из нее ранее был создан акт выполненных работ И в файлах отсуствует документ с категорией "Акт выполненных работ", с тектом:
Статусы заявки не могут быть изменены. Необходимо приложить подписанный акт выполненных работ к заявке для смены статусов. 
Эта ошибка не будет мешать закрытию заявки, просто будет появляться для информации. После того, как в заявку вкладывается файл и присваивается категория "Акт выполненных работ", а ранее из этой же заявки создавался документ "Акт выполненных работ", то при выборе в заявке категории файла "Акт выполненных работ" появится уведомление в виде всплывающего окна с текстом:
Вы приложили акт выполненных работ к заявке. Товар выдан клиенту? 
Под этим уведомлением  кнопки "Да" и "Нет". При нажатии "Да" статус заявки сменится на "Завершен", а статус движения товара на "Товар ушел из АСЦ" ,  если статус движения товара было "Принято в АСЦ" и меняется на "Товар ушел из ПЛК", если статус движения товара был "Принято в ПЛК". При нажатии "Нет" код должен смотреть на решение по заявке:
-Если "Статус решение по заявке"="ВДС - возврат денежных средств" или "Замена на новый товар" , то "Статус заявки"  поменяется на "Завершен" и выпадет уведомление , не мешаюющая изменениям в заявке:
Необходимо сдать товар в ПЛК и приемки его в МС для возможности осуществления решения по заявке. 
-Если  "Статус решение по заявке"="Возврат товара.."  , то уведомление просто пропадет. 
АКТ ПРИЕМКИ:
При создании акта приемки товара группой пользователей сотрудником ПЛК статус заявки поменяется на "В обработке ПЛК", а статус движения товара на "Принято в ПЛК". При создании акта приемки товара  группой пользователей  сотрудником АСЦ статус заявки поменяется на "В обработке менеджера АСЦ", а статус движения товара на "Принято в АСЦ". </v>
      </c>
      <c r="F28" s="470">
        <f>VLOOKUP(A28,Черновики!A:H,5,0)</f>
        <v>2</v>
      </c>
      <c r="G28" s="473" t="e">
        <f>VLOOKUP(A28,Черновики!A:H,6,0)</f>
        <v>#N/A</v>
      </c>
    </row>
    <row r="29" spans="1:7" ht="50">
      <c r="A29" s="469" t="s">
        <v>1088</v>
      </c>
      <c r="B29" s="472"/>
      <c r="C29" s="377" t="str">
        <f>VLOOKUP(A29,Черновики!A:H,2,0)</f>
        <v>К2А</v>
      </c>
      <c r="D29" s="470" t="str">
        <f>VLOOKUP(A29,Черновики!A:H,3,0)</f>
        <v xml:space="preserve">0134. Добавить возможность отправлять клиенту документы через чат с клиентом. </v>
      </c>
      <c r="E29" s="470" t="str">
        <f>VLOOKUP(A29,Черновики!A:H,4,0)</f>
        <v>Добавить возможность отправлять клиенту файлы через чат с клиентом типа DOCX и DOC</v>
      </c>
      <c r="F29" s="470">
        <f>VLOOKUP(A29,Черновики!A:H,5,0)</f>
        <v>1</v>
      </c>
      <c r="G29" s="473" t="e">
        <f>VLOOKUP(A29,Черновики!A:H,6,0)</f>
        <v>#N/A</v>
      </c>
    </row>
    <row r="30" spans="1:7" ht="150">
      <c r="A30" s="469" t="s">
        <v>494</v>
      </c>
      <c r="B30" s="313"/>
      <c r="C30" s="377" t="str">
        <f>VLOOKUP(A30,Черновики!A:H,2,0)</f>
        <v>К2А</v>
      </c>
      <c r="D30" s="470" t="str">
        <f>VLOOKUP(A30,Черновики!A:H,3,0)</f>
        <v>0135. Счетчик заявок на странице при поиске</v>
      </c>
      <c r="E30" s="470" t="str">
        <f>VLOOKUP(A30,Черновики!A:H,4,0)</f>
        <v>Внизу страницы слева должен быть показано сколько заявок отображено на странице и сколько вего. Например, при выставлении фильтра ему соотвествует 60 заявок, на странице отобразилоась 50. значит будет написано Кол-во заявок: 50 из 60 . Если всего заявок по фильтру 12, то внизу слева будет написано Кол-во заявок: 12</v>
      </c>
      <c r="F30" s="470">
        <f>VLOOKUP(A30,Черновики!A:H,5,0)</f>
        <v>1</v>
      </c>
      <c r="G30" s="471" t="str">
        <f>VLOOKUP(A30,Черновики!A:H,6,0)</f>
        <v>0135</v>
      </c>
    </row>
    <row r="31" spans="1:7" ht="37.5">
      <c r="A31" s="469" t="s">
        <v>546</v>
      </c>
      <c r="B31" s="472"/>
      <c r="C31" s="377" t="str">
        <f>VLOOKUP(A31,Черновики!A:H,2,0)</f>
        <v>К2А</v>
      </c>
      <c r="D31" s="470" t="str">
        <f>VLOOKUP(A31,Черновики!A:H,3,0)</f>
        <v>0136. Статус ИМ фильтр на Не выбрано</v>
      </c>
      <c r="E31" s="470" t="str">
        <f>VLOOKUP(A31,Черновики!A:H,4,0)</f>
        <v xml:space="preserve">В фильтрах статуса ИМ отобразить элемент "Не выбрано". </v>
      </c>
      <c r="F31" s="470">
        <f>VLOOKUP(A31,Черновики!A:H,5,0)</f>
        <v>1</v>
      </c>
      <c r="G31" s="471" t="str">
        <f>VLOOKUP(A31,Черновики!A:H,6,0)</f>
        <v>0136</v>
      </c>
    </row>
    <row r="32" spans="1:7" ht="87.5">
      <c r="A32" s="469" t="s">
        <v>517</v>
      </c>
      <c r="B32" s="313" t="s">
        <v>1079</v>
      </c>
      <c r="C32" s="377" t="str">
        <f>VLOOKUP(A32,Черновики!A:H,2,0)</f>
        <v>К2А</v>
      </c>
      <c r="D32" s="470" t="str">
        <f>VLOOKUP(A32,Черновики!A:H,3,0)</f>
        <v>0137. Обзятельно должен быть указан менеджер в заявке</v>
      </c>
      <c r="E32" s="470" t="str">
        <f>VLOOKUP(A32,Черновики!A:H,4,0)</f>
        <v>При смене статуса заявки с "Новый" на любой другой обязательно должен быть указан менеджер. Если менеджер не указан выпадает ошибка "Не указан менеджер заявки"</v>
      </c>
      <c r="F32" s="470">
        <f>VLOOKUP(A32,Черновики!A:H,5,0)</f>
        <v>1</v>
      </c>
      <c r="G32" s="471" t="str">
        <f>VLOOKUP(A32,Черновики!A:H,6,0)</f>
        <v>0137</v>
      </c>
    </row>
    <row r="33" spans="1:7" ht="409.5">
      <c r="A33" s="469" t="s">
        <v>1089</v>
      </c>
      <c r="B33" s="472"/>
      <c r="C33" s="377" t="str">
        <f>VLOOKUP(A33,Черновики!A:H,2,0)</f>
        <v>СБИ</v>
      </c>
      <c r="D33" s="470" t="str">
        <f>VLOOKUP(A33,Черновики!A:H,3,0)</f>
        <v xml:space="preserve">0138. Для типа клиентов РП: Создать и разместить поле  "Задача инженера" над полем "Статус ИМ". </v>
      </c>
      <c r="E33" s="470" t="str">
        <f>VLOOKUP(A33,Черновики!A:H,4,0)</f>
        <v>Для типа клиентов РП: Создать и разместить поле  "Задача инженера" над полем "Статус ИМ". Должен быть доступен выпадающий список:
1. Диагностика и ремонт если гарантийный случай.
2. Диагностика. Ремонт только после согласования.
3. Проверка на ВТНК. Проверка качества без ремонта.
4. Не выбрано
По умолчанию ставится Не выбрано .
Статус ''Не выбрано'' может стоять только в статусах заявки:
Новый
Ожидаем информацию от клиента + статус события Консультация, услуги СЦ не нужны''
Так же статус ''Не выбрано'' допустим для повторных заявок с выбранным статусом повтора - Дубль
Блокировать ручное изменение статуса заявки на любой другой, пока статус "Задача инженера" = ''Не выбрано'' и выводить ошибку:
Перед началом работы над заявкой поставьте задачу ИМ</v>
      </c>
      <c r="F33" s="470">
        <f>VLOOKUP(A33,Черновики!A:H,5,0)</f>
        <v>1</v>
      </c>
      <c r="G33" s="473" t="e">
        <f>VLOOKUP(A33,Черновики!A:H,6,0)</f>
        <v>#N/A</v>
      </c>
    </row>
    <row r="34" spans="1:7" ht="12.5">
      <c r="A34" s="469" t="s">
        <v>1090</v>
      </c>
      <c r="B34" s="313"/>
      <c r="C34" s="377">
        <f>VLOOKUP(A34,Черновики!A:H,2,0)</f>
        <v>0</v>
      </c>
      <c r="D34" s="470" t="str">
        <f>VLOOKUP(A34,Черновики!A:H,3,0)</f>
        <v xml:space="preserve">0139. </v>
      </c>
      <c r="E34" s="470">
        <f>VLOOKUP(A34,Черновики!A:H,4,0)</f>
        <v>0</v>
      </c>
      <c r="F34" s="470">
        <f>VLOOKUP(A34,Черновики!A:H,5,0)</f>
        <v>5</v>
      </c>
      <c r="G34" s="473" t="e">
        <f>VLOOKUP(A34,Черновики!A:H,6,0)</f>
        <v>#N/A</v>
      </c>
    </row>
    <row r="35" spans="1:7" ht="125">
      <c r="A35" s="469" t="s">
        <v>1091</v>
      </c>
      <c r="B35" s="472" t="s">
        <v>1079</v>
      </c>
      <c r="C35" s="377" t="str">
        <f>VLOOKUP(A35,Черновики!A:H,2,0)</f>
        <v>СБИ</v>
      </c>
      <c r="D35" s="470" t="str">
        <f>VLOOKUP(A35,Черновики!A:H,3,0)</f>
        <v>0140. Починить скрипт автозакрытия заявок из статусов ''новый, ожидаем информацию от клиента'' если товар не в ИМ и клиент 2 недели молчит. Скрипт не работает - тонна заявок где клиент давно молчит и заявка не закрывается</v>
      </c>
      <c r="E35" s="470">
        <f>VLOOKUP(A35,Черновики!A:H,4,0)</f>
        <v>0</v>
      </c>
      <c r="F35" s="470">
        <f>VLOOKUP(A35,Черновики!A:H,5,0)</f>
        <v>5</v>
      </c>
      <c r="G35" s="473" t="e">
        <f>VLOOKUP(A35,Черновики!A:H,6,0)</f>
        <v>#N/A</v>
      </c>
    </row>
    <row r="36" spans="1:7" ht="150">
      <c r="A36" s="469" t="s">
        <v>1092</v>
      </c>
      <c r="B36" s="313"/>
      <c r="C36" s="377" t="str">
        <f>VLOOKUP(A36,Черновики!A:H,2,0)</f>
        <v>СБИ</v>
      </c>
      <c r="D36" s="470" t="str">
        <f>VLOOKUP(A36,Черновики!A:H,3,0)</f>
        <v xml:space="preserve">0141. добавить фильтры ''статусы'' статус отработки сообщений. </v>
      </c>
      <c r="E36" s="470" t="str">
        <f>VLOOKUP(A36,Черновики!A:H,4,0)</f>
        <v>ТЗ по ссылке
Комментарии для Тиграна// Сейчас при выборе менеджера заказа асц, при нажатии кнопки ''новые сообщения'' сбрасывается фильтр менеджера. Как итог, менеджер не может отфильтровать неотвеченные сообщения клиенту по своим заявкам, только по всем менкеджерам сраху</v>
      </c>
      <c r="F36" s="470">
        <f>VLOOKUP(A36,Черновики!A:H,5,0)</f>
        <v>5</v>
      </c>
      <c r="G36" s="473" t="e">
        <f>VLOOKUP(A36,Черновики!A:H,6,0)</f>
        <v>#N/A</v>
      </c>
    </row>
    <row r="37" spans="1:7" ht="409.5">
      <c r="A37" s="469" t="s">
        <v>1093</v>
      </c>
      <c r="B37" s="472"/>
      <c r="C37" s="377" t="str">
        <f>VLOOKUP(A37,Черновики!A:H,2,0)</f>
        <v>СБИ</v>
      </c>
      <c r="D37" s="470" t="str">
        <f>VLOOKUP(A37,Черновики!A:H,3,0)</f>
        <v>0142. Изменить варианты списка Статус события</v>
      </c>
      <c r="E37" s="470" t="str">
        <f>VLOOKUP(A37,Черновики!A:H,4,0)</f>
        <v xml:space="preserve">Изменить варианты списка Статус события
Варианты заполнения:
Не выбрано
Гарантийный ремонт (бывш Гарантия)
Платный ремонт (бывш Не гарантия)
ВТНК (оставляем как есть)
Обмен товара
ВДС
Отказ в требовании 
Предпродажный ремонт (оставляем как есть)
Продажа комплектующей (оставляем как есть)
Ремонт брака (оставляем как есть)
Заказ не доставили - ВДС (оставляем как есть)
Обязательна смена статуса с Не выбрано на любой другой для перевода в статус Доставляется и в Обработке менеджеров АСЦ. При попытке перевода в эти статусы с вариантом Не выбрано: выводить ошибку
Сначала укажите запрос клиента!
Добавить поле Запрос клиента
Только для тип клиента = РП
При тип клиента = Диллер - прятать поле
Варианты заполнения аналогичны статусу события, должны быть доступны те же опции
</v>
      </c>
      <c r="F37" s="470">
        <f>VLOOKUP(A37,Черновики!A:H,5,0)</f>
        <v>5</v>
      </c>
      <c r="G37" s="473" t="e">
        <f>VLOOKUP(A37,Черновики!A:H,6,0)</f>
        <v>#N/A</v>
      </c>
    </row>
    <row r="38" spans="1:7" ht="225">
      <c r="A38" s="469" t="s">
        <v>1094</v>
      </c>
      <c r="B38" s="313"/>
      <c r="C38" s="377" t="str">
        <f>VLOOKUP(A38,Черновики!A:H,2,0)</f>
        <v>СБИ</v>
      </c>
      <c r="D38" s="470" t="str">
        <f>VLOOKUP(A38,Черновики!A:H,3,0)</f>
        <v>0143. автоприсвоение менеджера новым  заявкам РП</v>
      </c>
      <c r="E38" s="470" t="str">
        <f>VLOOKUP(A38,Черновики!A:H,4,0)</f>
        <v>АТВ: нужна болле продуманная система отвечающая требованию максимально быстрого ответа клиенту. Т.е. Если менеджер не в смене клиенту не приходилось ждать ответа до его прихода в смену. 
Новым заявкам с типом ''РП'' должен автоматически присваиватся менеджер - Азовский или Майоров.
Распределение последовательное - одна заявка Азовскому, одна Майорову, следующая снова Азовскому, потом Майорову итд.</v>
      </c>
      <c r="F38" s="470">
        <f>VLOOKUP(A38,Черновики!A:H,5,0)</f>
        <v>5</v>
      </c>
      <c r="G38" s="473" t="e">
        <f>VLOOKUP(A38,Черновики!A:H,6,0)</f>
        <v>#N/A</v>
      </c>
    </row>
    <row r="39" spans="1:7" ht="62.5">
      <c r="A39" s="469" t="s">
        <v>650</v>
      </c>
      <c r="B39" s="472" t="s">
        <v>1079</v>
      </c>
      <c r="C39" s="377" t="str">
        <f>VLOOKUP(A39,Черновики!A:H,2,0)</f>
        <v>К2А</v>
      </c>
      <c r="D39" s="470" t="str">
        <f>VLOOKUP(A39,Черновики!A:H,3,0)</f>
        <v>0144. контроль заявки отдельной вкладкой</v>
      </c>
      <c r="E39" s="470" t="str">
        <f>VLOOKUP(A39,Черновики!A:H,4,0)</f>
        <v>ТЗ https://docs.google.com/document/d/1BEzhnCL9BDqUiNGaOceB4Qm_T-ayevmbtAkVezFIeQo/edit</v>
      </c>
      <c r="F39" s="470">
        <f>VLOOKUP(A39,Черновики!A:H,5,0)</f>
        <v>0</v>
      </c>
      <c r="G39" s="473" t="e">
        <f>VLOOKUP(A39,Черновики!A:H,6,0)</f>
        <v>#N/A</v>
      </c>
    </row>
    <row r="40" spans="1:7" ht="50">
      <c r="A40" s="469" t="s">
        <v>1095</v>
      </c>
      <c r="B40" s="313"/>
      <c r="C40" s="377" t="str">
        <f>VLOOKUP(A40,Черновики!A:H,2,0)</f>
        <v>К2А</v>
      </c>
      <c r="D40" s="470" t="str">
        <f>VLOOKUP(A40,Черновики!A:H,3,0)</f>
        <v>0145. модерация заявок после статусов завершен может только администратор</v>
      </c>
      <c r="E40" s="470">
        <f>VLOOKUP(A40,Черновики!A:H,4,0)</f>
        <v>0</v>
      </c>
      <c r="F40" s="470">
        <f>VLOOKUP(A40,Черновики!A:H,5,0)</f>
        <v>0</v>
      </c>
      <c r="G40" s="473" t="e">
        <f>VLOOKUP(A40,Черновики!A:H,6,0)</f>
        <v>#N/A</v>
      </c>
    </row>
    <row r="41" spans="1:7" ht="125">
      <c r="A41" s="469" t="s">
        <v>1096</v>
      </c>
      <c r="B41" s="472"/>
      <c r="C41" s="377" t="str">
        <f>VLOOKUP(A41,Черновики!A:H,2,0)</f>
        <v>К2А</v>
      </c>
      <c r="D41" s="470" t="str">
        <f>VLOOKUP(A41,Черновики!A:H,3,0)</f>
        <v>0146. Поле движение товара можно менять только созданием документа. Отключить доступ у всех, кроме администратора , менять статус движения товара вручную .</v>
      </c>
      <c r="E41" s="470" t="str">
        <f>VLOOKUP(A41,Черновики!A:H,4,0)</f>
        <v>Данный доступ нужно отключить после отработки всех остальных тз, связанных с актами\документами. Поле движение товара можно менять только созданием документа. Отключить доступ у всех, кроме администратора , менять статус движения товара вручную .</v>
      </c>
      <c r="F41" s="470">
        <f>VLOOKUP(A41,Черновики!A:H,5,0)</f>
        <v>0</v>
      </c>
      <c r="G41" s="473" t="e">
        <f>VLOOKUP(A41,Черновики!A:H,6,0)</f>
        <v>#N/A</v>
      </c>
    </row>
    <row r="42" spans="1:7" ht="62.5">
      <c r="A42" s="469" t="s">
        <v>1097</v>
      </c>
      <c r="B42" s="313" t="s">
        <v>1079</v>
      </c>
      <c r="C42" s="377" t="s">
        <v>313</v>
      </c>
      <c r="D42" s="470" t="str">
        <f>VLOOKUP(A42,Черновики!A:H,3,0)</f>
        <v>0147. ТЗ по выгрузке в эксель со всеми столбцами</v>
      </c>
      <c r="E42" s="470" t="str">
        <f>VLOOKUP(A42,Черновики!A:H,4,0)</f>
        <v>ТЗ https://docs.google.com/document/d/1F6qbKVPbsw3WNBtL6elHVJyrOACtU9sXrDC50AcsqUg/edit</v>
      </c>
      <c r="F42" s="470">
        <f>VLOOKUP(A42,Черновики!A:H,5,0)</f>
        <v>0</v>
      </c>
      <c r="G42" s="473" t="e">
        <f>VLOOKUP(A42,Черновики!A:H,6,0)</f>
        <v>#N/A</v>
      </c>
    </row>
    <row r="43" spans="1:7" ht="37.5">
      <c r="A43" s="469" t="s">
        <v>1098</v>
      </c>
      <c r="B43" s="472"/>
      <c r="C43" s="377" t="s">
        <v>313</v>
      </c>
      <c r="D43" s="470" t="str">
        <f>VLOOKUP(A43,Черновики!A:H,3,0)</f>
        <v>0148. Восставновление БВП</v>
      </c>
      <c r="E43" s="470" t="str">
        <f>VLOOKUP(A43,Черновики!A:H,4,0)</f>
        <v>Обязательно указывать номер первичной заявки на котробке</v>
      </c>
      <c r="F43" s="470">
        <f>VLOOKUP(A43,Черновики!A:H,5,0)</f>
        <v>0</v>
      </c>
      <c r="G43" s="473" t="e">
        <f>VLOOKUP(A43,Черновики!A:H,6,0)</f>
        <v>#N/A</v>
      </c>
    </row>
    <row r="44" spans="1:7" ht="409.5">
      <c r="A44" s="469" t="s">
        <v>1099</v>
      </c>
      <c r="B44" s="313"/>
      <c r="C44" s="377" t="str">
        <f>VLOOKUP(A44,Черновики!A:H,2,0)</f>
        <v>К2А</v>
      </c>
      <c r="D44" s="470" t="str">
        <f>VLOOKUP(A44,Черновики!A:H,3,0)</f>
        <v>0149. Добавить ошибки на доставку клиенту.</v>
      </c>
      <c r="E44" s="470" t="str">
        <f>VLOOKUP(A44,Черновики!A:H,4,0)</f>
        <v xml:space="preserve">1. При заполнении вкладки "Дополнительно" поля "Отправка товара из СЦ" в отметке об "Оплата проивзодится за счет" , если статус события "Не гарантия" , а отправка узакана за счет "Гарантия бренда" возникает ошибка "Отправка должна быть за счет клиента в рамках негарантийного обслуживания, необходимо подтвердить статус события "Гарантия" \"Лояльность" или изменить плательщика по накладной".
2. При заполнении вкладки "Дополнительно" поля "Отправка товара из СЦ" в отметке об "Сумма наложенного платежа за услуги СЦ" равна 0,00 , если статус события "Не гарантия" , а  решение по товару "Вернуть товар клиенту после ремонта"  возникает ошибка "Сумма наложеного платежа за услуги СЦ не может равняться 0,00 в рамках негарантийного обслуживания, необходимо подтвердить статус события "Гарантия" \"Лояльность" или изменить сумму наложенного платежа".
</v>
      </c>
      <c r="F44" s="470">
        <f>VLOOKUP(A44,Черновики!A:H,5,0)</f>
        <v>0</v>
      </c>
      <c r="G44" s="473">
        <v>1</v>
      </c>
    </row>
    <row r="45" spans="1:7" ht="25">
      <c r="A45" s="469" t="s">
        <v>1100</v>
      </c>
      <c r="B45" s="472"/>
      <c r="C45" s="377" t="str">
        <f>VLOOKUP(A45,Черновики!A:H,2,0)</f>
        <v>К2А</v>
      </c>
      <c r="D45" s="470" t="str">
        <f>VLOOKUP(A45,Черновики!A:H,3,0)</f>
        <v>0150. Удаление созданных документов</v>
      </c>
      <c r="E45" s="470">
        <f>VLOOKUP(A45,Черновики!A:H,4,0)</f>
        <v>0</v>
      </c>
      <c r="F45" s="470">
        <f>VLOOKUP(A45,Черновики!A:H,5,0)</f>
        <v>0</v>
      </c>
      <c r="G45" s="473">
        <v>1</v>
      </c>
    </row>
    <row r="46" spans="1:7" ht="50">
      <c r="A46" s="469" t="s">
        <v>1101</v>
      </c>
      <c r="B46" s="313"/>
      <c r="C46" s="377" t="str">
        <f>VLOOKUP(A46,Черновики!A:H,2,0)</f>
        <v>К2А</v>
      </c>
      <c r="D46" s="470" t="str">
        <f>VLOOKUP(A46,Черновики!A:H,3,0)</f>
        <v>0151. В поломке выбор запчатей из МС по аналогии с товарному справочнику</v>
      </c>
      <c r="E46" s="470">
        <f>VLOOKUP(A46,Черновики!A:H,4,0)</f>
        <v>0</v>
      </c>
      <c r="F46" s="470">
        <f>VLOOKUP(A46,Черновики!A:H,5,0)</f>
        <v>0</v>
      </c>
      <c r="G46" s="473">
        <v>3</v>
      </c>
    </row>
    <row r="47" spans="1:7" ht="409.5">
      <c r="A47" s="469" t="s">
        <v>1102</v>
      </c>
      <c r="B47" s="472"/>
      <c r="C47" s="377" t="str">
        <f>VLOOKUP(A47,Черновики!A:H,2,0)</f>
        <v>К2А</v>
      </c>
      <c r="D47" s="470" t="str">
        <f>VLOOKUP(A47,Черновики!A:H,3,0)</f>
        <v>0152. После статуса Завершен заявки блокируется личный кабинет клиента</v>
      </c>
      <c r="E47" s="470" t="str">
        <f>VLOOKUP(A47,Черновики!A:H,4,0)</f>
        <v>По прошествии 10 календарных дней, отсчет начинается с даты смены статуса заявки на "Завершен", на 10-й день у клиента блокируется личный кабинет, ссылку на который он получает при регистрации заявки, и проходя по ссылке клиент увидит свой личный кабинет , без возможности писать новые сообщение в нем, только статус сверху : Завершен.  И добавить снизу в первом поле по внешнем виду аналогично блоку статуса заявки добавить блок "Официальное заключение: ***" , *** - значение официального заключения из заявки, появляется только при статусах заявки "Ожидает выдачи клиенту" и "Завершен". СКРИНШОТ При статусе "Завершен" и истечению срока 10 дней с моменита смены статуса на завершен. В самом нижнем поле появляется сообщение с текстом: "Здравствуйте, работы по Вашей заявке успешно завершены Авторизованным Сервисным Центром BrandASC, дальнейшее взаимодействие по ней уже невозможно осуществить. В случае, если у Вас остались дополнительные вопросы без необходимости передавать товар, Вы хотите написать благодарность или дать нам обратную связь по уровню обслуживания, будем рады получить информацию от Вас на почтовый ящик service@brandasc.ru. Спасибо за Ваше обращение к нам. ". 
Автоматически менять статус заявки на "ЗАВЕРШЕНО" и "Консультация,Услуги АСЦ не нужны" из статуса "Ожидание информации от клиента" при Времени заявки с момента создания больше 14 дней &amp; Время с момента последнего сообщения от АСЦ более 14 дней &amp; Отсутствует ответное сообщение от клиента (последнее сообщение НЕ клиент) и отправить сообщение "Заявка закрыта, превышено время ожидания ответа от клиента." Для заявок со статусом "Новый" и "Ожидание информации от клиента", движение товара НЕ "Товар поступил в АСЦ"</v>
      </c>
      <c r="F47" s="470">
        <f>VLOOKUP(A47,Черновики!A:H,5,0)</f>
        <v>0</v>
      </c>
      <c r="G47" s="473" t="e">
        <f>VLOOKUP(A47,Черновики!A:H,6,0)</f>
        <v>#N/A</v>
      </c>
    </row>
    <row r="48" spans="1:7" ht="112.5">
      <c r="A48" s="469" t="s">
        <v>1103</v>
      </c>
      <c r="B48" s="313"/>
      <c r="C48" s="377" t="str">
        <f>VLOOKUP(A48,Черновики!A:H,2,0)</f>
        <v>К2А</v>
      </c>
      <c r="D48" s="470" t="str">
        <f>VLOOKUP(A48,Черновики!A:H,3,0)</f>
        <v xml:space="preserve">0153. Поменять подпись в акт </v>
      </c>
      <c r="E48" s="470" t="str">
        <f>VLOOKUP(A48,Черновики!A:H,4,0)</f>
        <v>ООО «СДЭК_Глобал», именуемое в дальнейшем ИСПОЛНИТЕЛЬ, в лице __________________________(фио водителя), принял в рамках исполнения Договора № ИМ ИМ-РФ-ГЛА-1671 от 02.09.2019 г. приняло от _ООО НЕЗАБУДКА_,</v>
      </c>
      <c r="F48" s="470">
        <f>VLOOKUP(A48,Черновики!A:H,5,0)</f>
        <v>0</v>
      </c>
      <c r="G48" s="473" t="e">
        <f>VLOOKUP(A48,Черновики!A:H,6,0)</f>
        <v>#N/A</v>
      </c>
    </row>
    <row r="49" spans="1:7" ht="62.5">
      <c r="A49" s="469" t="s">
        <v>1104</v>
      </c>
      <c r="B49" s="472"/>
      <c r="C49" s="377" t="str">
        <f>VLOOKUP(A49,Черновики!A:H,2,0)</f>
        <v>К2А</v>
      </c>
      <c r="D49" s="470" t="str">
        <f>VLOOKUP(A49,Черновики!A:H,3,0)</f>
        <v xml:space="preserve">0154. Добавить в верхний фильтр по выгрузке  по дате отжатия отработанного клиентского сообщения </v>
      </c>
      <c r="E49" s="470">
        <f>VLOOKUP(A49,Черновики!A:H,4,0)</f>
        <v>0</v>
      </c>
      <c r="F49" s="470">
        <f>VLOOKUP(A49,Черновики!A:H,5,0)</f>
        <v>0</v>
      </c>
      <c r="G49" s="473" t="e">
        <f>VLOOKUP(A49,Черновики!A:H,6,0)</f>
        <v>#N/A</v>
      </c>
    </row>
    <row r="50" spans="1:7" ht="137.5">
      <c r="A50" s="469" t="s">
        <v>521</v>
      </c>
      <c r="B50" s="313" t="s">
        <v>1079</v>
      </c>
      <c r="C50" s="377" t="str">
        <f>VLOOKUP(A50,Черновики!A:H,2,0)</f>
        <v>К2А</v>
      </c>
      <c r="D50" s="470" t="str">
        <f>VLOOKUP(A50,Черновики!A:H,3,0)</f>
        <v>0155. Добавить справочник официального заключения</v>
      </c>
      <c r="E50" s="470" t="str">
        <f>VLOOKUP(A50,Черновики!A:H,4,0)</f>
        <v xml:space="preserve">Добавить справоник официального заключения . При выборе из справочника официального заключения текст подтягивается из справочника, но в него можно вносить правки.  В поле ввода официального заключения  добавить в левом нижнем углу выпадающий список значений из справоника.  </v>
      </c>
      <c r="F50" s="470">
        <f>VLOOKUP(A50,Черновики!A:H,5,0)</f>
        <v>0</v>
      </c>
      <c r="G50" s="471" t="str">
        <f>VLOOKUP(A50,Черновики!A:H,6,0)</f>
        <v>0155</v>
      </c>
    </row>
    <row r="51" spans="1:7" ht="62.5">
      <c r="A51" s="469" t="s">
        <v>435</v>
      </c>
      <c r="B51" s="472" t="s">
        <v>1079</v>
      </c>
      <c r="C51" s="377" t="str">
        <f>VLOOKUP(A51,Черновики!A:H,2,0)</f>
        <v>К2А</v>
      </c>
      <c r="D51" s="470" t="str">
        <f>VLOOKUP(A51,Черновики!A:H,3,0)</f>
        <v>0156. Деление поля поломки на диагностику и ремонт. Поле Диагностика.</v>
      </c>
      <c r="E51" s="470" t="str">
        <f>VLOOKUP(A51,Черновики!A:H,4,0)</f>
        <v>ТЗ https://docs.google.com/document/d/1PE2M2b4irkPFAjEQhziec5KPPuXdo6YSt0f1e8KDdEs/edit</v>
      </c>
      <c r="F51" s="470">
        <f>VLOOKUP(A51,Черновики!A:H,5,0)</f>
        <v>0</v>
      </c>
      <c r="G51" s="471" t="str">
        <f>VLOOKUP(A51,Черновики!A:H,6,0)</f>
        <v>0156</v>
      </c>
    </row>
    <row r="52" spans="1:7" ht="87.5">
      <c r="A52" s="469" t="s">
        <v>1105</v>
      </c>
      <c r="B52" s="313"/>
      <c r="C52" s="377" t="str">
        <f>VLOOKUP(A52,Черновики!A:H,2,0)</f>
        <v>К2А</v>
      </c>
      <c r="D52" s="470" t="str">
        <f>VLOOKUP(A52,Черновики!A:H,3,0)</f>
        <v>0157. можуль оплаты https://docs.google.com/spreadsheets/d/1r8Icy29oTk8ymvzOYHwUrFZW8YpiQkAja-sO2xNYX9Y/edit#gid=0%D1%8D</v>
      </c>
      <c r="E52" s="470">
        <f>VLOOKUP(A52,Черновики!A:H,4,0)</f>
        <v>0</v>
      </c>
      <c r="F52" s="470">
        <f>VLOOKUP(A52,Черновики!A:H,5,0)</f>
        <v>0</v>
      </c>
      <c r="G52" s="473" t="e">
        <f>VLOOKUP(A52,Черновики!A:H,6,0)</f>
        <v>#N/A</v>
      </c>
    </row>
    <row r="53" spans="1:7" ht="12.5">
      <c r="A53" s="469" t="s">
        <v>1106</v>
      </c>
      <c r="B53" s="472"/>
      <c r="C53" s="377" t="str">
        <f>VLOOKUP(A53,Черновики!A:H,2,0)</f>
        <v>К2А</v>
      </c>
      <c r="D53" s="470" t="str">
        <f>VLOOKUP(A53,Черновики!A:H,3,0)</f>
        <v>0158. модуль замены</v>
      </c>
      <c r="E53" s="470">
        <f>VLOOKUP(A53,Черновики!A:H,4,0)</f>
        <v>0</v>
      </c>
      <c r="F53" s="470">
        <f>VLOOKUP(A53,Черновики!A:H,5,0)</f>
        <v>0</v>
      </c>
      <c r="G53" s="473" t="e">
        <f>VLOOKUP(A53,Черновики!A:H,6,0)</f>
        <v>#N/A</v>
      </c>
    </row>
    <row r="54" spans="1:7" ht="25">
      <c r="A54" s="469" t="s">
        <v>1107</v>
      </c>
      <c r="B54" s="313"/>
      <c r="C54" s="377" t="str">
        <f>VLOOKUP(A54,Черновики!A:H,2,0)</f>
        <v>К2А</v>
      </c>
      <c r="D54" s="470" t="str">
        <f>VLOOKUP(A54,Черновики!A:H,3,0)</f>
        <v>0159. поле коста рядом с товаром</v>
      </c>
      <c r="E54" s="470">
        <f>VLOOKUP(A54,Черновики!A:H,4,0)</f>
        <v>0</v>
      </c>
      <c r="F54" s="470">
        <f>VLOOKUP(A54,Черновики!A:H,5,0)</f>
        <v>0</v>
      </c>
      <c r="G54" s="473" t="e">
        <f>VLOOKUP(A54,Черновики!A:H,6,0)</f>
        <v>#N/A</v>
      </c>
    </row>
    <row r="55" spans="1:7" ht="50">
      <c r="A55" s="469" t="s">
        <v>1108</v>
      </c>
      <c r="B55" s="472"/>
      <c r="C55" s="377" t="str">
        <f>VLOOKUP(A55,Черновики!A:H,2,0)</f>
        <v>К2А</v>
      </c>
      <c r="D55" s="470" t="str">
        <f>VLOOKUP(A55,Черновики!A:H,3,0)</f>
        <v>0160. поле суммы к оплате клиентом при получении в основной вкладке</v>
      </c>
      <c r="E55" s="470">
        <f>VLOOKUP(A55,Черновики!A:H,4,0)</f>
        <v>0</v>
      </c>
      <c r="F55" s="470">
        <f>VLOOKUP(A55,Черновики!A:H,5,0)</f>
        <v>0</v>
      </c>
      <c r="G55" s="473" t="e">
        <f>VLOOKUP(A55,Черновики!A:H,6,0)</f>
        <v>#N/A</v>
      </c>
    </row>
    <row r="56" spans="1:7" ht="87.5">
      <c r="A56" s="469" t="s">
        <v>1109</v>
      </c>
      <c r="B56" s="313"/>
      <c r="C56" s="377" t="str">
        <f>VLOOKUP(A56,Черновики!A:H,2,0)</f>
        <v>К2А</v>
      </c>
      <c r="D56" s="470" t="str">
        <f>VLOOKUP(A56,Черновики!A:H,3,0)</f>
        <v>0161. Сортировака неотработанных клиентских сообщений по дате появления</v>
      </c>
      <c r="E56" s="470" t="str">
        <f>VLOOKUP(A56,Черновики!A:H,4,0)</f>
        <v xml:space="preserve">Возможность фильтровать по столбцу С (неотработанные сообщения) дату самого раннего (старого) из на текущий момент не отработанных сообщений клиента. </v>
      </c>
      <c r="F56" s="470">
        <f>VLOOKUP(A56,Черновики!A:H,5,0)</f>
        <v>1</v>
      </c>
      <c r="G56" s="473" t="e">
        <f>VLOOKUP(A56,Черновики!A:H,6,0)</f>
        <v>#N/A</v>
      </c>
    </row>
    <row r="57" spans="1:7" ht="37.5">
      <c r="A57" s="469" t="s">
        <v>1110</v>
      </c>
      <c r="B57" s="472"/>
      <c r="C57" s="377" t="str">
        <f>VLOOKUP(A57,Черновики!A:H,2,0)</f>
        <v>К2А</v>
      </c>
      <c r="D57" s="470" t="str">
        <f>VLOOKUP(A57,Черновики!A:H,3,0)</f>
        <v>0162. Отправка VOC клиентам после закрытия заявки</v>
      </c>
      <c r="E57" s="470">
        <f>VLOOKUP(A57,Черновики!A:H,4,0)</f>
        <v>0</v>
      </c>
      <c r="F57" s="470">
        <f>VLOOKUP(A57,Черновики!A:H,5,0)</f>
        <v>0</v>
      </c>
      <c r="G57" s="473" t="e">
        <f>VLOOKUP(A57,Черновики!A:H,6,0)</f>
        <v>#N/A</v>
      </c>
    </row>
    <row r="58" spans="1:7" ht="12.5">
      <c r="A58" s="469" t="s">
        <v>1111</v>
      </c>
      <c r="B58" s="313"/>
      <c r="C58" s="377">
        <f>VLOOKUP(A58,Черновики!A:H,2,0)</f>
        <v>0</v>
      </c>
      <c r="D58" s="470" t="str">
        <f>VLOOKUP(A58,Черновики!A:H,3,0)</f>
        <v>0163.</v>
      </c>
      <c r="E58" s="470">
        <f>VLOOKUP(A58,Черновики!A:H,4,0)</f>
        <v>0</v>
      </c>
      <c r="F58" s="470">
        <f>VLOOKUP(A58,Черновики!A:H,5,0)</f>
        <v>0</v>
      </c>
      <c r="G58" s="473" t="e">
        <f>VLOOKUP(A58,Черновики!A:H,6,0)</f>
        <v>#N/A</v>
      </c>
    </row>
    <row r="59" spans="1:7" ht="62.5">
      <c r="A59" s="469" t="s">
        <v>534</v>
      </c>
      <c r="B59" s="472"/>
      <c r="C59" s="377" t="str">
        <f>VLOOKUP(A59,Черновики!A:H,2,0)</f>
        <v>К2А</v>
      </c>
      <c r="D59" s="470" t="str">
        <f>VLOOKUP(A59,Черновики!A:H,3,0)</f>
        <v>0164. Отображение пользователя, выгрузивший файл</v>
      </c>
      <c r="E59" s="470" t="str">
        <f>VLOOKUP(A59,Черновики!A:H,4,0)</f>
        <v xml:space="preserve">При загрузке файла к заявке сотрудником необходимо в столбце "Кто" указывать ФИО пользователя, который это сделал. </v>
      </c>
      <c r="F59" s="470">
        <f>VLOOKUP(A59,Черновики!A:H,5,0)</f>
        <v>0</v>
      </c>
      <c r="G59" s="471" t="str">
        <f>VLOOKUP(A59,Черновики!A:H,6,0)</f>
        <v>0164</v>
      </c>
    </row>
    <row r="60" spans="1:7" ht="409.5">
      <c r="A60" s="469" t="s">
        <v>1112</v>
      </c>
      <c r="B60" s="313"/>
      <c r="C60" s="377" t="str">
        <f>VLOOKUP(A60,Черновики!A:H,2,0)</f>
        <v>БРГ</v>
      </c>
      <c r="D60" s="470" t="str">
        <f>VLOOKUP(A60,Черновики!A:H,3,0)</f>
        <v xml:space="preserve">0165. Закрытие заявок консультационного характера.
Бизнес задача: клиенты могут оставлять заявки с запросом иноформации или по другим причинам. Мы получаем заявку и при обработке отправляем ему ссобщение с запросом какой либо информации или просто отвечаем ему предоставляя информацию. В таком случае мы в заявке никакие статусы не меняем кроме статус завки- устанавливаем на "В ожидании информации от клиента". В нормальной практике клиент отвечает и далее заявка развивается по своему сценарию. Однако некоторые клиенты пропадают, а заявки остаются без движения. Нам необходимо сделать автоматическо закрытие этих заявок. 
Техническое описание задачи:  
Если 
1. у заявки статус заявки = "В ожидании информации от клиента"
2. С даты последнего сообщения от нас в заявке  прошло 7 день 
3. Все другие статусы в заявке пустые - не выбраны. Это нам говорит о том что заявка никуда далее запроса информации от клиента не двигалась
4. У заявки нет сообщений со статусом "Не отработано" 
То надо сделать
1. Статус заявки изменить на "Завершен"
2. Отправить клиенту через чат сообщение. "Уважаемый клиент, мы в течение 7 дней не получили от Вас ответа, в связи с этим ваша заявка закрыта. Однако, если Ваш вопрос еще актуален, то Вам необходимо ответить в рамках данной заявки по ссылке в личном кабинете нашей системы" 
Важно чтобы в чате данное сообщение сохранялось и отображалось. </v>
      </c>
      <c r="E60" s="470" t="str">
        <f>VLOOKUP(A60,Черновики!A:H,4,0)</f>
        <v>1. Непонятная иерархия (после 4 идет пункт 1) 
Ответ Тигран: Все верно так как эти нумерации к разному. Первая нумерация п 1-4 это условия п.1-2 это действия которые необходимо совершить когда происходят действия п1-4!! Уточню что п 1-4 имеют логический оператор "И" - т.е. все условия должны быть одновременно.
и вот как я должен с этим работать? 
2. Желательно но также указать рассписание задачи, если мы говорим об автоматической обработке
каждый день в 07:00</v>
      </c>
      <c r="F60" s="470">
        <f>VLOOKUP(A60,Черновики!A:H,5,0)</f>
        <v>0</v>
      </c>
      <c r="G60" s="473" t="e">
        <f>VLOOKUP(A60,Черновики!A:H,6,0)</f>
        <v>#N/A</v>
      </c>
    </row>
    <row r="61" spans="1:7" ht="12.5">
      <c r="A61" s="469" t="s">
        <v>1113</v>
      </c>
      <c r="B61" s="472"/>
      <c r="C61" s="377">
        <f>VLOOKUP(A61,Черновики!A:H,2,0)</f>
        <v>0</v>
      </c>
      <c r="D61" s="470" t="str">
        <f>VLOOKUP(A61,Черновики!A:H,3,0)</f>
        <v xml:space="preserve">0166. </v>
      </c>
      <c r="E61" s="470">
        <f>VLOOKUP(A61,Черновики!A:H,4,0)</f>
        <v>0</v>
      </c>
      <c r="F61" s="470">
        <f>VLOOKUP(A61,Черновики!A:H,5,0)</f>
        <v>0</v>
      </c>
      <c r="G61" s="473" t="e">
        <f>VLOOKUP(A61,Черновики!A:H,6,0)</f>
        <v>#N/A</v>
      </c>
    </row>
    <row r="62" spans="1:7" ht="312.5">
      <c r="A62" s="469" t="s">
        <v>1114</v>
      </c>
      <c r="B62" s="313"/>
      <c r="C62" s="377" t="str">
        <f>VLOOKUP(A62,Черновики!A:H,2,0)</f>
        <v>БРГ</v>
      </c>
      <c r="D62" s="470" t="str">
        <f>VLOOKUP(A62,Черновики!A:H,3,0)</f>
        <v xml:space="preserve">0167. Подсчет в заявках стоимость работ инженера и клиента
В заявке в форме "Добавить поломку" добавляются поля:
1) Инженер - подтягивается автоматом ФИО аккаунта кто работает в системе. Сделать возможность изменить, выбрав из списка аккаунтов.
Следующие поля подтянутся из справочника "Нормативы работ", когда будут заполнены поля причина поломки и устранение поломки, так как зная только модель, причину и устранение в Нормативах можно найти информацию/
</v>
      </c>
      <c r="E62" s="470" t="str">
        <f>VLOOKUP(A62,Черновики!A:H,4,0)</f>
        <v>2) Определение поломки (мин) 
3) Ремонт изделий (мин) 
4) Тестирование изделия (мин)
5) Общее время (мин) 
6) Стоимость работы инженера (руб)
7) Стоимость работы для клиента (руб)
Если в справочнике Нормативы такая комбинация не найдена, то должна появится надпись "Такого элемента в Нормативах работ нет. Необходимо добавить."
П2-П7 не должны записываться в заявку как константы/ Они должны рассчитываться на ходу, когда открываем заявку. Это обусловлено тем что значение в справочнике "Нормативы работ" могут меняться</v>
      </c>
      <c r="F62" s="470">
        <f>VLOOKUP(A62,Черновики!A:H,5,0)</f>
        <v>0</v>
      </c>
      <c r="G62" s="473">
        <v>5</v>
      </c>
    </row>
    <row r="63" spans="1:7" ht="12.5">
      <c r="A63" s="469" t="s">
        <v>1115</v>
      </c>
      <c r="B63" s="472"/>
      <c r="C63" s="377">
        <f>VLOOKUP(A63,Черновики!A:H,2,0)</f>
        <v>0</v>
      </c>
      <c r="D63" s="470" t="str">
        <f>VLOOKUP(A63,Черновики!A:H,3,0)</f>
        <v xml:space="preserve">0168. </v>
      </c>
      <c r="E63" s="470">
        <f>VLOOKUP(A63,Черновики!A:H,4,0)</f>
        <v>0</v>
      </c>
      <c r="F63" s="470">
        <f>VLOOKUP(A63,Черновики!A:H,5,0)</f>
        <v>0</v>
      </c>
      <c r="G63" s="473" t="e">
        <f>VLOOKUP(A63,Черновики!A:H,6,0)</f>
        <v>#N/A</v>
      </c>
    </row>
    <row r="64" spans="1:7" ht="409.5">
      <c r="A64" s="469" t="s">
        <v>1116</v>
      </c>
      <c r="B64" s="313"/>
      <c r="C64" s="377" t="str">
        <f>VLOOKUP(A64,Черновики!A:H,2,0)</f>
        <v>К2А</v>
      </c>
      <c r="D64" s="470" t="str">
        <f>VLOOKUP(A64,Черновики!A:H,3,0)</f>
        <v>0169. Добавить информацию о заказанном пропуске для клиента</v>
      </c>
      <c r="E64" s="470" t="str">
        <f>VLOOKUP(A64,Черновики!A:H,4,0)</f>
        <v xml:space="preserve">Добавить во вкладку дополнительно информацию в поле "Доставка товара в СЦ"  и поле "Отправка товара из СЦ" под инфо "Адрес" добавить поле "Пропуск заказан на " и возможность вставки даты в формате дд.мм.гггг и чч.мм (с интервалом 30 минут) , ФИО, марка машины , гос номер , правее кнопка "+" , с помощью которого можно добавить еще одного посетителя и создать поля для ввода этих же полей. При вставке данных в это поле, дает выбрать дату равную буднему дню, а время строко с 10 до 17 с 30 минутным интервалом. Если на одно время записан клиент и кто-то пытается записать другого на это же время, то выпадает ошибка "Время занято". После ввода значения, рядом появляется кнопка "Уведомить", при нажатии на которую клиенту направляется автоматически сообщение "Добрый день. Пропуск \ а для ФИО (если второй посетитель, то "и ФИО") заказан на ДАТА  ВРЕМЯ. Ожидаем Вас в АСЦ BrandASC по адресу: Павелецкая набережная д 2 стр 21 эт 2 каб 222. С собой для пропуска на территорию необходимо взять паспорт. " . Красным выделен место замены, сообщение клииенту должно быть без выделения этих полей. Строчко 100 связана.
"Последнее предложение не понятно
Прописано шаблонное сообщение, где красным выделены места, которые меняются в зависимости от данных, которые мы указали для заказа пропуска. Т.е. если один посетитель , то его ФИО и дата и время пропуска , которые мы указали в этих полях. Если посетителей двое, то формулировка меняется на ""...Пропуска... "" и указываются ФИО двух клиентов. Строчка 100 значит строчка в этой таблице, задача связана с этой задачей.
а давайте развяжем, а то так совсем неудобно"
</v>
      </c>
      <c r="F64" s="470">
        <f>VLOOKUP(A64,Черновики!A:H,5,0)</f>
        <v>0</v>
      </c>
      <c r="G64" s="473" t="e">
        <f>VLOOKUP(A64,Черновики!A:H,6,0)</f>
        <v>#N/A</v>
      </c>
    </row>
    <row r="65" spans="1:7" ht="137.5">
      <c r="A65" s="469" t="s">
        <v>1117</v>
      </c>
      <c r="B65" s="472"/>
      <c r="C65" s="377" t="str">
        <f>VLOOKUP(A65,Черновики!A:H,2,0)</f>
        <v>К2А</v>
      </c>
      <c r="D65" s="470" t="str">
        <f>VLOOKUP(A65,Черновики!A:H,3,0)</f>
        <v>0170. Фильтр на наличие документа</v>
      </c>
      <c r="E65" s="470" t="str">
        <f>VLOOKUP(A65,Черновики!A:H,4,0)</f>
        <v>Отдельный фильтр на наличие и отсуствие документа и в выпадающем списке наименование документа, с возможностью множетсвенного выбора , где крестик - не включает такое значение, галочка - включает такое значение и не выбрано - не имеет значение есть ли такое вложение. СКРИНШОТ</v>
      </c>
      <c r="F65" s="470">
        <f>VLOOKUP(A65,Черновики!A:H,5,0)</f>
        <v>0</v>
      </c>
      <c r="G65" s="473" t="e">
        <f>VLOOKUP(A65,Черновики!A:H,6,0)</f>
        <v>#N/A</v>
      </c>
    </row>
    <row r="66" spans="1:7" ht="409.5">
      <c r="A66" s="469" t="s">
        <v>1118</v>
      </c>
      <c r="B66" s="313"/>
      <c r="C66" s="377" t="str">
        <f>VLOOKUP(A66,Черновики!A:H,2,0)</f>
        <v>К2А</v>
      </c>
      <c r="D66" s="470" t="str">
        <f>VLOOKUP(A66,Черновики!A:H,3,0)</f>
        <v>0171. Календарь посещений</v>
      </c>
      <c r="E66" s="470" t="str">
        <f>VLOOKUP(A66,Черновики!A:H,4,0)</f>
        <v xml:space="preserve">В верхнем меню ССЦ, на уровне "Заявки", "Документы" и пр, слева добавить кнопку "Календарь". При нажатии открывается календарь СКРИНШОТ №1    ,. При выборе в выпадающем списке категорией "День" открывается расписание дня, с шагом 30 минут, а справа мини версия календаря, для возможности выбора дня на нем  СКРИНШОТ №2. Можно выбрать время и добавить событие - визит клиента , автоматически предлагает продолжительность и временной интервал полчаса. В поле Заявка № нужно ввести по поиску ID номер заявки клиента. Так же можно доьавить напоминание для клиента в чате заявки за определенный промежуток времени до встречи ("за два дня до в 9:00", "за день до в 9:00", "в день в 9:00", "за два часа до"),  в указанное время клиенту приходит сообщение с текстом: "Добрый день. Напоминаю Вам о записи на ДАТА  ВРЕМЯ. Ожидаем Вас в АСЦ BrandASC по адресу: Павелецкая набережная д 2 стр 21 эт 2 каб 222. С собой для пропуска на территорию необходимо взять паспорт. " . </v>
      </c>
      <c r="F66" s="470">
        <f>VLOOKUP(A66,Черновики!A:H,5,0)</f>
        <v>0</v>
      </c>
      <c r="G66" s="473" t="e">
        <f>VLOOKUP(A66,Черновики!A:H,6,0)</f>
        <v>#N/A</v>
      </c>
    </row>
    <row r="67" spans="1:7" ht="175">
      <c r="A67" s="469" t="s">
        <v>1119</v>
      </c>
      <c r="B67" s="472"/>
      <c r="C67" s="377" t="str">
        <f>VLOOKUP(A67,Черновики!A:H,2,0)</f>
        <v>АТВ</v>
      </c>
      <c r="D67" s="470" t="str">
        <f>VLOOKUP(A67,Черновики!A:H,3,0)</f>
        <v>0172. Изменить интеграцию импорта товаров. Сейчас импорт происходит из МС. Необходимо реализовать импорт из PIM. Связаться с Ольгой Сапелкиной. Возможность импорта из МС оставить обязательно, но в другом разделе иморта товаров. Назвать "иморт товаров из МС" и "импорт товаров из PIM"</v>
      </c>
      <c r="E67" s="470">
        <f>VLOOKUP(A67,Черновики!A:H,4,0)</f>
        <v>0</v>
      </c>
      <c r="F67" s="470">
        <f>VLOOKUP(A67,Черновики!A:H,5,0)</f>
        <v>0</v>
      </c>
      <c r="G67" s="473" t="e">
        <f>VLOOKUP(A67,Черновики!A:H,6,0)</f>
        <v>#N/A</v>
      </c>
    </row>
    <row r="68" spans="1:7" ht="62.5">
      <c r="A68" s="469" t="s">
        <v>426</v>
      </c>
      <c r="B68" s="313" t="s">
        <v>1079</v>
      </c>
      <c r="C68" s="377" t="str">
        <f>VLOOKUP(A68,Черновики!A:H,2,0)</f>
        <v>БРГ</v>
      </c>
      <c r="D68" s="470" t="str">
        <f>VLOOKUP(A68,Черновики!A:H,3,0)</f>
        <v>0173. Массовое редактирование заявок</v>
      </c>
      <c r="E68" s="474" t="str">
        <f>VLOOKUP(A68,Черновики!A:H,4,0)</f>
        <v>https://docs.google.com/document/d/1fAFVZ-COJ8HYFoHwviyemJQmVvgDtlGCbumcmVtbGkA/edit?usp=sharing</v>
      </c>
      <c r="F68" s="470">
        <f>VLOOKUP(A68,Черновики!A:H,5,0)</f>
        <v>0</v>
      </c>
      <c r="G68" s="471" t="str">
        <f>VLOOKUP(A68,Черновики!A:H,6,0)</f>
        <v>0173</v>
      </c>
    </row>
    <row r="69" spans="1:7" ht="62.5">
      <c r="A69" s="469" t="s">
        <v>449</v>
      </c>
      <c r="B69" s="472" t="s">
        <v>1079</v>
      </c>
      <c r="C69" s="377" t="str">
        <f>VLOOKUP(A69,Черновики!A:H,2,0)</f>
        <v>БРГ</v>
      </c>
      <c r="D69" s="470" t="str">
        <f>VLOOKUP(A69,Черновики!A:H,3,0)</f>
        <v>0174. Создание нескольких заявок одновременно</v>
      </c>
      <c r="E69" s="474" t="str">
        <f>VLOOKUP(A69,Черновики!A:H,4,0)</f>
        <v>https://docs.google.com/document/d/11mE2zyHDQUbatxA62TJzLaxVLw5E5--1SWUtazwC8II/edit?usp=sharing</v>
      </c>
      <c r="F69" s="470">
        <f>VLOOKUP(A69,Черновики!A:H,5,0)</f>
        <v>0</v>
      </c>
      <c r="G69" s="471" t="str">
        <f>VLOOKUP(A69,Черновики!A:H,6,0)</f>
        <v>0174</v>
      </c>
    </row>
    <row r="70" spans="1:7" ht="200">
      <c r="A70" s="469" t="s">
        <v>476</v>
      </c>
      <c r="B70" s="313" t="s">
        <v>1079</v>
      </c>
      <c r="C70" s="377" t="str">
        <f>VLOOKUP(A70,Черновики!A:H,2,0)</f>
        <v>БРГ</v>
      </c>
      <c r="D70" s="470" t="str">
        <f>VLOOKUP(A70,Черновики!A:H,3,0)</f>
        <v>0175. Доработка справочника Товары</v>
      </c>
      <c r="E70" s="470" t="str">
        <f>VLOOKUP(A70,Черновики!A:H,4,0)</f>
        <v>Добавить в справочник Товары поле Товарный БЮ  
https://docs.google.com/document/d/1KaasnJ6C4zmXrw0ptKqdqwOG1VF40VcI49k_vIXktnM/edit?usp=sharing
После дороботки справочника Товары(См.ниже), внести изменения согласно ТЗ
https://docs.google.com/document/d/1IBlQvnfCp6sVxM4Yd8WHzoTHEqxG-Pp9HYaMvTE9DW4/edit?usp=sharing</v>
      </c>
      <c r="F70" s="470">
        <f>VLOOKUP(A70,Черновики!A:H,5,0)</f>
        <v>0</v>
      </c>
      <c r="G70" s="471" t="str">
        <f>VLOOKUP(A70,Черновики!A:H,6,0)</f>
        <v>0175</v>
      </c>
    </row>
    <row r="71" spans="1:7" ht="62.5">
      <c r="A71" s="469" t="s">
        <v>528</v>
      </c>
      <c r="B71" s="472"/>
      <c r="C71" s="377" t="str">
        <f>VLOOKUP(A71,Черновики!A:H,2,0)</f>
        <v>К2А</v>
      </c>
      <c r="D71" s="470" t="str">
        <f>VLOOKUP(A71,Черновики!A:H,3,0)</f>
        <v>0176. В столбце С через \ К\В значение кол-ва неотработанных сообщений разных категорий</v>
      </c>
      <c r="E71" s="470" t="str">
        <f>VLOOKUP(A71,Черновики!A:H,4,0)</f>
        <v xml:space="preserve"> Клиентские \ К , Внутренние -В. Отображать в столбце С через \ К\В значение кол-ва неотработанных сообщений разных категорий</v>
      </c>
      <c r="F71" s="470">
        <f>VLOOKUP(A71,Черновики!A:H,5,0)</f>
        <v>0</v>
      </c>
      <c r="G71" s="471" t="str">
        <f>VLOOKUP(A71,Черновики!A:H,6,0)</f>
        <v>0176</v>
      </c>
    </row>
    <row r="72" spans="1:7" ht="25">
      <c r="A72" s="469" t="s">
        <v>1120</v>
      </c>
      <c r="B72" s="313"/>
      <c r="C72" s="377" t="str">
        <f>VLOOKUP(A72,Черновики!A:H,2,0)</f>
        <v>К2А</v>
      </c>
      <c r="D72" s="470" t="str">
        <f>VLOOKUP(A72,Черновики!A:H,3,0)</f>
        <v>0177. Показывать дней в СЦ в самой заявке</v>
      </c>
      <c r="E72" s="470">
        <f>VLOOKUP(A72,Черновики!A:H,4,0)</f>
        <v>0</v>
      </c>
      <c r="F72" s="470">
        <f>VLOOKUP(A72,Черновики!A:H,5,0)</f>
        <v>0</v>
      </c>
      <c r="G72" s="473" t="e">
        <f>VLOOKUP(A72,Черновики!A:H,6,0)</f>
        <v>#N/A</v>
      </c>
    </row>
    <row r="73" spans="1:7" ht="37.5">
      <c r="A73" s="469" t="s">
        <v>1121</v>
      </c>
      <c r="B73" s="472"/>
      <c r="C73" s="377" t="str">
        <f>VLOOKUP(A73,Черновики!A:H,2,0)</f>
        <v>К2А</v>
      </c>
      <c r="D73" s="470" t="str">
        <f>VLOOKUP(A73,Черновики!A:H,3,0)</f>
        <v>0178. Дополнить админку, товар в АСЦ, товар в ПЛК, товар в ИМ</v>
      </c>
      <c r="E73" s="470">
        <f>VLOOKUP(A73,Черновики!A:H,4,0)</f>
        <v>0</v>
      </c>
      <c r="F73" s="470">
        <f>VLOOKUP(A73,Черновики!A:H,5,0)</f>
        <v>0</v>
      </c>
      <c r="G73" s="473" t="e">
        <f>VLOOKUP(A73,Черновики!A:H,6,0)</f>
        <v>#N/A</v>
      </c>
    </row>
    <row r="74" spans="1:7" ht="62.5">
      <c r="A74" s="469" t="s">
        <v>1122</v>
      </c>
      <c r="B74" s="313"/>
      <c r="C74" s="377" t="str">
        <f>VLOOKUP(A74,Черновики!A:H,2,0)</f>
        <v>К2А</v>
      </c>
      <c r="D74" s="470" t="str">
        <f>VLOOKUP(A74,Черновики!A:H,3,0)</f>
        <v>0179. В чате с клиентом подпись пользователя оператор БО -  Оператор АСЦ ,  а для Менеджеров - Менеджер АСЦ</v>
      </c>
      <c r="E74" s="470">
        <f>VLOOKUP(A74,Черновики!A:H,4,0)</f>
        <v>0</v>
      </c>
      <c r="F74" s="470">
        <f>VLOOKUP(A74,Черновики!A:H,5,0)</f>
        <v>0</v>
      </c>
      <c r="G74" s="473" t="e">
        <f>VLOOKUP(A74,Черновики!A:H,6,0)</f>
        <v>#N/A</v>
      </c>
    </row>
    <row r="75" spans="1:7" ht="187.5">
      <c r="A75" s="469" t="s">
        <v>668</v>
      </c>
      <c r="B75" s="472"/>
      <c r="C75" s="377" t="str">
        <f>VLOOKUP(A75,Черновики!A:H,2,0)</f>
        <v>К2А</v>
      </c>
      <c r="D75" s="470" t="str">
        <f>VLOOKUP(A75,Черновики!A:H,3,0)</f>
        <v>0180. В поле "Инженерная мастерская" по умолчанию АСЦ BrandASC, а при отправке в сторонний АСЦ -  сторонний АСЦ</v>
      </c>
      <c r="E75" s="470" t="str">
        <f>VLOOKUP(A75,Черновики!A:H,4,0)</f>
        <v>0180. В поле "Инженерная мастерская" по умолчанию ставится значение АСЦ BrandASC, а при отправке в сторонний АСЦ -  автоматически подтягивается выбранный из списка сторонний АСЦ при создании документа отправки. Нужно связать два справочника Инженерная мастерская и сторонний СЦ через информационное поле Инженерная Мастерская в справочнике Сторонних СЦ.</v>
      </c>
      <c r="F75" s="470">
        <f>VLOOKUP(A75,Черновики!A:H,5,0)</f>
        <v>0</v>
      </c>
      <c r="G75" s="473" t="e">
        <f>VLOOKUP(A75,Черновики!A:H,6,0)</f>
        <v>#N/A</v>
      </c>
    </row>
    <row r="76" spans="1:7" ht="50">
      <c r="A76" s="469" t="s">
        <v>1123</v>
      </c>
      <c r="B76" s="313"/>
      <c r="C76" s="377" t="str">
        <f>VLOOKUP(A76,Черновики!A:H,2,0)</f>
        <v>К2А</v>
      </c>
      <c r="D76" s="470" t="str">
        <f>VLOOKUP(A76,Черновики!A:H,3,0)</f>
        <v xml:space="preserve">0181. Тег повторная заявка для РП по тел., почте, ФИО , для дилеров по номеру заказа и сн. </v>
      </c>
      <c r="E76" s="470">
        <f>VLOOKUP(A76,Черновики!A:H,4,0)</f>
        <v>0</v>
      </c>
      <c r="F76" s="470">
        <f>VLOOKUP(A76,Черновики!A:H,5,0)</f>
        <v>0</v>
      </c>
      <c r="G76" s="473" t="e">
        <f>VLOOKUP(A76,Черновики!A:H,6,0)</f>
        <v>#N/A</v>
      </c>
    </row>
    <row r="77" spans="1:7" ht="112.5">
      <c r="A77" s="469" t="s">
        <v>1124</v>
      </c>
      <c r="B77" s="472"/>
      <c r="C77" s="377" t="str">
        <f>VLOOKUP(A77,Черновики!A:H,2,0)</f>
        <v>К2А</v>
      </c>
      <c r="D77" s="470" t="str">
        <f>VLOOKUP(A77,Черновики!A:H,3,0)</f>
        <v xml:space="preserve">0182. Справочник клиентов - не давать создавать без всплывающего уведомления дубль клиента при совпадении поля телефон или почта. Добавить к клиентам поле комментарий. </v>
      </c>
      <c r="E77" s="470">
        <f>VLOOKUP(A77,Черновики!A:H,4,0)</f>
        <v>0</v>
      </c>
      <c r="F77" s="470">
        <f>VLOOKUP(A77,Черновики!A:H,5,0)</f>
        <v>0</v>
      </c>
      <c r="G77" s="473" t="e">
        <f>VLOOKUP(A77,Черновики!A:H,6,0)</f>
        <v>#N/A</v>
      </c>
    </row>
    <row r="78" spans="1:7" ht="75">
      <c r="A78" s="469" t="s">
        <v>1125</v>
      </c>
      <c r="B78" s="313"/>
      <c r="C78" s="377" t="str">
        <f>VLOOKUP(A78,Черновики!A:H,2,0)</f>
        <v>К2А</v>
      </c>
      <c r="D78" s="470" t="str">
        <f>VLOOKUP(A78,Черновики!A:H,3,0)</f>
        <v>0183. Добавить во вкладку Дополнительно поле Оплата в МС БЮ , а текущий Оплата в МС  переименовать в Оплата в МС РП</v>
      </c>
      <c r="E78" s="470">
        <f>VLOOKUP(A78,Черновики!A:H,4,0)</f>
        <v>0</v>
      </c>
      <c r="F78" s="470">
        <f>VLOOKUP(A78,Черновики!A:H,5,0)</f>
        <v>0</v>
      </c>
      <c r="G78" s="473" t="e">
        <f>VLOOKUP(A78,Черновики!A:H,6,0)</f>
        <v>#N/A</v>
      </c>
    </row>
    <row r="79" spans="1:7" ht="137.5">
      <c r="A79" s="469" t="s">
        <v>1126</v>
      </c>
      <c r="B79" s="472"/>
      <c r="C79" s="377" t="str">
        <f>VLOOKUP(A79,Черновики!A:H,2,0)</f>
        <v>К2А</v>
      </c>
      <c r="D79" s="470" t="str">
        <f>VLOOKUP(A79,Черновики!A:H,3,0)</f>
        <v xml:space="preserve">0184. Автоматическое заполнение Проверка изделия и его элементов на потертости </v>
      </c>
      <c r="E79" s="470" t="str">
        <f>VLOOKUP(A79,Черновики!A:H,4,0)</f>
        <v>В поле Проверка изделия и его элементов на потертости автоматически заполняется значение:
 Устройство Б\У, имеет незначительные механические повреждения  
Значение можно редактировать.</v>
      </c>
      <c r="F79" s="470">
        <f>VLOOKUP(A79,Черновики!A:H,5,0)</f>
        <v>0</v>
      </c>
      <c r="G79" s="473" t="e">
        <f>VLOOKUP(A79,Черновики!A:H,6,0)</f>
        <v>#N/A</v>
      </c>
    </row>
    <row r="80" spans="1:7" ht="12.5">
      <c r="A80" s="469" t="s">
        <v>1127</v>
      </c>
      <c r="B80" s="313"/>
      <c r="C80" s="377">
        <f>VLOOKUP(A80,Черновики!A:H,2,0)</f>
        <v>0</v>
      </c>
      <c r="D80" s="470" t="str">
        <f>VLOOKUP(A80,Черновики!A:H,3,0)</f>
        <v xml:space="preserve">0185. </v>
      </c>
      <c r="E80" s="470">
        <f>VLOOKUP(A80,Черновики!A:H,4,0)</f>
        <v>0</v>
      </c>
      <c r="F80" s="470">
        <f>VLOOKUP(A80,Черновики!A:H,5,0)</f>
        <v>0</v>
      </c>
      <c r="G80" s="473" t="e">
        <f>VLOOKUP(A80,Черновики!A:H,6,0)</f>
        <v>#N/A</v>
      </c>
    </row>
    <row r="81" spans="1:7" ht="12.5">
      <c r="A81" s="469" t="s">
        <v>1128</v>
      </c>
      <c r="B81" s="472"/>
      <c r="C81" s="377">
        <f>VLOOKUP(A81,Черновики!A:H,2,0)</f>
        <v>0</v>
      </c>
      <c r="D81" s="470" t="str">
        <f>VLOOKUP(A81,Черновики!A:H,3,0)</f>
        <v xml:space="preserve">0186. </v>
      </c>
      <c r="E81" s="470">
        <f>VLOOKUP(A81,Черновики!A:H,4,0)</f>
        <v>0</v>
      </c>
      <c r="F81" s="470">
        <f>VLOOKUP(A81,Черновики!A:H,5,0)</f>
        <v>0</v>
      </c>
      <c r="G81" s="473" t="e">
        <f>VLOOKUP(A81,Черновики!A:H,6,0)</f>
        <v>#N/A</v>
      </c>
    </row>
    <row r="82" spans="1:7" ht="12.5">
      <c r="A82" s="469" t="s">
        <v>1129</v>
      </c>
      <c r="B82" s="313"/>
      <c r="C82" s="377">
        <f>VLOOKUP(A82,Черновики!A:H,2,0)</f>
        <v>0</v>
      </c>
      <c r="D82" s="470" t="str">
        <f>VLOOKUP(A82,Черновики!A:H,3,0)</f>
        <v>0187.</v>
      </c>
      <c r="E82" s="470">
        <f>VLOOKUP(A82,Черновики!A:H,4,0)</f>
        <v>0</v>
      </c>
      <c r="F82" s="470">
        <f>VLOOKUP(A82,Черновики!A:H,5,0)</f>
        <v>0</v>
      </c>
      <c r="G82" s="473" t="e">
        <f>VLOOKUP(A82,Черновики!A:H,6,0)</f>
        <v>#N/A</v>
      </c>
    </row>
    <row r="83" spans="1:7" ht="409.5">
      <c r="A83" s="469" t="s">
        <v>485</v>
      </c>
      <c r="B83" s="472"/>
      <c r="C83" s="377" t="str">
        <f>VLOOKUP(A83,Черновики!A:H,2,0)</f>
        <v>МВО</v>
      </c>
      <c r="D83" s="470" t="str">
        <f>VLOOKUP(A83,Черновики!A:H,3,0)</f>
        <v>0188. Справочник малоценки</v>
      </c>
      <c r="E83" s="470" t="str">
        <f>VLOOKUP(A83,Черновики!A:H,4,0)</f>
        <v xml:space="preserve">В Товарах необходимо добавить поле да\нет, можно реализоаь как галочка и крестик соотвественно , называющееся Нецелесообразное обсуживание.  По умолчанию у всех товаров в ССЦ стоит отметка нет. Вручную внутри товара это значение можно поменять на Да. В случае, если значение этого поля у товара да, то в заявке, в котором указан такой товар, в правой стороне поля с наименованием товара часть поля (квадратик) отображается с восклицательным знаком. При наведении на восклицательный знак отображается сообщение: 
По данному товару согласована дистанцинная компенсация или замена. Обсуживание товара в АСЦ нецелесообразно. Для проведения компенсации или замены клиент должен предоставить подтверждение об уничтожении товара (фотографию с изделием и указанием № заявки). </v>
      </c>
      <c r="F83" s="470">
        <f>VLOOKUP(A83,Черновики!A:H,5,0)</f>
        <v>0</v>
      </c>
      <c r="G83" s="471" t="str">
        <f>VLOOKUP(A83,Черновики!A:H,6,0)</f>
        <v>0188</v>
      </c>
    </row>
    <row r="84" spans="1:7" ht="12.5">
      <c r="A84" s="376"/>
      <c r="B84" s="313"/>
      <c r="C84" s="377" t="e">
        <f>VLOOKUP(A84,Черновики!A:H,2,0)</f>
        <v>#N/A</v>
      </c>
      <c r="D84" s="470" t="e">
        <f>VLOOKUP(A84,Черновики!A:H,3,0)</f>
        <v>#N/A</v>
      </c>
      <c r="E84" s="470" t="e">
        <f>VLOOKUP(A84,Черновики!A:H,4,0)</f>
        <v>#N/A</v>
      </c>
      <c r="F84" s="470" t="e">
        <f>VLOOKUP(A84,Черновики!A:H,5,0)</f>
        <v>#N/A</v>
      </c>
      <c r="G84" s="473" t="e">
        <f>VLOOKUP(A84,Черновики!A:H,6,0)</f>
        <v>#N/A</v>
      </c>
    </row>
    <row r="85" spans="1:7" ht="12.5">
      <c r="A85" s="469"/>
      <c r="B85" s="472"/>
      <c r="C85" s="377" t="e">
        <f>VLOOKUP(A85,Черновики!A:H,2,0)</f>
        <v>#N/A</v>
      </c>
      <c r="D85" s="470" t="e">
        <f>VLOOKUP(A85,Черновики!A:H,3,0)</f>
        <v>#N/A</v>
      </c>
      <c r="E85" s="470" t="e">
        <f>VLOOKUP(A85,Черновики!A:H,4,0)</f>
        <v>#N/A</v>
      </c>
      <c r="F85" s="470" t="e">
        <f>VLOOKUP(A85,Черновики!A:H,5,0)</f>
        <v>#N/A</v>
      </c>
      <c r="G85" s="473" t="e">
        <f>VLOOKUP(A85,Черновики!A:H,6,0)</f>
        <v>#N/A</v>
      </c>
    </row>
    <row r="86" spans="1:7" ht="12.5">
      <c r="A86" s="469"/>
      <c r="B86" s="313"/>
      <c r="C86" s="377" t="e">
        <f>VLOOKUP(A86,Черновики!A:H,2,0)</f>
        <v>#N/A</v>
      </c>
      <c r="D86" s="470" t="e">
        <f>VLOOKUP(A86,Черновики!A:H,3,0)</f>
        <v>#N/A</v>
      </c>
      <c r="E86" s="470" t="e">
        <f>VLOOKUP(A86,Черновики!A:H,4,0)</f>
        <v>#N/A</v>
      </c>
      <c r="F86" s="470" t="e">
        <f>VLOOKUP(A86,Черновики!A:H,5,0)</f>
        <v>#N/A</v>
      </c>
      <c r="G86" s="473" t="e">
        <f>VLOOKUP(A86,Черновики!A:H,6,0)</f>
        <v>#N/A</v>
      </c>
    </row>
    <row r="87" spans="1:7" ht="12.5">
      <c r="A87" s="469"/>
      <c r="B87" s="472"/>
      <c r="C87" s="377" t="e">
        <f>VLOOKUP(A87,Черновики!A:H,2,0)</f>
        <v>#N/A</v>
      </c>
      <c r="D87" s="470" t="e">
        <f>VLOOKUP(A87,Черновики!A:H,3,0)</f>
        <v>#N/A</v>
      </c>
      <c r="E87" s="470" t="e">
        <f>VLOOKUP(A87,Черновики!A:H,4,0)</f>
        <v>#N/A</v>
      </c>
      <c r="F87" s="470" t="e">
        <f>VLOOKUP(A87,Черновики!A:H,5,0)</f>
        <v>#N/A</v>
      </c>
      <c r="G87" s="473" t="e">
        <f>VLOOKUP(A87,Черновики!A:H,6,0)</f>
        <v>#N/A</v>
      </c>
    </row>
  </sheetData>
  <autoFilter ref="A1:G87"/>
  <conditionalFormatting sqref="B1:B87">
    <cfRule type="containsText" dxfId="6" priority="1" operator="containsText" text="Согласовано">
      <formula>NOT(ISERROR(SEARCH(("Согласовано"),(B1))))</formula>
    </cfRule>
  </conditionalFormatting>
  <conditionalFormatting sqref="B1:B87">
    <cfRule type="containsText" dxfId="5" priority="2" operator="containsText" text="На доработку">
      <formula>NOT(ISERROR(SEARCH(("На доработку"),(B1))))</formula>
    </cfRule>
  </conditionalFormatting>
  <conditionalFormatting sqref="B1:B87">
    <cfRule type="containsText" dxfId="4" priority="3" operator="containsText" text="Отказ">
      <formula>NOT(ISERROR(SEARCH(("Отказ"),(B1))))</formula>
    </cfRule>
  </conditionalFormatting>
  <dataValidations count="3">
    <dataValidation type="list" allowBlank="1" sqref="B2:B87">
      <formula1>"Согласовано,На доработку,Отказано"</formula1>
    </dataValidation>
    <dataValidation type="list" allowBlank="1" sqref="D2:D87">
      <formula1>"АТВ,К2А,СБИ,БРГ"</formula1>
    </dataValidation>
    <dataValidation type="list" allowBlank="1" sqref="C2:C87">
      <formula1>"Задумка,Ждет согласования,На доработку,Не актуально"</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x14:formula1>
            <xm:f>Черновики!$A:$A</xm:f>
          </x14:formula1>
          <xm:sqref>A1:A87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119"/>
  <sheetViews>
    <sheetView workbookViewId="0">
      <pane ySplit="1" topLeftCell="A2" activePane="bottomLeft" state="frozen"/>
      <selection pane="bottomLeft" activeCell="B3" sqref="B3"/>
    </sheetView>
  </sheetViews>
  <sheetFormatPr defaultColWidth="12.6328125" defaultRowHeight="15.75" customHeight="1"/>
  <cols>
    <col min="1" max="2" width="9.36328125" customWidth="1"/>
    <col min="3" max="3" width="38" customWidth="1"/>
    <col min="4" max="4" width="11.6328125" customWidth="1"/>
    <col min="5" max="5" width="11.26953125" customWidth="1"/>
    <col min="6" max="6" width="12.26953125" customWidth="1"/>
    <col min="7" max="7" width="87.6328125" customWidth="1"/>
    <col min="8" max="8" width="39.6328125" customWidth="1"/>
  </cols>
  <sheetData>
    <row r="1" spans="1:8" ht="15.75" customHeight="1">
      <c r="A1" s="80" t="s">
        <v>303</v>
      </c>
      <c r="B1" s="81" t="s">
        <v>304</v>
      </c>
      <c r="C1" s="82" t="s">
        <v>1</v>
      </c>
      <c r="D1" s="83" t="s">
        <v>3</v>
      </c>
      <c r="E1" s="84" t="s">
        <v>305</v>
      </c>
      <c r="F1" s="85" t="s">
        <v>306</v>
      </c>
      <c r="G1" s="80" t="s">
        <v>307</v>
      </c>
      <c r="H1" s="80" t="s">
        <v>308</v>
      </c>
    </row>
    <row r="2" spans="1:8" ht="15.75" customHeight="1">
      <c r="A2" s="87">
        <v>1</v>
      </c>
      <c r="B2" s="88" t="s">
        <v>8</v>
      </c>
      <c r="C2" s="89" t="s">
        <v>9</v>
      </c>
      <c r="D2" s="90">
        <v>44277</v>
      </c>
      <c r="E2" s="91">
        <v>4000</v>
      </c>
      <c r="F2" s="92" t="s">
        <v>310</v>
      </c>
      <c r="G2" s="89" t="s">
        <v>309</v>
      </c>
      <c r="H2" s="93"/>
    </row>
    <row r="3" spans="1:8" ht="15.75" customHeight="1">
      <c r="A3" s="87">
        <v>2</v>
      </c>
      <c r="B3" s="88" t="s">
        <v>10</v>
      </c>
      <c r="C3" s="89" t="s">
        <v>11</v>
      </c>
      <c r="D3" s="90">
        <v>44278</v>
      </c>
      <c r="E3" s="91">
        <v>1000</v>
      </c>
      <c r="F3" s="92" t="s">
        <v>310</v>
      </c>
      <c r="G3" s="89"/>
      <c r="H3" s="87"/>
    </row>
    <row r="4" spans="1:8" ht="15.75" customHeight="1">
      <c r="A4" s="87">
        <v>2</v>
      </c>
      <c r="B4" s="88" t="s">
        <v>12</v>
      </c>
      <c r="C4" s="89" t="s">
        <v>13</v>
      </c>
      <c r="D4" s="90">
        <v>44278</v>
      </c>
      <c r="E4" s="91">
        <v>1000</v>
      </c>
      <c r="F4" s="92" t="s">
        <v>310</v>
      </c>
      <c r="G4" s="89"/>
      <c r="H4" s="92"/>
    </row>
    <row r="5" spans="1:8" ht="15.75" customHeight="1">
      <c r="A5" s="87">
        <v>2</v>
      </c>
      <c r="B5" s="88" t="s">
        <v>14</v>
      </c>
      <c r="C5" s="89" t="s">
        <v>15</v>
      </c>
      <c r="D5" s="90">
        <v>44278</v>
      </c>
      <c r="E5" s="91">
        <v>2000</v>
      </c>
      <c r="F5" s="92" t="s">
        <v>310</v>
      </c>
      <c r="G5" s="89"/>
      <c r="H5" s="97" t="s">
        <v>309</v>
      </c>
    </row>
    <row r="6" spans="1:8" ht="15.75" customHeight="1">
      <c r="A6" s="87">
        <v>2</v>
      </c>
      <c r="B6" s="88" t="s">
        <v>16</v>
      </c>
      <c r="C6" s="89" t="s">
        <v>17</v>
      </c>
      <c r="D6" s="90">
        <v>44278</v>
      </c>
      <c r="E6" s="91">
        <v>500</v>
      </c>
      <c r="F6" s="92" t="s">
        <v>310</v>
      </c>
      <c r="G6" s="89"/>
      <c r="H6" s="87"/>
    </row>
    <row r="7" spans="1:8" ht="15.75" customHeight="1">
      <c r="A7" s="87">
        <v>2</v>
      </c>
      <c r="B7" s="88" t="s">
        <v>18</v>
      </c>
      <c r="C7" s="89" t="s">
        <v>19</v>
      </c>
      <c r="D7" s="90">
        <v>44278</v>
      </c>
      <c r="E7" s="91">
        <v>500</v>
      </c>
      <c r="F7" s="92" t="s">
        <v>310</v>
      </c>
      <c r="G7" s="89"/>
      <c r="H7" s="87"/>
    </row>
    <row r="8" spans="1:8" ht="15.75" customHeight="1">
      <c r="A8" s="87">
        <v>2</v>
      </c>
      <c r="B8" s="88" t="s">
        <v>20</v>
      </c>
      <c r="C8" s="89" t="s">
        <v>21</v>
      </c>
      <c r="D8" s="90">
        <v>44278</v>
      </c>
      <c r="E8" s="91">
        <v>500</v>
      </c>
      <c r="F8" s="92" t="s">
        <v>310</v>
      </c>
      <c r="G8" s="89"/>
      <c r="H8" s="97" t="s">
        <v>311</v>
      </c>
    </row>
    <row r="9" spans="1:8" ht="15.75" customHeight="1">
      <c r="A9" s="87">
        <v>2</v>
      </c>
      <c r="B9" s="88" t="s">
        <v>22</v>
      </c>
      <c r="C9" s="89" t="s">
        <v>23</v>
      </c>
      <c r="D9" s="90">
        <v>44278</v>
      </c>
      <c r="E9" s="91">
        <v>500</v>
      </c>
      <c r="F9" s="92" t="s">
        <v>310</v>
      </c>
      <c r="G9" s="89"/>
      <c r="H9" s="93"/>
    </row>
    <row r="10" spans="1:8" ht="15.75" customHeight="1">
      <c r="A10" s="87">
        <v>3</v>
      </c>
      <c r="B10" s="88" t="s">
        <v>24</v>
      </c>
      <c r="C10" s="89" t="s">
        <v>25</v>
      </c>
      <c r="D10" s="90">
        <v>44279</v>
      </c>
      <c r="E10" s="91">
        <v>500</v>
      </c>
      <c r="F10" s="92" t="s">
        <v>310</v>
      </c>
      <c r="G10" s="89"/>
      <c r="H10" s="92"/>
    </row>
    <row r="11" spans="1:8" ht="15.75" customHeight="1">
      <c r="A11" s="87">
        <v>3</v>
      </c>
      <c r="B11" s="88" t="s">
        <v>26</v>
      </c>
      <c r="C11" s="89" t="s">
        <v>27</v>
      </c>
      <c r="D11" s="90">
        <v>44279</v>
      </c>
      <c r="E11" s="91">
        <v>2000</v>
      </c>
      <c r="F11" s="92" t="s">
        <v>310</v>
      </c>
      <c r="G11" s="99" t="s">
        <v>1130</v>
      </c>
      <c r="H11" s="87"/>
    </row>
    <row r="12" spans="1:8" ht="15.75" customHeight="1">
      <c r="A12" s="87">
        <v>3</v>
      </c>
      <c r="B12" s="88" t="s">
        <v>28</v>
      </c>
      <c r="C12" s="89" t="s">
        <v>29</v>
      </c>
      <c r="D12" s="90">
        <v>44279</v>
      </c>
      <c r="E12" s="91">
        <v>500</v>
      </c>
      <c r="F12" s="92" t="s">
        <v>310</v>
      </c>
      <c r="G12" s="89"/>
      <c r="H12" s="87"/>
    </row>
    <row r="13" spans="1:8" ht="15.75" customHeight="1">
      <c r="A13" s="87">
        <v>3</v>
      </c>
      <c r="B13" s="88" t="s">
        <v>30</v>
      </c>
      <c r="C13" s="89" t="s">
        <v>31</v>
      </c>
      <c r="D13" s="90">
        <v>44279</v>
      </c>
      <c r="E13" s="91">
        <v>500</v>
      </c>
      <c r="F13" s="92" t="s">
        <v>313</v>
      </c>
      <c r="G13" s="89"/>
      <c r="H13" s="97" t="s">
        <v>314</v>
      </c>
    </row>
    <row r="14" spans="1:8" ht="15.75" customHeight="1">
      <c r="A14" s="87">
        <v>3</v>
      </c>
      <c r="B14" s="88" t="s">
        <v>32</v>
      </c>
      <c r="C14" s="89" t="s">
        <v>33</v>
      </c>
      <c r="D14" s="90">
        <v>44279</v>
      </c>
      <c r="E14" s="91">
        <v>3000</v>
      </c>
      <c r="F14" s="92" t="s">
        <v>310</v>
      </c>
      <c r="G14" s="89" t="s">
        <v>315</v>
      </c>
      <c r="H14" s="97"/>
    </row>
    <row r="15" spans="1:8" ht="15.75" customHeight="1">
      <c r="A15" s="87">
        <v>4</v>
      </c>
      <c r="B15" s="88" t="s">
        <v>34</v>
      </c>
      <c r="C15" s="89" t="s">
        <v>35</v>
      </c>
      <c r="D15" s="90">
        <v>44284</v>
      </c>
      <c r="E15" s="91">
        <v>1000</v>
      </c>
      <c r="F15" s="92" t="s">
        <v>310</v>
      </c>
      <c r="G15" s="89" t="s">
        <v>316</v>
      </c>
      <c r="H15" s="92"/>
    </row>
    <row r="16" spans="1:8" ht="15.75" customHeight="1">
      <c r="A16" s="87">
        <v>4</v>
      </c>
      <c r="B16" s="88" t="s">
        <v>36</v>
      </c>
      <c r="C16" s="100" t="s">
        <v>1131</v>
      </c>
      <c r="D16" s="90">
        <v>44284</v>
      </c>
      <c r="E16" s="91">
        <v>1500</v>
      </c>
      <c r="F16" s="92" t="s">
        <v>310</v>
      </c>
      <c r="G16" s="89" t="s">
        <v>318</v>
      </c>
      <c r="H16" s="92"/>
    </row>
    <row r="17" spans="1:8" ht="15.75" customHeight="1">
      <c r="A17" s="87">
        <v>4</v>
      </c>
      <c r="B17" s="88" t="s">
        <v>38</v>
      </c>
      <c r="C17" s="89" t="s">
        <v>39</v>
      </c>
      <c r="D17" s="90">
        <v>44285</v>
      </c>
      <c r="E17" s="91">
        <v>6000</v>
      </c>
      <c r="F17" s="92" t="s">
        <v>310</v>
      </c>
      <c r="G17" s="89"/>
      <c r="H17" s="92"/>
    </row>
    <row r="18" spans="1:8" ht="15.75" customHeight="1">
      <c r="A18" s="87">
        <v>4</v>
      </c>
      <c r="B18" s="88" t="s">
        <v>40</v>
      </c>
      <c r="C18" s="89" t="s">
        <v>41</v>
      </c>
      <c r="D18" s="90">
        <v>44285</v>
      </c>
      <c r="E18" s="91">
        <v>500</v>
      </c>
      <c r="F18" s="92" t="s">
        <v>310</v>
      </c>
      <c r="G18" s="89"/>
      <c r="H18" s="87"/>
    </row>
    <row r="19" spans="1:8" ht="15.75" customHeight="1">
      <c r="A19" s="87">
        <v>4</v>
      </c>
      <c r="B19" s="88" t="s">
        <v>42</v>
      </c>
      <c r="C19" s="89" t="s">
        <v>43</v>
      </c>
      <c r="D19" s="90">
        <v>44285</v>
      </c>
      <c r="E19" s="91">
        <v>500</v>
      </c>
      <c r="F19" s="92" t="s">
        <v>310</v>
      </c>
      <c r="G19" s="89"/>
      <c r="H19" s="87"/>
    </row>
    <row r="20" spans="1:8" ht="15.75" customHeight="1">
      <c r="A20" s="87">
        <v>5</v>
      </c>
      <c r="B20" s="88" t="s">
        <v>44</v>
      </c>
      <c r="C20" s="89" t="s">
        <v>45</v>
      </c>
      <c r="D20" s="90">
        <v>44304</v>
      </c>
      <c r="E20" s="91">
        <v>5000</v>
      </c>
      <c r="F20" s="92" t="s">
        <v>310</v>
      </c>
      <c r="G20" s="89"/>
      <c r="H20" s="87"/>
    </row>
    <row r="21" spans="1:8" ht="15.75" customHeight="1">
      <c r="A21" s="87">
        <v>6</v>
      </c>
      <c r="B21" s="88" t="s">
        <v>48</v>
      </c>
      <c r="C21" s="101" t="s">
        <v>319</v>
      </c>
      <c r="D21" s="90">
        <v>44302</v>
      </c>
      <c r="E21" s="91">
        <v>4000</v>
      </c>
      <c r="F21" s="92" t="s">
        <v>310</v>
      </c>
      <c r="G21" s="89" t="s">
        <v>320</v>
      </c>
      <c r="H21" s="92" t="s">
        <v>321</v>
      </c>
    </row>
    <row r="22" spans="1:8" ht="409.5">
      <c r="A22" s="87">
        <v>6</v>
      </c>
      <c r="B22" s="88" t="s">
        <v>50</v>
      </c>
      <c r="C22" s="99" t="s">
        <v>1132</v>
      </c>
      <c r="D22" s="90">
        <v>44302</v>
      </c>
      <c r="E22" s="91">
        <v>5000</v>
      </c>
      <c r="F22" s="92" t="s">
        <v>310</v>
      </c>
      <c r="G22" s="89" t="s">
        <v>1133</v>
      </c>
      <c r="H22" s="87"/>
    </row>
    <row r="23" spans="1:8" ht="37.5">
      <c r="A23" s="87">
        <v>6</v>
      </c>
      <c r="B23" s="88" t="s">
        <v>52</v>
      </c>
      <c r="C23" s="89" t="s">
        <v>53</v>
      </c>
      <c r="D23" s="90">
        <v>44302</v>
      </c>
      <c r="E23" s="91">
        <v>500</v>
      </c>
      <c r="F23" s="92" t="s">
        <v>310</v>
      </c>
      <c r="G23" s="89"/>
      <c r="H23" s="87"/>
    </row>
    <row r="24" spans="1:8" ht="37.5">
      <c r="A24" s="87">
        <v>6</v>
      </c>
      <c r="B24" s="88" t="s">
        <v>54</v>
      </c>
      <c r="C24" s="89" t="s">
        <v>55</v>
      </c>
      <c r="D24" s="90">
        <v>44302</v>
      </c>
      <c r="E24" s="91">
        <v>500</v>
      </c>
      <c r="F24" s="92" t="s">
        <v>313</v>
      </c>
      <c r="G24" s="89"/>
      <c r="H24" s="97" t="s">
        <v>324</v>
      </c>
    </row>
    <row r="25" spans="1:8" ht="75">
      <c r="A25" s="87">
        <v>6</v>
      </c>
      <c r="B25" s="88" t="s">
        <v>56</v>
      </c>
      <c r="C25" s="89" t="s">
        <v>57</v>
      </c>
      <c r="D25" s="90">
        <v>44302</v>
      </c>
      <c r="E25" s="91">
        <v>1000</v>
      </c>
      <c r="F25" s="92" t="s">
        <v>310</v>
      </c>
      <c r="G25" s="89" t="s">
        <v>325</v>
      </c>
      <c r="H25" s="87"/>
    </row>
    <row r="26" spans="1:8" ht="37.5">
      <c r="A26" s="87">
        <v>6</v>
      </c>
      <c r="B26" s="88" t="s">
        <v>46</v>
      </c>
      <c r="C26" s="89" t="s">
        <v>47</v>
      </c>
      <c r="D26" s="90">
        <v>44302</v>
      </c>
      <c r="E26" s="91">
        <v>500</v>
      </c>
      <c r="F26" s="92" t="s">
        <v>310</v>
      </c>
      <c r="G26" s="102"/>
      <c r="H26" s="87"/>
    </row>
    <row r="27" spans="1:8" ht="25">
      <c r="A27" s="87">
        <v>7</v>
      </c>
      <c r="B27" s="88" t="s">
        <v>60</v>
      </c>
      <c r="C27" s="89" t="s">
        <v>61</v>
      </c>
      <c r="D27" s="90">
        <v>44294</v>
      </c>
      <c r="E27" s="91">
        <v>1000</v>
      </c>
      <c r="F27" s="92" t="s">
        <v>310</v>
      </c>
      <c r="G27" s="89" t="s">
        <v>309</v>
      </c>
      <c r="H27" s="87"/>
    </row>
    <row r="28" spans="1:8" ht="409.5">
      <c r="A28" s="87">
        <v>7</v>
      </c>
      <c r="B28" s="88" t="s">
        <v>58</v>
      </c>
      <c r="C28" s="89" t="s">
        <v>59</v>
      </c>
      <c r="D28" s="90">
        <v>44316</v>
      </c>
      <c r="E28" s="91">
        <v>5000</v>
      </c>
      <c r="F28" s="92" t="s">
        <v>326</v>
      </c>
      <c r="G28" s="89" t="s">
        <v>327</v>
      </c>
      <c r="H28" s="87"/>
    </row>
    <row r="29" spans="1:8" ht="100">
      <c r="A29" s="87">
        <v>7</v>
      </c>
      <c r="B29" s="88" t="s">
        <v>62</v>
      </c>
      <c r="C29" s="89" t="s">
        <v>63</v>
      </c>
      <c r="D29" s="90">
        <v>44316</v>
      </c>
      <c r="E29" s="91">
        <v>7000</v>
      </c>
      <c r="F29" s="92" t="s">
        <v>310</v>
      </c>
      <c r="G29" s="89" t="s">
        <v>328</v>
      </c>
      <c r="H29" s="87"/>
    </row>
    <row r="30" spans="1:8" ht="25">
      <c r="A30" s="87">
        <v>8</v>
      </c>
      <c r="B30" s="88" t="s">
        <v>70</v>
      </c>
      <c r="C30" s="89" t="s">
        <v>71</v>
      </c>
      <c r="D30" s="90">
        <v>44343</v>
      </c>
      <c r="E30" s="91">
        <v>8000</v>
      </c>
      <c r="F30" s="92" t="s">
        <v>310</v>
      </c>
      <c r="G30" s="101"/>
      <c r="H30" s="87"/>
    </row>
    <row r="31" spans="1:8" ht="162.5">
      <c r="A31" s="87">
        <v>8</v>
      </c>
      <c r="B31" s="88" t="s">
        <v>64</v>
      </c>
      <c r="C31" s="89" t="s">
        <v>65</v>
      </c>
      <c r="D31" s="90">
        <v>44344</v>
      </c>
      <c r="E31" s="91">
        <v>1500</v>
      </c>
      <c r="F31" s="92" t="s">
        <v>310</v>
      </c>
      <c r="G31" s="89" t="s">
        <v>329</v>
      </c>
      <c r="H31" s="87"/>
    </row>
    <row r="32" spans="1:8" ht="100">
      <c r="A32" s="87">
        <v>8</v>
      </c>
      <c r="B32" s="88" t="s">
        <v>66</v>
      </c>
      <c r="C32" s="89" t="s">
        <v>67</v>
      </c>
      <c r="D32" s="90">
        <v>44343</v>
      </c>
      <c r="E32" s="91">
        <v>1500</v>
      </c>
      <c r="F32" s="92" t="s">
        <v>310</v>
      </c>
      <c r="G32" s="89"/>
      <c r="H32" s="87"/>
    </row>
    <row r="33" spans="1:8" ht="87.5">
      <c r="A33" s="87">
        <v>8</v>
      </c>
      <c r="B33" s="88" t="s">
        <v>68</v>
      </c>
      <c r="C33" s="89" t="s">
        <v>69</v>
      </c>
      <c r="D33" s="90">
        <v>44343</v>
      </c>
      <c r="E33" s="91">
        <v>1500</v>
      </c>
      <c r="F33" s="92" t="s">
        <v>310</v>
      </c>
      <c r="G33" s="89"/>
      <c r="H33" s="87"/>
    </row>
    <row r="34" spans="1:8" ht="225">
      <c r="A34" s="87">
        <v>9</v>
      </c>
      <c r="B34" s="88" t="s">
        <v>74</v>
      </c>
      <c r="C34" s="89" t="s">
        <v>75</v>
      </c>
      <c r="D34" s="90">
        <v>44351</v>
      </c>
      <c r="E34" s="91">
        <v>3000</v>
      </c>
      <c r="F34" s="92" t="s">
        <v>310</v>
      </c>
      <c r="G34" s="89" t="s">
        <v>330</v>
      </c>
      <c r="H34" s="87"/>
    </row>
    <row r="35" spans="1:8" ht="237.5">
      <c r="A35" s="87">
        <v>9</v>
      </c>
      <c r="B35" s="88" t="s">
        <v>80</v>
      </c>
      <c r="C35" s="89" t="s">
        <v>81</v>
      </c>
      <c r="D35" s="90">
        <v>44350</v>
      </c>
      <c r="E35" s="91">
        <v>1000</v>
      </c>
      <c r="F35" s="92" t="s">
        <v>310</v>
      </c>
      <c r="G35" s="89" t="s">
        <v>1134</v>
      </c>
      <c r="H35" s="87"/>
    </row>
    <row r="36" spans="1:8" ht="262.5">
      <c r="A36" s="87">
        <v>9</v>
      </c>
      <c r="B36" s="88" t="s">
        <v>72</v>
      </c>
      <c r="C36" s="89" t="s">
        <v>73</v>
      </c>
      <c r="D36" s="90">
        <v>44347</v>
      </c>
      <c r="E36" s="91">
        <v>1000</v>
      </c>
      <c r="F36" s="92" t="s">
        <v>310</v>
      </c>
      <c r="G36" s="89" t="s">
        <v>332</v>
      </c>
      <c r="H36" s="87"/>
    </row>
    <row r="37" spans="1:8" ht="187.5">
      <c r="A37" s="87">
        <v>9</v>
      </c>
      <c r="B37" s="88" t="s">
        <v>76</v>
      </c>
      <c r="C37" s="89" t="s">
        <v>77</v>
      </c>
      <c r="D37" s="90">
        <v>44347</v>
      </c>
      <c r="E37" s="91">
        <v>1000</v>
      </c>
      <c r="F37" s="92" t="s">
        <v>310</v>
      </c>
      <c r="G37" s="89" t="s">
        <v>333</v>
      </c>
      <c r="H37" s="87"/>
    </row>
    <row r="38" spans="1:8" ht="37.5">
      <c r="A38" s="87">
        <v>9</v>
      </c>
      <c r="B38" s="88" t="s">
        <v>78</v>
      </c>
      <c r="C38" s="89" t="s">
        <v>79</v>
      </c>
      <c r="D38" s="90">
        <v>44347</v>
      </c>
      <c r="E38" s="91">
        <v>1000</v>
      </c>
      <c r="F38" s="92" t="s">
        <v>310</v>
      </c>
      <c r="G38" s="89" t="s">
        <v>334</v>
      </c>
      <c r="H38" s="87"/>
    </row>
    <row r="39" spans="1:8" ht="25">
      <c r="A39" s="87">
        <v>9</v>
      </c>
      <c r="B39" s="88" t="s">
        <v>82</v>
      </c>
      <c r="C39" s="89" t="s">
        <v>83</v>
      </c>
      <c r="D39" s="90">
        <v>44347</v>
      </c>
      <c r="E39" s="91">
        <v>8000</v>
      </c>
      <c r="F39" s="92" t="s">
        <v>310</v>
      </c>
      <c r="G39" s="89"/>
      <c r="H39" s="87"/>
    </row>
    <row r="40" spans="1:8" ht="25">
      <c r="A40" s="87">
        <v>10</v>
      </c>
      <c r="B40" s="88" t="s">
        <v>84</v>
      </c>
      <c r="C40" s="89" t="s">
        <v>85</v>
      </c>
      <c r="D40" s="90">
        <v>44363</v>
      </c>
      <c r="E40" s="91">
        <v>3000</v>
      </c>
      <c r="F40" s="92" t="s">
        <v>310</v>
      </c>
      <c r="G40" s="89"/>
      <c r="H40" s="87"/>
    </row>
    <row r="41" spans="1:8" ht="37.5">
      <c r="A41" s="87">
        <v>10</v>
      </c>
      <c r="B41" s="88" t="s">
        <v>88</v>
      </c>
      <c r="C41" s="89" t="s">
        <v>89</v>
      </c>
      <c r="D41" s="90">
        <v>44363</v>
      </c>
      <c r="E41" s="91">
        <v>4000</v>
      </c>
      <c r="F41" s="92" t="s">
        <v>310</v>
      </c>
      <c r="G41" s="89" t="s">
        <v>335</v>
      </c>
      <c r="H41" s="87"/>
    </row>
    <row r="42" spans="1:8" ht="50">
      <c r="A42" s="87">
        <v>10</v>
      </c>
      <c r="B42" s="88" t="s">
        <v>86</v>
      </c>
      <c r="C42" s="89" t="s">
        <v>87</v>
      </c>
      <c r="D42" s="90">
        <v>44363</v>
      </c>
      <c r="E42" s="91">
        <v>500</v>
      </c>
      <c r="F42" s="92" t="s">
        <v>310</v>
      </c>
      <c r="G42" s="89" t="s">
        <v>336</v>
      </c>
      <c r="H42" s="87"/>
    </row>
    <row r="43" spans="1:8" ht="25">
      <c r="A43" s="87">
        <v>10</v>
      </c>
      <c r="B43" s="88" t="s">
        <v>90</v>
      </c>
      <c r="C43" s="89" t="s">
        <v>91</v>
      </c>
      <c r="D43" s="90">
        <v>44363</v>
      </c>
      <c r="E43" s="91">
        <v>7000</v>
      </c>
      <c r="F43" s="92" t="s">
        <v>310</v>
      </c>
      <c r="G43" s="89"/>
      <c r="H43" s="87"/>
    </row>
    <row r="44" spans="1:8" ht="37.5">
      <c r="A44" s="87">
        <v>11</v>
      </c>
      <c r="B44" s="88" t="s">
        <v>92</v>
      </c>
      <c r="C44" s="89" t="s">
        <v>93</v>
      </c>
      <c r="D44" s="90">
        <v>44384</v>
      </c>
      <c r="E44" s="91">
        <v>4500</v>
      </c>
      <c r="F44" s="92" t="s">
        <v>310</v>
      </c>
      <c r="G44" s="89" t="s">
        <v>337</v>
      </c>
      <c r="H44" s="87"/>
    </row>
    <row r="45" spans="1:8" ht="200">
      <c r="A45" s="87">
        <v>11</v>
      </c>
      <c r="B45" s="88" t="s">
        <v>96</v>
      </c>
      <c r="C45" s="89" t="s">
        <v>97</v>
      </c>
      <c r="D45" s="90">
        <v>44384</v>
      </c>
      <c r="E45" s="91">
        <v>7000</v>
      </c>
      <c r="F45" s="92" t="s">
        <v>313</v>
      </c>
      <c r="G45" s="89" t="s">
        <v>1135</v>
      </c>
      <c r="H45" s="103" t="s">
        <v>1136</v>
      </c>
    </row>
    <row r="46" spans="1:8" ht="100">
      <c r="A46" s="87">
        <v>11</v>
      </c>
      <c r="B46" s="88" t="s">
        <v>98</v>
      </c>
      <c r="C46" s="89" t="s">
        <v>99</v>
      </c>
      <c r="D46" s="90">
        <v>44384</v>
      </c>
      <c r="E46" s="91">
        <v>8000</v>
      </c>
      <c r="F46" s="92" t="s">
        <v>310</v>
      </c>
      <c r="G46" s="89" t="s">
        <v>340</v>
      </c>
      <c r="H46" s="87"/>
    </row>
    <row r="47" spans="1:8" ht="150">
      <c r="A47" s="87">
        <v>11</v>
      </c>
      <c r="B47" s="88" t="s">
        <v>94</v>
      </c>
      <c r="C47" s="89" t="s">
        <v>95</v>
      </c>
      <c r="D47" s="90">
        <v>44384</v>
      </c>
      <c r="E47" s="91">
        <v>4000</v>
      </c>
      <c r="F47" s="92" t="s">
        <v>310</v>
      </c>
      <c r="G47" s="99" t="s">
        <v>1137</v>
      </c>
      <c r="H47" s="87"/>
    </row>
    <row r="48" spans="1:8" ht="62.5">
      <c r="A48" s="87">
        <v>12</v>
      </c>
      <c r="B48" s="88" t="s">
        <v>100</v>
      </c>
      <c r="C48" s="89" t="s">
        <v>101</v>
      </c>
      <c r="D48" s="90">
        <v>44393</v>
      </c>
      <c r="E48" s="91">
        <v>2000</v>
      </c>
      <c r="F48" s="92" t="s">
        <v>310</v>
      </c>
      <c r="G48" s="89" t="s">
        <v>342</v>
      </c>
      <c r="H48" s="87"/>
    </row>
    <row r="49" spans="1:8" ht="25">
      <c r="A49" s="87">
        <v>12</v>
      </c>
      <c r="B49" s="88" t="s">
        <v>102</v>
      </c>
      <c r="C49" s="89" t="s">
        <v>103</v>
      </c>
      <c r="D49" s="90">
        <v>44393</v>
      </c>
      <c r="E49" s="91">
        <v>500</v>
      </c>
      <c r="F49" s="92" t="s">
        <v>310</v>
      </c>
      <c r="G49" s="89" t="s">
        <v>343</v>
      </c>
      <c r="H49" s="87"/>
    </row>
    <row r="50" spans="1:8" ht="25">
      <c r="A50" s="87">
        <v>12</v>
      </c>
      <c r="B50" s="88" t="s">
        <v>106</v>
      </c>
      <c r="C50" s="101" t="s">
        <v>107</v>
      </c>
      <c r="D50" s="90">
        <v>44393</v>
      </c>
      <c r="E50" s="91">
        <v>7000</v>
      </c>
      <c r="F50" s="92" t="s">
        <v>310</v>
      </c>
      <c r="G50" s="89"/>
      <c r="H50" s="87"/>
    </row>
    <row r="51" spans="1:8" ht="25">
      <c r="A51" s="87">
        <v>12</v>
      </c>
      <c r="B51" s="88" t="s">
        <v>108</v>
      </c>
      <c r="C51" s="89" t="s">
        <v>109</v>
      </c>
      <c r="D51" s="90">
        <v>44393</v>
      </c>
      <c r="E51" s="91">
        <v>7000</v>
      </c>
      <c r="F51" s="92" t="s">
        <v>310</v>
      </c>
      <c r="G51" s="89"/>
      <c r="H51" s="87"/>
    </row>
    <row r="52" spans="1:8" ht="25">
      <c r="A52" s="87">
        <v>12</v>
      </c>
      <c r="B52" s="88" t="s">
        <v>104</v>
      </c>
      <c r="C52" s="89" t="s">
        <v>105</v>
      </c>
      <c r="D52" s="90">
        <v>44403</v>
      </c>
      <c r="E52" s="91">
        <v>500</v>
      </c>
      <c r="F52" s="92" t="s">
        <v>310</v>
      </c>
      <c r="G52" s="89"/>
      <c r="H52" s="87"/>
    </row>
    <row r="53" spans="1:8" ht="62.5">
      <c r="A53" s="87">
        <v>13</v>
      </c>
      <c r="B53" s="88" t="s">
        <v>110</v>
      </c>
      <c r="C53" s="89" t="s">
        <v>111</v>
      </c>
      <c r="D53" s="90">
        <v>44393</v>
      </c>
      <c r="E53" s="91">
        <v>2000</v>
      </c>
      <c r="F53" s="92" t="s">
        <v>310</v>
      </c>
      <c r="G53" s="99" t="s">
        <v>1138</v>
      </c>
      <c r="H53" s="97" t="s">
        <v>345</v>
      </c>
    </row>
    <row r="54" spans="1:8" ht="200">
      <c r="A54" s="87">
        <v>13</v>
      </c>
      <c r="B54" s="88" t="s">
        <v>113</v>
      </c>
      <c r="C54" s="89" t="s">
        <v>114</v>
      </c>
      <c r="D54" s="90">
        <v>44398</v>
      </c>
      <c r="E54" s="91">
        <v>5000</v>
      </c>
      <c r="F54" s="92" t="s">
        <v>310</v>
      </c>
      <c r="G54" s="99" t="s">
        <v>1139</v>
      </c>
      <c r="H54" s="87"/>
    </row>
    <row r="55" spans="1:8" ht="25">
      <c r="A55" s="87">
        <v>13</v>
      </c>
      <c r="B55" s="88" t="s">
        <v>116</v>
      </c>
      <c r="C55" s="89" t="s">
        <v>117</v>
      </c>
      <c r="D55" s="90">
        <v>44409</v>
      </c>
      <c r="E55" s="91">
        <v>7000</v>
      </c>
      <c r="F55" s="92" t="s">
        <v>310</v>
      </c>
      <c r="G55" s="101"/>
      <c r="H55" s="87"/>
    </row>
    <row r="56" spans="1:8" ht="25">
      <c r="A56" s="87">
        <v>13</v>
      </c>
      <c r="B56" s="88" t="s">
        <v>118</v>
      </c>
      <c r="C56" s="89" t="s">
        <v>119</v>
      </c>
      <c r="D56" s="90">
        <v>44406</v>
      </c>
      <c r="E56" s="91">
        <v>6000</v>
      </c>
      <c r="F56" s="92" t="s">
        <v>310</v>
      </c>
      <c r="G56" s="101"/>
      <c r="H56" s="87"/>
    </row>
    <row r="57" spans="1:8" ht="25">
      <c r="A57" s="87">
        <v>13</v>
      </c>
      <c r="B57" s="88" t="s">
        <v>120</v>
      </c>
      <c r="C57" s="89" t="s">
        <v>121</v>
      </c>
      <c r="D57" s="90">
        <v>44406</v>
      </c>
      <c r="E57" s="91">
        <v>6000</v>
      </c>
      <c r="F57" s="92" t="s">
        <v>310</v>
      </c>
      <c r="G57" s="101"/>
      <c r="H57" s="87"/>
    </row>
    <row r="58" spans="1:8" ht="350">
      <c r="A58" s="87">
        <v>14</v>
      </c>
      <c r="B58" s="88" t="s">
        <v>126</v>
      </c>
      <c r="C58" s="89" t="s">
        <v>127</v>
      </c>
      <c r="D58" s="90">
        <v>44439</v>
      </c>
      <c r="E58" s="91">
        <v>5000</v>
      </c>
      <c r="F58" s="92" t="s">
        <v>310</v>
      </c>
      <c r="G58" s="89" t="s">
        <v>347</v>
      </c>
      <c r="H58" s="105" t="s">
        <v>1140</v>
      </c>
    </row>
    <row r="59" spans="1:8" ht="87.5">
      <c r="A59" s="87">
        <v>14</v>
      </c>
      <c r="B59" s="88" t="s">
        <v>124</v>
      </c>
      <c r="C59" s="89" t="s">
        <v>125</v>
      </c>
      <c r="D59" s="90">
        <v>44439</v>
      </c>
      <c r="E59" s="91">
        <v>9000</v>
      </c>
      <c r="F59" s="92" t="s">
        <v>310</v>
      </c>
      <c r="G59" s="99" t="s">
        <v>1141</v>
      </c>
      <c r="H59" s="87"/>
    </row>
    <row r="60" spans="1:8" ht="25">
      <c r="A60" s="87">
        <v>14</v>
      </c>
      <c r="B60" s="88" t="s">
        <v>128</v>
      </c>
      <c r="C60" s="101" t="s">
        <v>129</v>
      </c>
      <c r="D60" s="90">
        <v>44435</v>
      </c>
      <c r="E60" s="91">
        <v>1000</v>
      </c>
      <c r="F60" s="92" t="s">
        <v>310</v>
      </c>
      <c r="G60" s="89"/>
      <c r="H60" s="87"/>
    </row>
    <row r="61" spans="1:8" ht="112.5">
      <c r="A61" s="87">
        <v>14</v>
      </c>
      <c r="B61" s="88" t="s">
        <v>130</v>
      </c>
      <c r="C61" s="89" t="s">
        <v>131</v>
      </c>
      <c r="D61" s="90">
        <v>44435</v>
      </c>
      <c r="E61" s="91">
        <v>2000</v>
      </c>
      <c r="F61" s="92" t="s">
        <v>310</v>
      </c>
      <c r="G61" s="89" t="s">
        <v>350</v>
      </c>
      <c r="H61" s="87"/>
    </row>
    <row r="62" spans="1:8" ht="25">
      <c r="A62" s="87">
        <v>14</v>
      </c>
      <c r="B62" s="88" t="s">
        <v>122</v>
      </c>
      <c r="C62" s="89" t="s">
        <v>123</v>
      </c>
      <c r="D62" s="90">
        <v>44438</v>
      </c>
      <c r="E62" s="91">
        <v>9000</v>
      </c>
      <c r="F62" s="92" t="s">
        <v>310</v>
      </c>
      <c r="G62" s="101"/>
      <c r="H62" s="87"/>
    </row>
    <row r="63" spans="1:8" ht="125">
      <c r="A63" s="87">
        <v>15</v>
      </c>
      <c r="B63" s="88" t="s">
        <v>132</v>
      </c>
      <c r="C63" s="89" t="s">
        <v>133</v>
      </c>
      <c r="D63" s="90">
        <v>44490</v>
      </c>
      <c r="E63" s="91">
        <v>1000</v>
      </c>
      <c r="F63" s="92" t="s">
        <v>310</v>
      </c>
      <c r="G63" s="89" t="s">
        <v>351</v>
      </c>
      <c r="H63" s="92" t="s">
        <v>352</v>
      </c>
    </row>
    <row r="64" spans="1:8" ht="87.5">
      <c r="A64" s="87">
        <v>15</v>
      </c>
      <c r="B64" s="88" t="s">
        <v>134</v>
      </c>
      <c r="C64" s="89" t="s">
        <v>135</v>
      </c>
      <c r="D64" s="90">
        <v>44490</v>
      </c>
      <c r="E64" s="91">
        <v>1000</v>
      </c>
      <c r="F64" s="92" t="s">
        <v>310</v>
      </c>
      <c r="G64" s="89" t="s">
        <v>353</v>
      </c>
      <c r="H64" s="87"/>
    </row>
    <row r="65" spans="1:8" ht="25">
      <c r="A65" s="87">
        <v>15</v>
      </c>
      <c r="B65" s="88" t="s">
        <v>136</v>
      </c>
      <c r="C65" s="101" t="s">
        <v>137</v>
      </c>
      <c r="D65" s="90">
        <v>44494</v>
      </c>
      <c r="E65" s="91">
        <v>800</v>
      </c>
      <c r="F65" s="92" t="s">
        <v>310</v>
      </c>
      <c r="G65" s="89" t="s">
        <v>354</v>
      </c>
      <c r="H65" s="107"/>
    </row>
    <row r="66" spans="1:8" ht="25">
      <c r="A66" s="87">
        <v>15</v>
      </c>
      <c r="B66" s="88" t="s">
        <v>138</v>
      </c>
      <c r="C66" s="89" t="s">
        <v>139</v>
      </c>
      <c r="D66" s="90">
        <v>44494</v>
      </c>
      <c r="E66" s="91">
        <v>700</v>
      </c>
      <c r="F66" s="92" t="s">
        <v>310</v>
      </c>
      <c r="G66" s="89" t="s">
        <v>355</v>
      </c>
      <c r="H66" s="107"/>
    </row>
    <row r="67" spans="1:8" ht="62.5">
      <c r="A67" s="87">
        <v>15</v>
      </c>
      <c r="B67" s="88" t="s">
        <v>140</v>
      </c>
      <c r="C67" s="89" t="s">
        <v>141</v>
      </c>
      <c r="D67" s="90">
        <v>44494</v>
      </c>
      <c r="E67" s="91">
        <v>1500</v>
      </c>
      <c r="F67" s="92" t="s">
        <v>310</v>
      </c>
      <c r="G67" s="89" t="s">
        <v>356</v>
      </c>
      <c r="H67" s="107"/>
    </row>
    <row r="68" spans="1:8" ht="125">
      <c r="A68" s="87">
        <v>15</v>
      </c>
      <c r="B68" s="88" t="s">
        <v>142</v>
      </c>
      <c r="C68" s="89" t="s">
        <v>143</v>
      </c>
      <c r="D68" s="90">
        <v>44494</v>
      </c>
      <c r="E68" s="91">
        <v>800</v>
      </c>
      <c r="F68" s="92" t="s">
        <v>310</v>
      </c>
      <c r="G68" s="89" t="s">
        <v>357</v>
      </c>
      <c r="H68" s="107"/>
    </row>
    <row r="69" spans="1:8" ht="87.5">
      <c r="A69" s="87">
        <v>15</v>
      </c>
      <c r="B69" s="88" t="s">
        <v>144</v>
      </c>
      <c r="C69" s="89" t="s">
        <v>145</v>
      </c>
      <c r="D69" s="90">
        <v>44494</v>
      </c>
      <c r="E69" s="91">
        <v>1000</v>
      </c>
      <c r="F69" s="92" t="s">
        <v>313</v>
      </c>
      <c r="G69" s="89" t="s">
        <v>358</v>
      </c>
      <c r="H69" s="92" t="s">
        <v>1142</v>
      </c>
    </row>
    <row r="70" spans="1:8" ht="87.5">
      <c r="A70" s="87">
        <v>15</v>
      </c>
      <c r="B70" s="88" t="s">
        <v>146</v>
      </c>
      <c r="C70" s="89" t="s">
        <v>147</v>
      </c>
      <c r="D70" s="90">
        <v>44494</v>
      </c>
      <c r="E70" s="91" t="s">
        <v>184</v>
      </c>
      <c r="F70" s="92" t="s">
        <v>310</v>
      </c>
      <c r="G70" s="101" t="s">
        <v>360</v>
      </c>
      <c r="H70" s="87"/>
    </row>
    <row r="71" spans="1:8" ht="37.5">
      <c r="A71" s="87">
        <v>16</v>
      </c>
      <c r="B71" s="88" t="s">
        <v>150</v>
      </c>
      <c r="C71" s="89" t="s">
        <v>151</v>
      </c>
      <c r="D71" s="90">
        <v>44529</v>
      </c>
      <c r="E71" s="91">
        <v>1000</v>
      </c>
      <c r="F71" s="92" t="s">
        <v>310</v>
      </c>
      <c r="G71" s="101" t="s">
        <v>361</v>
      </c>
      <c r="H71" s="92" t="s">
        <v>309</v>
      </c>
    </row>
    <row r="72" spans="1:8" ht="25">
      <c r="A72" s="87">
        <v>16</v>
      </c>
      <c r="B72" s="88" t="s">
        <v>152</v>
      </c>
      <c r="C72" s="89" t="s">
        <v>153</v>
      </c>
      <c r="D72" s="90">
        <v>44529</v>
      </c>
      <c r="E72" s="91">
        <v>500</v>
      </c>
      <c r="F72" s="92" t="s">
        <v>310</v>
      </c>
      <c r="G72" s="101" t="s">
        <v>362</v>
      </c>
      <c r="H72" s="109"/>
    </row>
    <row r="73" spans="1:8" ht="87.5">
      <c r="A73" s="87">
        <v>16</v>
      </c>
      <c r="B73" s="88" t="s">
        <v>154</v>
      </c>
      <c r="C73" s="89" t="s">
        <v>155</v>
      </c>
      <c r="D73" s="90">
        <v>44529</v>
      </c>
      <c r="E73" s="91">
        <v>1500</v>
      </c>
      <c r="F73" s="92" t="s">
        <v>310</v>
      </c>
      <c r="G73" s="101" t="s">
        <v>363</v>
      </c>
      <c r="H73" s="109"/>
    </row>
    <row r="74" spans="1:8" ht="175">
      <c r="A74" s="87">
        <v>16</v>
      </c>
      <c r="B74" s="88" t="s">
        <v>156</v>
      </c>
      <c r="C74" s="89" t="s">
        <v>157</v>
      </c>
      <c r="D74" s="90">
        <v>44529</v>
      </c>
      <c r="E74" s="91">
        <v>4000</v>
      </c>
      <c r="F74" s="92" t="s">
        <v>313</v>
      </c>
      <c r="G74" s="101" t="s">
        <v>364</v>
      </c>
      <c r="H74" s="97" t="s">
        <v>365</v>
      </c>
    </row>
    <row r="75" spans="1:8" ht="237.5">
      <c r="A75" s="87">
        <v>16</v>
      </c>
      <c r="B75" s="88" t="s">
        <v>158</v>
      </c>
      <c r="C75" s="89" t="s">
        <v>159</v>
      </c>
      <c r="D75" s="90">
        <v>44529</v>
      </c>
      <c r="E75" s="91">
        <v>2000</v>
      </c>
      <c r="F75" s="92" t="s">
        <v>310</v>
      </c>
      <c r="G75" s="111" t="s">
        <v>366</v>
      </c>
      <c r="H75" s="92" t="s">
        <v>1143</v>
      </c>
    </row>
    <row r="76" spans="1:8" ht="137.5">
      <c r="A76" s="87">
        <v>16</v>
      </c>
      <c r="B76" s="88" t="s">
        <v>160</v>
      </c>
      <c r="C76" s="89" t="s">
        <v>161</v>
      </c>
      <c r="D76" s="90">
        <v>44529</v>
      </c>
      <c r="E76" s="91">
        <v>500</v>
      </c>
      <c r="F76" s="92" t="s">
        <v>310</v>
      </c>
      <c r="G76" s="111" t="s">
        <v>368</v>
      </c>
      <c r="H76" s="92" t="s">
        <v>369</v>
      </c>
    </row>
    <row r="77" spans="1:8" ht="88">
      <c r="A77" s="87">
        <v>16</v>
      </c>
      <c r="B77" s="88" t="s">
        <v>162</v>
      </c>
      <c r="C77" s="89" t="s">
        <v>1144</v>
      </c>
      <c r="D77" s="90">
        <v>44536</v>
      </c>
      <c r="E77" s="91">
        <v>1000</v>
      </c>
      <c r="F77" s="92" t="s">
        <v>313</v>
      </c>
      <c r="G77" s="111" t="s">
        <v>371</v>
      </c>
      <c r="H77" s="97" t="s">
        <v>1145</v>
      </c>
    </row>
    <row r="78" spans="1:8" ht="362.5">
      <c r="A78" s="87">
        <v>16</v>
      </c>
      <c r="B78" s="88" t="s">
        <v>148</v>
      </c>
      <c r="C78" s="89" t="s">
        <v>149</v>
      </c>
      <c r="D78" s="90">
        <v>44529</v>
      </c>
      <c r="E78" s="91" t="s">
        <v>184</v>
      </c>
      <c r="F78" s="92" t="s">
        <v>310</v>
      </c>
      <c r="G78" s="111" t="s">
        <v>1146</v>
      </c>
      <c r="H78" s="105" t="s">
        <v>1147</v>
      </c>
    </row>
    <row r="79" spans="1:8" ht="25">
      <c r="A79" s="87">
        <v>16</v>
      </c>
      <c r="B79" s="88" t="s">
        <v>164</v>
      </c>
      <c r="C79" s="89" t="s">
        <v>165</v>
      </c>
      <c r="D79" s="90">
        <v>44536</v>
      </c>
      <c r="E79" s="91">
        <v>500</v>
      </c>
      <c r="F79" s="92" t="s">
        <v>310</v>
      </c>
      <c r="G79" s="89" t="s">
        <v>1148</v>
      </c>
      <c r="H79" s="87"/>
    </row>
    <row r="80" spans="1:8" ht="162.5">
      <c r="A80" s="87">
        <v>16</v>
      </c>
      <c r="B80" s="88" t="s">
        <v>166</v>
      </c>
      <c r="C80" s="89" t="s">
        <v>167</v>
      </c>
      <c r="D80" s="90">
        <v>44536</v>
      </c>
      <c r="E80" s="91">
        <v>500</v>
      </c>
      <c r="F80" s="92" t="s">
        <v>313</v>
      </c>
      <c r="G80" s="89" t="s">
        <v>1149</v>
      </c>
      <c r="H80" s="112" t="s">
        <v>1150</v>
      </c>
    </row>
    <row r="81" spans="1:8" ht="37.5">
      <c r="A81" s="87">
        <v>17</v>
      </c>
      <c r="B81" s="88" t="s">
        <v>168</v>
      </c>
      <c r="C81" s="89" t="s">
        <v>169</v>
      </c>
      <c r="D81" s="90">
        <v>44550</v>
      </c>
      <c r="E81" s="91">
        <v>500</v>
      </c>
      <c r="F81" s="92" t="s">
        <v>310</v>
      </c>
      <c r="G81" s="111" t="s">
        <v>1151</v>
      </c>
      <c r="H81" s="87"/>
    </row>
    <row r="82" spans="1:8" ht="50">
      <c r="A82" s="87">
        <v>17</v>
      </c>
      <c r="B82" s="88" t="s">
        <v>174</v>
      </c>
      <c r="C82" s="89" t="s">
        <v>175</v>
      </c>
      <c r="D82" s="90">
        <v>44581</v>
      </c>
      <c r="E82" s="91">
        <v>700</v>
      </c>
      <c r="F82" s="92" t="s">
        <v>310</v>
      </c>
      <c r="G82" s="89" t="s">
        <v>379</v>
      </c>
      <c r="H82" s="87"/>
    </row>
    <row r="83" spans="1:8" ht="37.5">
      <c r="A83" s="87">
        <v>17</v>
      </c>
      <c r="B83" s="88" t="s">
        <v>172</v>
      </c>
      <c r="C83" s="89" t="s">
        <v>173</v>
      </c>
      <c r="D83" s="90">
        <v>44572</v>
      </c>
      <c r="E83" s="91">
        <v>2500</v>
      </c>
      <c r="F83" s="92" t="s">
        <v>310</v>
      </c>
      <c r="G83" s="99" t="s">
        <v>1152</v>
      </c>
      <c r="H83" s="92" t="s">
        <v>309</v>
      </c>
    </row>
    <row r="84" spans="1:8" ht="25">
      <c r="A84" s="87">
        <v>17</v>
      </c>
      <c r="B84" s="88" t="s">
        <v>176</v>
      </c>
      <c r="C84" s="89" t="s">
        <v>177</v>
      </c>
      <c r="D84" s="90">
        <v>44572</v>
      </c>
      <c r="E84" s="91">
        <v>500</v>
      </c>
      <c r="F84" s="92" t="s">
        <v>310</v>
      </c>
      <c r="G84" s="89" t="s">
        <v>381</v>
      </c>
      <c r="H84" s="87"/>
    </row>
    <row r="85" spans="1:8" ht="62.5">
      <c r="A85" s="87">
        <v>17</v>
      </c>
      <c r="B85" s="88" t="s">
        <v>178</v>
      </c>
      <c r="C85" s="89" t="s">
        <v>179</v>
      </c>
      <c r="D85" s="90">
        <v>44572</v>
      </c>
      <c r="E85" s="91">
        <v>2500</v>
      </c>
      <c r="F85" s="92" t="s">
        <v>310</v>
      </c>
      <c r="G85" s="99" t="s">
        <v>1153</v>
      </c>
      <c r="H85" s="87"/>
    </row>
    <row r="86" spans="1:8" ht="25">
      <c r="A86" s="87">
        <v>17</v>
      </c>
      <c r="B86" s="88" t="s">
        <v>180</v>
      </c>
      <c r="C86" s="89" t="s">
        <v>181</v>
      </c>
      <c r="D86" s="90">
        <v>44572</v>
      </c>
      <c r="E86" s="91">
        <v>1000</v>
      </c>
      <c r="F86" s="92" t="s">
        <v>310</v>
      </c>
      <c r="G86" s="89"/>
      <c r="H86" s="92" t="s">
        <v>309</v>
      </c>
    </row>
    <row r="87" spans="1:8" ht="75">
      <c r="A87" s="87">
        <v>17</v>
      </c>
      <c r="B87" s="88" t="s">
        <v>170</v>
      </c>
      <c r="C87" s="89" t="s">
        <v>171</v>
      </c>
      <c r="D87" s="90">
        <v>44575</v>
      </c>
      <c r="E87" s="91">
        <v>1000</v>
      </c>
      <c r="F87" s="92" t="s">
        <v>310</v>
      </c>
      <c r="G87" s="89" t="s">
        <v>383</v>
      </c>
      <c r="H87" s="87"/>
    </row>
    <row r="88" spans="1:8" ht="25">
      <c r="A88" s="87">
        <v>18</v>
      </c>
      <c r="B88" s="88" t="s">
        <v>182</v>
      </c>
      <c r="C88" s="89" t="s">
        <v>183</v>
      </c>
      <c r="D88" s="90">
        <v>44585</v>
      </c>
      <c r="E88" s="91">
        <v>5000</v>
      </c>
      <c r="F88" s="92" t="s">
        <v>310</v>
      </c>
      <c r="G88" s="89"/>
      <c r="H88" s="87"/>
    </row>
    <row r="89" spans="1:8" ht="25">
      <c r="A89" s="87">
        <v>18</v>
      </c>
      <c r="B89" s="88" t="s">
        <v>185</v>
      </c>
      <c r="C89" s="89" t="s">
        <v>186</v>
      </c>
      <c r="D89" s="90">
        <v>44585</v>
      </c>
      <c r="E89" s="91">
        <v>6000</v>
      </c>
      <c r="F89" s="92" t="s">
        <v>310</v>
      </c>
      <c r="G89" s="89"/>
      <c r="H89" s="87"/>
    </row>
    <row r="90" spans="1:8" ht="25">
      <c r="A90" s="87">
        <v>18</v>
      </c>
      <c r="B90" s="88" t="s">
        <v>187</v>
      </c>
      <c r="C90" s="89" t="s">
        <v>188</v>
      </c>
      <c r="D90" s="90">
        <v>44585</v>
      </c>
      <c r="E90" s="91">
        <v>6000</v>
      </c>
      <c r="F90" s="92" t="s">
        <v>310</v>
      </c>
      <c r="G90" s="89"/>
      <c r="H90" s="87"/>
    </row>
    <row r="91" spans="1:8" ht="25">
      <c r="A91" s="87">
        <v>18</v>
      </c>
      <c r="B91" s="88" t="s">
        <v>189</v>
      </c>
      <c r="C91" s="89" t="s">
        <v>190</v>
      </c>
      <c r="D91" s="90">
        <v>44585</v>
      </c>
      <c r="E91" s="91">
        <v>5000</v>
      </c>
      <c r="F91" s="92" t="s">
        <v>310</v>
      </c>
      <c r="G91" s="89"/>
      <c r="H91" s="87"/>
    </row>
    <row r="92" spans="1:8" ht="25">
      <c r="A92" s="87">
        <v>18</v>
      </c>
      <c r="B92" s="88" t="s">
        <v>195</v>
      </c>
      <c r="C92" s="89" t="s">
        <v>196</v>
      </c>
      <c r="D92" s="90">
        <v>44585</v>
      </c>
      <c r="E92" s="91">
        <v>2000</v>
      </c>
      <c r="F92" s="92" t="s">
        <v>310</v>
      </c>
      <c r="G92" s="89"/>
      <c r="H92" s="87"/>
    </row>
    <row r="93" spans="1:8" ht="87.5">
      <c r="A93" s="87">
        <v>18</v>
      </c>
      <c r="B93" s="88" t="s">
        <v>191</v>
      </c>
      <c r="C93" s="89" t="s">
        <v>192</v>
      </c>
      <c r="D93" s="90">
        <v>44591</v>
      </c>
      <c r="E93" s="91">
        <v>1500</v>
      </c>
      <c r="F93" s="92" t="s">
        <v>310</v>
      </c>
      <c r="G93" s="89" t="s">
        <v>384</v>
      </c>
      <c r="H93" s="87"/>
    </row>
    <row r="94" spans="1:8" ht="75">
      <c r="A94" s="87">
        <v>18</v>
      </c>
      <c r="B94" s="88" t="s">
        <v>193</v>
      </c>
      <c r="C94" s="89" t="s">
        <v>194</v>
      </c>
      <c r="D94" s="90">
        <v>44591</v>
      </c>
      <c r="E94" s="91">
        <v>500</v>
      </c>
      <c r="F94" s="92" t="s">
        <v>310</v>
      </c>
      <c r="G94" s="101" t="s">
        <v>385</v>
      </c>
      <c r="H94" s="87"/>
    </row>
    <row r="95" spans="1:8" ht="25">
      <c r="A95" s="87">
        <v>19</v>
      </c>
      <c r="B95" s="88" t="s">
        <v>197</v>
      </c>
      <c r="C95" s="89" t="s">
        <v>198</v>
      </c>
      <c r="D95" s="90">
        <v>44585</v>
      </c>
      <c r="E95" s="91">
        <v>2000</v>
      </c>
      <c r="F95" s="92" t="s">
        <v>310</v>
      </c>
      <c r="G95" s="89"/>
      <c r="H95" s="87"/>
    </row>
    <row r="96" spans="1:8" ht="187.5">
      <c r="A96" s="87">
        <v>19</v>
      </c>
      <c r="B96" s="88" t="s">
        <v>199</v>
      </c>
      <c r="C96" s="89" t="s">
        <v>200</v>
      </c>
      <c r="D96" s="90">
        <v>44591</v>
      </c>
      <c r="E96" s="91">
        <v>10000</v>
      </c>
      <c r="F96" s="92" t="s">
        <v>313</v>
      </c>
      <c r="G96" s="99" t="s">
        <v>1154</v>
      </c>
      <c r="H96" s="97" t="s">
        <v>387</v>
      </c>
    </row>
    <row r="97" spans="1:8" ht="25">
      <c r="A97" s="87">
        <v>19</v>
      </c>
      <c r="B97" s="88" t="s">
        <v>201</v>
      </c>
      <c r="C97" s="89" t="s">
        <v>202</v>
      </c>
      <c r="D97" s="90">
        <v>44597</v>
      </c>
      <c r="E97" s="91">
        <v>1500</v>
      </c>
      <c r="F97" s="92" t="s">
        <v>310</v>
      </c>
      <c r="G97" s="101" t="s">
        <v>388</v>
      </c>
      <c r="H97" s="87"/>
    </row>
    <row r="98" spans="1:8" ht="25">
      <c r="A98" s="87">
        <v>19</v>
      </c>
      <c r="B98" s="88" t="s">
        <v>203</v>
      </c>
      <c r="C98" s="89" t="s">
        <v>204</v>
      </c>
      <c r="D98" s="90">
        <v>44609</v>
      </c>
      <c r="E98" s="91">
        <v>500</v>
      </c>
      <c r="F98" s="92" t="s">
        <v>310</v>
      </c>
      <c r="G98" s="101" t="s">
        <v>389</v>
      </c>
      <c r="H98" s="87"/>
    </row>
    <row r="99" spans="1:8" ht="150">
      <c r="A99" s="87">
        <v>20</v>
      </c>
      <c r="B99" s="88" t="s">
        <v>205</v>
      </c>
      <c r="C99" s="89" t="s">
        <v>206</v>
      </c>
      <c r="D99" s="90">
        <v>44641</v>
      </c>
      <c r="E99" s="91">
        <v>4000</v>
      </c>
      <c r="F99" s="92" t="s">
        <v>313</v>
      </c>
      <c r="G99" s="111" t="s">
        <v>1155</v>
      </c>
      <c r="H99" s="114" t="s">
        <v>1156</v>
      </c>
    </row>
    <row r="100" spans="1:8" ht="75">
      <c r="A100" s="87">
        <v>20</v>
      </c>
      <c r="B100" s="88" t="s">
        <v>207</v>
      </c>
      <c r="C100" s="89" t="s">
        <v>208</v>
      </c>
      <c r="D100" s="90">
        <v>44641</v>
      </c>
      <c r="E100" s="91">
        <v>1000</v>
      </c>
      <c r="F100" s="92" t="s">
        <v>310</v>
      </c>
      <c r="G100" s="111" t="s">
        <v>392</v>
      </c>
      <c r="H100" s="87"/>
    </row>
    <row r="101" spans="1:8" ht="75">
      <c r="A101" s="87">
        <v>20</v>
      </c>
      <c r="B101" s="88" t="s">
        <v>209</v>
      </c>
      <c r="C101" s="89" t="s">
        <v>210</v>
      </c>
      <c r="D101" s="90">
        <v>44641</v>
      </c>
      <c r="E101" s="91">
        <v>10000</v>
      </c>
      <c r="F101" s="92" t="s">
        <v>313</v>
      </c>
      <c r="G101" s="111" t="s">
        <v>1157</v>
      </c>
      <c r="H101" s="97" t="s">
        <v>1158</v>
      </c>
    </row>
    <row r="102" spans="1:8" ht="25">
      <c r="A102" s="87">
        <v>20</v>
      </c>
      <c r="B102" s="88" t="s">
        <v>211</v>
      </c>
      <c r="C102" s="89" t="s">
        <v>212</v>
      </c>
      <c r="D102" s="90">
        <v>44650</v>
      </c>
      <c r="E102" s="91">
        <v>500</v>
      </c>
      <c r="F102" s="92" t="s">
        <v>310</v>
      </c>
      <c r="G102" s="101" t="s">
        <v>394</v>
      </c>
      <c r="H102" s="87"/>
    </row>
    <row r="103" spans="1:8" ht="37.5">
      <c r="A103" s="87">
        <v>21</v>
      </c>
      <c r="B103" s="88" t="s">
        <v>213</v>
      </c>
      <c r="C103" s="101" t="s">
        <v>214</v>
      </c>
      <c r="D103" s="90">
        <v>44693</v>
      </c>
      <c r="E103" s="91">
        <v>1500</v>
      </c>
      <c r="F103" s="92" t="s">
        <v>310</v>
      </c>
      <c r="G103" s="89" t="s">
        <v>1159</v>
      </c>
      <c r="H103" s="87"/>
    </row>
    <row r="104" spans="1:8" ht="25">
      <c r="A104" s="87">
        <v>21</v>
      </c>
      <c r="B104" s="88" t="s">
        <v>215</v>
      </c>
      <c r="C104" s="101" t="s">
        <v>216</v>
      </c>
      <c r="D104" s="90">
        <v>44693</v>
      </c>
      <c r="E104" s="91">
        <v>8000</v>
      </c>
      <c r="F104" s="92" t="s">
        <v>310</v>
      </c>
      <c r="G104" s="99" t="s">
        <v>396</v>
      </c>
      <c r="H104" s="105" t="s">
        <v>397</v>
      </c>
    </row>
    <row r="105" spans="1:8" ht="28">
      <c r="A105" s="87">
        <v>21</v>
      </c>
      <c r="B105" s="88" t="s">
        <v>217</v>
      </c>
      <c r="C105" s="117" t="s">
        <v>218</v>
      </c>
      <c r="D105" s="90">
        <v>44693</v>
      </c>
      <c r="E105" s="91">
        <v>5000</v>
      </c>
      <c r="F105" s="92" t="s">
        <v>310</v>
      </c>
      <c r="G105" s="99" t="s">
        <v>398</v>
      </c>
      <c r="H105" s="87"/>
    </row>
    <row r="106" spans="1:8" ht="112.5">
      <c r="A106" s="87">
        <v>22</v>
      </c>
      <c r="B106" s="88" t="s">
        <v>219</v>
      </c>
      <c r="C106" s="101" t="s">
        <v>220</v>
      </c>
      <c r="D106" s="90">
        <v>44707</v>
      </c>
      <c r="E106" s="91">
        <v>1500</v>
      </c>
      <c r="F106" s="92" t="s">
        <v>1160</v>
      </c>
      <c r="G106" s="100" t="s">
        <v>396</v>
      </c>
      <c r="H106" s="92" t="s">
        <v>1161</v>
      </c>
    </row>
    <row r="107" spans="1:8" ht="50">
      <c r="A107" s="87">
        <v>22</v>
      </c>
      <c r="B107" s="88" t="s">
        <v>221</v>
      </c>
      <c r="C107" s="101" t="s">
        <v>222</v>
      </c>
      <c r="D107" s="90">
        <v>44693</v>
      </c>
      <c r="E107" s="91">
        <v>1000</v>
      </c>
      <c r="F107" s="92" t="s">
        <v>1160</v>
      </c>
      <c r="G107" s="99" t="s">
        <v>1162</v>
      </c>
      <c r="H107" s="92"/>
    </row>
    <row r="108" spans="1:8" ht="37.5">
      <c r="A108" s="120">
        <v>22</v>
      </c>
      <c r="B108" s="121" t="s">
        <v>223</v>
      </c>
      <c r="C108" s="122" t="s">
        <v>224</v>
      </c>
      <c r="D108" s="123">
        <v>44712</v>
      </c>
      <c r="E108" s="124">
        <v>1500</v>
      </c>
      <c r="F108" s="125" t="s">
        <v>1160</v>
      </c>
      <c r="G108" s="89" t="s">
        <v>403</v>
      </c>
      <c r="H108" s="87"/>
    </row>
    <row r="109" spans="1:8" ht="25">
      <c r="A109" s="126">
        <v>22</v>
      </c>
      <c r="B109" s="127" t="s">
        <v>225</v>
      </c>
      <c r="C109" s="128" t="s">
        <v>226</v>
      </c>
      <c r="D109" s="129">
        <v>44700</v>
      </c>
      <c r="E109" s="130">
        <v>1500</v>
      </c>
      <c r="F109" s="131" t="s">
        <v>1160</v>
      </c>
      <c r="G109" s="89" t="s">
        <v>404</v>
      </c>
      <c r="H109" s="87"/>
    </row>
    <row r="110" spans="1:8" ht="200">
      <c r="A110" s="475"/>
      <c r="B110" s="133" t="s">
        <v>406</v>
      </c>
      <c r="C110" s="122" t="s">
        <v>407</v>
      </c>
      <c r="D110" s="123">
        <v>44712</v>
      </c>
      <c r="E110" s="124">
        <v>2500</v>
      </c>
      <c r="F110" s="125"/>
      <c r="G110" s="89" t="s">
        <v>408</v>
      </c>
      <c r="H110" s="87"/>
    </row>
    <row r="111" spans="1:8" ht="37.5">
      <c r="A111" s="476"/>
      <c r="B111" s="135" t="s">
        <v>410</v>
      </c>
      <c r="C111" s="128" t="s">
        <v>1163</v>
      </c>
      <c r="D111" s="129">
        <v>44712</v>
      </c>
      <c r="E111" s="130">
        <v>500</v>
      </c>
      <c r="F111" s="131"/>
      <c r="G111" s="89" t="s">
        <v>798</v>
      </c>
      <c r="H111" s="477" t="s">
        <v>1164</v>
      </c>
    </row>
    <row r="112" spans="1:8" ht="25">
      <c r="A112" s="475"/>
      <c r="B112" s="133" t="s">
        <v>414</v>
      </c>
      <c r="C112" s="122" t="s">
        <v>415</v>
      </c>
      <c r="D112" s="123">
        <v>44712</v>
      </c>
      <c r="E112" s="124">
        <v>2000</v>
      </c>
      <c r="F112" s="125"/>
      <c r="G112" s="89" t="s">
        <v>416</v>
      </c>
      <c r="H112" s="87"/>
    </row>
    <row r="113" spans="1:8" ht="25">
      <c r="A113" s="476"/>
      <c r="B113" s="135" t="s">
        <v>426</v>
      </c>
      <c r="C113" s="128" t="s">
        <v>427</v>
      </c>
      <c r="D113" s="129">
        <v>44712</v>
      </c>
      <c r="E113" s="478"/>
      <c r="F113" s="131"/>
      <c r="G113" s="99" t="s">
        <v>1165</v>
      </c>
      <c r="H113" s="87"/>
    </row>
    <row r="114" spans="1:8" ht="25">
      <c r="A114" s="475"/>
      <c r="B114" s="133" t="s">
        <v>449</v>
      </c>
      <c r="C114" s="122" t="s">
        <v>450</v>
      </c>
      <c r="D114" s="123">
        <v>44712</v>
      </c>
      <c r="E114" s="124"/>
      <c r="F114" s="125"/>
      <c r="G114" s="99" t="s">
        <v>1166</v>
      </c>
      <c r="H114" s="87"/>
    </row>
    <row r="115" spans="1:8" ht="100">
      <c r="A115" s="476"/>
      <c r="B115" s="135" t="s">
        <v>476</v>
      </c>
      <c r="C115" s="128" t="s">
        <v>477</v>
      </c>
      <c r="D115" s="129">
        <v>44712</v>
      </c>
      <c r="E115" s="130">
        <v>6000</v>
      </c>
      <c r="F115" s="131"/>
      <c r="G115" s="99" t="s">
        <v>1167</v>
      </c>
      <c r="H115" s="92" t="s">
        <v>1168</v>
      </c>
    </row>
    <row r="116" spans="1:8" ht="25">
      <c r="A116" s="475"/>
      <c r="B116" s="133" t="s">
        <v>418</v>
      </c>
      <c r="C116" s="122" t="s">
        <v>419</v>
      </c>
      <c r="D116" s="123">
        <v>44712</v>
      </c>
      <c r="E116" s="124"/>
      <c r="F116" s="125"/>
      <c r="G116" s="89" t="s">
        <v>420</v>
      </c>
      <c r="H116" s="87"/>
    </row>
    <row r="117" spans="1:8" ht="37.5">
      <c r="A117" s="476"/>
      <c r="B117" s="135" t="s">
        <v>410</v>
      </c>
      <c r="C117" s="128" t="s">
        <v>797</v>
      </c>
      <c r="D117" s="129">
        <v>44712</v>
      </c>
      <c r="E117" s="130"/>
      <c r="F117" s="131"/>
      <c r="G117" s="89" t="s">
        <v>798</v>
      </c>
      <c r="H117" s="87"/>
    </row>
    <row r="118" spans="1:8" ht="62.5">
      <c r="A118" s="475"/>
      <c r="B118" s="133" t="s">
        <v>422</v>
      </c>
      <c r="C118" s="122" t="s">
        <v>423</v>
      </c>
      <c r="D118" s="123">
        <v>44712</v>
      </c>
      <c r="E118" s="124"/>
      <c r="F118" s="125"/>
      <c r="G118" s="89" t="s">
        <v>424</v>
      </c>
      <c r="H118" s="87"/>
    </row>
    <row r="119" spans="1:8" ht="25">
      <c r="A119" s="476"/>
      <c r="B119" s="135"/>
      <c r="C119" s="128" t="s">
        <v>1169</v>
      </c>
      <c r="D119" s="129"/>
      <c r="E119" s="130"/>
      <c r="F119" s="131"/>
      <c r="G119" s="479" t="s">
        <v>1170</v>
      </c>
      <c r="H119" s="92" t="s">
        <v>1171</v>
      </c>
    </row>
  </sheetData>
  <autoFilter ref="A1:H119"/>
  <customSheetViews>
    <customSheetView guid="{0740B4A3-83BF-4C9D-8035-0316227E476A}" filter="1" showAutoFilter="1">
      <pageMargins left="0.7" right="0.7" top="0.75" bottom="0.75" header="0.3" footer="0.3"/>
      <autoFilter ref="C1:H79"/>
    </customSheetView>
    <customSheetView guid="{0740B4A3-83BF-4C9D-8035-0316227E476A}" filter="1" showAutoFilter="1">
      <pageMargins left="0.7" right="0.7" top="0.75" bottom="0.75" header="0.3" footer="0.3"/>
      <autoFilter ref="F1:F79">
        <filterColumn colId="0">
          <filters>
            <filter val="Задача закрыта"/>
            <filter val="На доработку"/>
            <filter val="Сделано - На контроль"/>
          </filters>
        </filterColumn>
      </autoFilter>
    </customSheetView>
  </customSheetViews>
  <conditionalFormatting sqref="F2:F119">
    <cfRule type="containsText" dxfId="3" priority="1" operator="containsText" text="Сделано - На контроль">
      <formula>NOT(ISERROR(SEARCH(("Сделано - На контроль"),(F2))))</formula>
    </cfRule>
  </conditionalFormatting>
  <conditionalFormatting sqref="F1:F119">
    <cfRule type="containsText" dxfId="2" priority="2" operator="containsText" text="На доработку">
      <formula>NOT(ISERROR(SEARCH(("На доработку"),(F1))))</formula>
    </cfRule>
  </conditionalFormatting>
  <conditionalFormatting sqref="F1:F119">
    <cfRule type="containsText" dxfId="1" priority="3" operator="containsText" text="Включен в Этап">
      <formula>NOT(ISERROR(SEARCH(("Включен в Этап"),(F1))))</formula>
    </cfRule>
  </conditionalFormatting>
  <conditionalFormatting sqref="F1:F119">
    <cfRule type="containsText" dxfId="0" priority="4" operator="containsText" text="Задача закрыта">
      <formula>NOT(ISERROR(SEARCH(("Задача закрыта"),(F1))))</formula>
    </cfRule>
  </conditionalFormatting>
  <dataValidations count="1">
    <dataValidation type="list" allowBlank="1" sqref="F2:F119">
      <formula1>"Включен в Этап,Сделано - На контроль,Задача закрыта,На доработку"</formula1>
    </dataValidation>
  </dataValidations>
  <hyperlinks>
    <hyperlink ref="G11" r:id="rId1"/>
    <hyperlink ref="C16" r:id="rId2"/>
    <hyperlink ref="C22" r:id="rId3"/>
    <hyperlink ref="H45" r:id="rId4"/>
    <hyperlink ref="G47" r:id="rId5"/>
    <hyperlink ref="G53" r:id="rId6"/>
    <hyperlink ref="G54" r:id="rId7"/>
    <hyperlink ref="H58" r:id="rId8"/>
    <hyperlink ref="G59" r:id="rId9" location="gid=0"/>
    <hyperlink ref="G78" r:id="rId10"/>
    <hyperlink ref="H78" r:id="rId11"/>
    <hyperlink ref="H80" r:id="rId12"/>
    <hyperlink ref="G81" r:id="rId13"/>
    <hyperlink ref="G83" r:id="rId14"/>
    <hyperlink ref="G85" r:id="rId15"/>
    <hyperlink ref="G96" r:id="rId16"/>
    <hyperlink ref="G99" r:id="rId17"/>
    <hyperlink ref="G101" r:id="rId18"/>
    <hyperlink ref="G104" r:id="rId19"/>
    <hyperlink ref="H104" location="'Задачи (оригинал) архив'!A133" display="Необходима дороботка"/>
    <hyperlink ref="G105" r:id="rId20"/>
    <hyperlink ref="G106" r:id="rId21"/>
    <hyperlink ref="G107" r:id="rId22"/>
    <hyperlink ref="G113" r:id="rId23"/>
    <hyperlink ref="G114" r:id="rId24"/>
    <hyperlink ref="G115" r:id="rId25"/>
    <hyperlink ref="G119" r:id="rId26"/>
  </hyperlinks>
  <pageMargins left="0.7" right="0.7" top="0.75" bottom="0.75" header="0.3" footer="0.3"/>
  <legacyDrawing r:id="rId27"/>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139"/>
  <sheetViews>
    <sheetView workbookViewId="0">
      <pane ySplit="1" topLeftCell="A2" activePane="bottomLeft" state="frozen"/>
      <selection pane="bottomLeft" activeCell="B3" sqref="B3"/>
    </sheetView>
  </sheetViews>
  <sheetFormatPr defaultColWidth="12.6328125" defaultRowHeight="15.75" customHeight="1"/>
  <cols>
    <col min="1" max="1" width="38" customWidth="1"/>
    <col min="2" max="2" width="10.90625" customWidth="1"/>
    <col min="3" max="3" width="10.26953125" customWidth="1"/>
    <col min="4" max="4" width="12.26953125" customWidth="1"/>
    <col min="5" max="5" width="87.6328125" customWidth="1"/>
    <col min="6" max="6" width="39.6328125" customWidth="1"/>
    <col min="7" max="7" width="57.7265625" customWidth="1"/>
  </cols>
  <sheetData>
    <row r="1" spans="1:7" ht="33.75" customHeight="1">
      <c r="A1" s="480" t="s">
        <v>1</v>
      </c>
      <c r="B1" s="480" t="s">
        <v>3</v>
      </c>
      <c r="C1" s="480" t="s">
        <v>305</v>
      </c>
      <c r="D1" s="480" t="s">
        <v>306</v>
      </c>
      <c r="E1" s="481" t="s">
        <v>1172</v>
      </c>
      <c r="F1" s="481" t="s">
        <v>1173</v>
      </c>
      <c r="G1" s="481" t="s">
        <v>1043</v>
      </c>
    </row>
    <row r="2" spans="1:7" ht="32.25" customHeight="1">
      <c r="A2" s="445" t="s">
        <v>61</v>
      </c>
      <c r="B2" s="443">
        <v>44277</v>
      </c>
      <c r="C2" s="444">
        <v>1000</v>
      </c>
      <c r="D2" s="444" t="s">
        <v>1174</v>
      </c>
      <c r="E2" s="482" t="s">
        <v>309</v>
      </c>
      <c r="F2" s="483"/>
      <c r="G2" s="365"/>
    </row>
    <row r="3" spans="1:7" ht="32.25" customHeight="1">
      <c r="A3" s="445" t="s">
        <v>9</v>
      </c>
      <c r="B3" s="443">
        <v>44277</v>
      </c>
      <c r="C3" s="444">
        <v>3000</v>
      </c>
      <c r="D3" s="444" t="s">
        <v>1174</v>
      </c>
      <c r="E3" s="445" t="s">
        <v>309</v>
      </c>
      <c r="F3" s="484"/>
      <c r="G3" s="439" t="s">
        <v>1175</v>
      </c>
    </row>
    <row r="4" spans="1:7" ht="37.5">
      <c r="A4" s="445" t="s">
        <v>11</v>
      </c>
      <c r="B4" s="443">
        <v>44278</v>
      </c>
      <c r="C4" s="444">
        <v>1000</v>
      </c>
      <c r="D4" s="444" t="s">
        <v>1174</v>
      </c>
      <c r="E4" s="445"/>
      <c r="F4" s="483"/>
      <c r="G4" s="439" t="s">
        <v>1176</v>
      </c>
    </row>
    <row r="5" spans="1:7" ht="48" customHeight="1">
      <c r="A5" s="445" t="s">
        <v>13</v>
      </c>
      <c r="B5" s="443">
        <v>44278</v>
      </c>
      <c r="C5" s="444">
        <v>1000</v>
      </c>
      <c r="D5" s="444" t="s">
        <v>1174</v>
      </c>
      <c r="E5" s="445"/>
      <c r="F5" s="485"/>
      <c r="G5" s="439" t="s">
        <v>1176</v>
      </c>
    </row>
    <row r="6" spans="1:7" ht="24.75" customHeight="1">
      <c r="A6" s="445" t="s">
        <v>15</v>
      </c>
      <c r="B6" s="443">
        <v>44278</v>
      </c>
      <c r="C6" s="444">
        <v>2000</v>
      </c>
      <c r="D6" s="444" t="s">
        <v>1174</v>
      </c>
      <c r="E6" s="445"/>
      <c r="F6" s="483"/>
      <c r="G6" s="439" t="s">
        <v>1177</v>
      </c>
    </row>
    <row r="7" spans="1:7" ht="48.75" customHeight="1">
      <c r="A7" s="445" t="s">
        <v>17</v>
      </c>
      <c r="B7" s="443">
        <v>44278</v>
      </c>
      <c r="C7" s="444">
        <v>500</v>
      </c>
      <c r="D7" s="444" t="s">
        <v>1174</v>
      </c>
      <c r="E7" s="445"/>
      <c r="F7" s="483"/>
      <c r="G7" s="439" t="s">
        <v>1176</v>
      </c>
    </row>
    <row r="8" spans="1:7" ht="24.75" customHeight="1">
      <c r="A8" s="445" t="s">
        <v>19</v>
      </c>
      <c r="B8" s="443">
        <v>44278</v>
      </c>
      <c r="C8" s="444">
        <v>500</v>
      </c>
      <c r="D8" s="444" t="s">
        <v>1174</v>
      </c>
      <c r="E8" s="445"/>
      <c r="F8" s="483"/>
      <c r="G8" s="439" t="s">
        <v>1176</v>
      </c>
    </row>
    <row r="9" spans="1:7" ht="37.5" customHeight="1">
      <c r="A9" s="445" t="s">
        <v>21</v>
      </c>
      <c r="B9" s="443">
        <v>44278</v>
      </c>
      <c r="C9" s="444">
        <v>500</v>
      </c>
      <c r="D9" s="444" t="s">
        <v>1174</v>
      </c>
      <c r="E9" s="445"/>
      <c r="F9" s="483"/>
      <c r="G9" s="439" t="s">
        <v>1176</v>
      </c>
    </row>
    <row r="10" spans="1:7" ht="32.25" customHeight="1">
      <c r="A10" s="445" t="s">
        <v>23</v>
      </c>
      <c r="B10" s="443">
        <v>44279</v>
      </c>
      <c r="C10" s="444">
        <v>500</v>
      </c>
      <c r="D10" s="444" t="s">
        <v>1174</v>
      </c>
      <c r="E10" s="445"/>
      <c r="F10" s="486"/>
      <c r="G10" s="439" t="s">
        <v>1176</v>
      </c>
    </row>
    <row r="11" spans="1:7" ht="37.5">
      <c r="A11" s="445" t="s">
        <v>25</v>
      </c>
      <c r="B11" s="443">
        <v>44311</v>
      </c>
      <c r="C11" s="444">
        <v>500</v>
      </c>
      <c r="D11" s="444" t="s">
        <v>1174</v>
      </c>
      <c r="E11" s="452"/>
      <c r="F11" s="487"/>
      <c r="G11" s="439" t="s">
        <v>1176</v>
      </c>
    </row>
    <row r="12" spans="1:7" ht="37.5">
      <c r="A12" s="445" t="s">
        <v>27</v>
      </c>
      <c r="B12" s="443">
        <v>44312</v>
      </c>
      <c r="C12" s="444">
        <v>2000</v>
      </c>
      <c r="D12" s="444" t="s">
        <v>1174</v>
      </c>
      <c r="E12" s="488" t="s">
        <v>1178</v>
      </c>
      <c r="F12" s="489"/>
      <c r="G12" s="439" t="s">
        <v>1176</v>
      </c>
    </row>
    <row r="13" spans="1:7" ht="62.5">
      <c r="A13" s="445" t="s">
        <v>29</v>
      </c>
      <c r="B13" s="443">
        <v>44313</v>
      </c>
      <c r="C13" s="444">
        <v>500</v>
      </c>
      <c r="D13" s="444" t="s">
        <v>1174</v>
      </c>
      <c r="E13" s="490"/>
      <c r="F13" s="489"/>
      <c r="G13" s="439" t="s">
        <v>1176</v>
      </c>
    </row>
    <row r="14" spans="1:7" ht="50">
      <c r="A14" s="445" t="s">
        <v>31</v>
      </c>
      <c r="B14" s="443">
        <v>44314</v>
      </c>
      <c r="C14" s="444">
        <v>500</v>
      </c>
      <c r="D14" s="444" t="s">
        <v>1174</v>
      </c>
      <c r="E14" s="490"/>
      <c r="F14" s="489"/>
      <c r="G14" s="439" t="s">
        <v>1176</v>
      </c>
    </row>
    <row r="15" spans="1:7" ht="150">
      <c r="A15" s="445" t="s">
        <v>1179</v>
      </c>
      <c r="B15" s="443">
        <v>44315</v>
      </c>
      <c r="C15" s="444">
        <v>3000</v>
      </c>
      <c r="D15" s="444" t="s">
        <v>1174</v>
      </c>
      <c r="E15" s="490" t="s">
        <v>1180</v>
      </c>
      <c r="F15" s="485"/>
      <c r="G15" s="439" t="s">
        <v>1176</v>
      </c>
    </row>
    <row r="16" spans="1:7" ht="237.5">
      <c r="A16" s="445" t="s">
        <v>35</v>
      </c>
      <c r="B16" s="443">
        <v>44315</v>
      </c>
      <c r="C16" s="444">
        <v>1000</v>
      </c>
      <c r="D16" s="444" t="s">
        <v>1174</v>
      </c>
      <c r="E16" s="490" t="s">
        <v>316</v>
      </c>
      <c r="F16" s="487"/>
      <c r="G16" s="439" t="s">
        <v>1176</v>
      </c>
    </row>
    <row r="17" spans="1:7" ht="125">
      <c r="A17" s="445" t="s">
        <v>1181</v>
      </c>
      <c r="B17" s="443">
        <v>44315</v>
      </c>
      <c r="C17" s="444">
        <v>1500</v>
      </c>
      <c r="D17" s="444" t="s">
        <v>1174</v>
      </c>
      <c r="E17" s="490" t="s">
        <v>1182</v>
      </c>
      <c r="F17" s="487"/>
      <c r="G17" s="439" t="s">
        <v>1176</v>
      </c>
    </row>
    <row r="18" spans="1:7" ht="75">
      <c r="A18" s="445" t="s">
        <v>39</v>
      </c>
      <c r="B18" s="443">
        <v>44316</v>
      </c>
      <c r="C18" s="444">
        <v>6000</v>
      </c>
      <c r="D18" s="444" t="s">
        <v>1174</v>
      </c>
      <c r="E18" s="490"/>
      <c r="F18" s="487"/>
      <c r="G18" s="439" t="s">
        <v>1176</v>
      </c>
    </row>
    <row r="19" spans="1:7" ht="25">
      <c r="A19" s="445" t="s">
        <v>41</v>
      </c>
      <c r="B19" s="443">
        <v>44316</v>
      </c>
      <c r="C19" s="444">
        <v>500</v>
      </c>
      <c r="D19" s="444" t="s">
        <v>1174</v>
      </c>
      <c r="E19" s="490"/>
      <c r="F19" s="483"/>
      <c r="G19" s="439" t="s">
        <v>1176</v>
      </c>
    </row>
    <row r="20" spans="1:7" ht="50">
      <c r="A20" s="445" t="s">
        <v>43</v>
      </c>
      <c r="B20" s="443">
        <v>44316</v>
      </c>
      <c r="C20" s="444">
        <v>500</v>
      </c>
      <c r="D20" s="444" t="s">
        <v>1174</v>
      </c>
      <c r="E20" s="490"/>
      <c r="F20" s="483"/>
      <c r="G20" s="439" t="s">
        <v>1176</v>
      </c>
    </row>
    <row r="21" spans="1:7" ht="25">
      <c r="A21" s="445" t="s">
        <v>1183</v>
      </c>
      <c r="B21" s="443">
        <v>44294</v>
      </c>
      <c r="C21" s="444">
        <v>0</v>
      </c>
      <c r="D21" s="444" t="s">
        <v>1174</v>
      </c>
      <c r="E21" s="490" t="s">
        <v>1184</v>
      </c>
      <c r="F21" s="483"/>
      <c r="G21" s="439" t="s">
        <v>1176</v>
      </c>
    </row>
    <row r="22" spans="1:7" ht="25">
      <c r="A22" s="491" t="s">
        <v>45</v>
      </c>
      <c r="B22" s="443">
        <v>44304</v>
      </c>
      <c r="C22" s="444">
        <v>5000</v>
      </c>
      <c r="D22" s="444" t="s">
        <v>1174</v>
      </c>
      <c r="E22" s="452"/>
      <c r="F22" s="244"/>
      <c r="G22" s="439" t="s">
        <v>1176</v>
      </c>
    </row>
    <row r="23" spans="1:7" ht="87.5">
      <c r="A23" s="492" t="s">
        <v>1185</v>
      </c>
      <c r="B23" s="443">
        <v>44294</v>
      </c>
      <c r="C23" s="444">
        <v>4000</v>
      </c>
      <c r="D23" s="444" t="s">
        <v>1174</v>
      </c>
      <c r="E23" s="452" t="s">
        <v>320</v>
      </c>
      <c r="F23" s="493" t="s">
        <v>321</v>
      </c>
      <c r="G23" s="439" t="s">
        <v>1176</v>
      </c>
    </row>
    <row r="24" spans="1:7" ht="400">
      <c r="A24" s="494" t="s">
        <v>1186</v>
      </c>
      <c r="B24" s="443">
        <v>44294</v>
      </c>
      <c r="C24" s="441">
        <v>5000</v>
      </c>
      <c r="D24" s="444" t="s">
        <v>1174</v>
      </c>
      <c r="E24" s="452" t="s">
        <v>1187</v>
      </c>
      <c r="F24" s="244"/>
      <c r="G24" s="439" t="s">
        <v>1188</v>
      </c>
    </row>
    <row r="25" spans="1:7" ht="37.5">
      <c r="A25" s="495" t="s">
        <v>53</v>
      </c>
      <c r="B25" s="443">
        <v>44294</v>
      </c>
      <c r="C25" s="444">
        <v>500</v>
      </c>
      <c r="D25" s="444" t="s">
        <v>1174</v>
      </c>
      <c r="E25" s="445"/>
      <c r="F25" s="446"/>
      <c r="G25" s="439" t="s">
        <v>1176</v>
      </c>
    </row>
    <row r="26" spans="1:7" ht="25">
      <c r="A26" s="495" t="s">
        <v>55</v>
      </c>
      <c r="B26" s="443">
        <v>44294</v>
      </c>
      <c r="C26" s="444" t="s">
        <v>1189</v>
      </c>
      <c r="D26" s="444" t="s">
        <v>1174</v>
      </c>
      <c r="E26" s="445"/>
      <c r="F26" s="446"/>
      <c r="G26" s="365"/>
    </row>
    <row r="27" spans="1:7" ht="75">
      <c r="A27" s="495" t="s">
        <v>57</v>
      </c>
      <c r="B27" s="443">
        <v>44294</v>
      </c>
      <c r="C27" s="444">
        <v>1000</v>
      </c>
      <c r="D27" s="444" t="s">
        <v>1174</v>
      </c>
      <c r="E27" s="445" t="s">
        <v>325</v>
      </c>
      <c r="F27" s="446"/>
      <c r="G27" s="439" t="s">
        <v>1176</v>
      </c>
    </row>
    <row r="28" spans="1:7" ht="50">
      <c r="A28" s="447" t="s">
        <v>1190</v>
      </c>
      <c r="B28" s="443">
        <v>44302</v>
      </c>
      <c r="C28" s="444">
        <v>500</v>
      </c>
      <c r="D28" s="444" t="s">
        <v>1174</v>
      </c>
      <c r="E28" s="446"/>
      <c r="F28" s="446"/>
      <c r="G28" s="439" t="s">
        <v>1191</v>
      </c>
    </row>
    <row r="29" spans="1:7" ht="240" customHeight="1">
      <c r="A29" s="447" t="s">
        <v>1192</v>
      </c>
      <c r="B29" s="443"/>
      <c r="C29" s="444">
        <v>5000</v>
      </c>
      <c r="D29" s="444" t="s">
        <v>1174</v>
      </c>
      <c r="E29" s="445" t="s">
        <v>1193</v>
      </c>
      <c r="F29" s="446"/>
      <c r="G29" s="365"/>
    </row>
    <row r="30" spans="1:7" ht="12.5">
      <c r="A30" s="496"/>
      <c r="B30" s="497"/>
      <c r="C30" s="498"/>
      <c r="D30" s="498"/>
      <c r="E30" s="499"/>
      <c r="F30" s="500"/>
      <c r="G30" s="501"/>
    </row>
    <row r="31" spans="1:7" ht="94.5" customHeight="1">
      <c r="A31" s="492" t="s">
        <v>1194</v>
      </c>
      <c r="B31" s="502">
        <v>44294</v>
      </c>
      <c r="C31" s="441">
        <v>3000</v>
      </c>
      <c r="D31" s="444" t="s">
        <v>1174</v>
      </c>
      <c r="E31" s="452" t="s">
        <v>1195</v>
      </c>
      <c r="F31" s="446"/>
      <c r="G31" s="363" t="s">
        <v>1196</v>
      </c>
    </row>
    <row r="32" spans="1:7" ht="94.5" customHeight="1">
      <c r="A32" s="503" t="s">
        <v>1197</v>
      </c>
      <c r="B32" s="504"/>
      <c r="C32" s="505">
        <v>6000</v>
      </c>
      <c r="D32" s="444" t="s">
        <v>1174</v>
      </c>
      <c r="E32" s="506" t="s">
        <v>1198</v>
      </c>
      <c r="F32" s="507"/>
      <c r="G32" s="365"/>
    </row>
    <row r="33" spans="1:7" ht="94.5" customHeight="1">
      <c r="A33" s="508" t="s">
        <v>1199</v>
      </c>
      <c r="B33" s="509"/>
      <c r="C33" s="510"/>
      <c r="D33" s="444" t="s">
        <v>1174</v>
      </c>
      <c r="E33" s="511" t="s">
        <v>1200</v>
      </c>
      <c r="F33" s="512"/>
      <c r="G33" s="513"/>
    </row>
    <row r="34" spans="1:7" ht="94.5" customHeight="1">
      <c r="A34" s="508" t="s">
        <v>1201</v>
      </c>
      <c r="B34" s="509"/>
      <c r="C34" s="444">
        <v>1500</v>
      </c>
      <c r="D34" s="444" t="s">
        <v>1174</v>
      </c>
      <c r="E34" s="445"/>
      <c r="F34" s="512"/>
      <c r="G34" s="513"/>
    </row>
    <row r="35" spans="1:7" ht="94.5" customHeight="1">
      <c r="A35" s="447" t="s">
        <v>67</v>
      </c>
      <c r="B35" s="443"/>
      <c r="C35" s="444">
        <v>1500</v>
      </c>
      <c r="D35" s="444" t="s">
        <v>1174</v>
      </c>
      <c r="E35" s="445"/>
      <c r="F35" s="446"/>
      <c r="G35" s="365"/>
    </row>
    <row r="36" spans="1:7" ht="94.5" customHeight="1">
      <c r="A36" s="447" t="s">
        <v>69</v>
      </c>
      <c r="B36" s="443"/>
      <c r="C36" s="444">
        <v>1500</v>
      </c>
      <c r="D36" s="444" t="s">
        <v>1174</v>
      </c>
      <c r="E36" s="445"/>
      <c r="F36" s="446"/>
      <c r="G36" s="365"/>
    </row>
    <row r="37" spans="1:7" ht="169.5" customHeight="1">
      <c r="A37" s="447" t="s">
        <v>1202</v>
      </c>
      <c r="B37" s="443"/>
      <c r="C37" s="444">
        <v>1000</v>
      </c>
      <c r="D37" s="444" t="s">
        <v>1174</v>
      </c>
      <c r="E37" s="514" t="s">
        <v>1203</v>
      </c>
      <c r="F37" s="446"/>
      <c r="G37" s="365"/>
    </row>
    <row r="38" spans="1:7" ht="197.25" customHeight="1">
      <c r="A38" s="447" t="s">
        <v>1204</v>
      </c>
      <c r="B38" s="443"/>
      <c r="C38" s="444">
        <v>1000</v>
      </c>
      <c r="D38" s="444" t="s">
        <v>1174</v>
      </c>
      <c r="E38" s="445"/>
      <c r="F38" s="446"/>
      <c r="G38" s="365"/>
    </row>
    <row r="39" spans="1:7" ht="228.75" customHeight="1">
      <c r="A39" s="447" t="s">
        <v>1205</v>
      </c>
      <c r="B39" s="443"/>
      <c r="C39" s="444">
        <v>1000</v>
      </c>
      <c r="D39" s="444" t="s">
        <v>1174</v>
      </c>
      <c r="E39" s="445"/>
      <c r="F39" s="446"/>
      <c r="G39" s="365"/>
    </row>
    <row r="40" spans="1:7" ht="89.25" customHeight="1">
      <c r="A40" s="447" t="s">
        <v>334</v>
      </c>
      <c r="B40" s="443"/>
      <c r="C40" s="444">
        <v>1000</v>
      </c>
      <c r="D40" s="444" t="s">
        <v>1174</v>
      </c>
      <c r="E40" s="445"/>
      <c r="F40" s="446"/>
      <c r="G40" s="365"/>
    </row>
    <row r="41" spans="1:7" ht="41.25" customHeight="1">
      <c r="A41" s="515" t="s">
        <v>1206</v>
      </c>
      <c r="B41" s="516">
        <v>44351</v>
      </c>
      <c r="C41" s="444">
        <v>3000</v>
      </c>
      <c r="D41" s="444" t="s">
        <v>1174</v>
      </c>
      <c r="E41" s="517"/>
      <c r="F41" s="244"/>
    </row>
    <row r="42" spans="1:7" ht="94.5" customHeight="1">
      <c r="A42" s="447" t="s">
        <v>335</v>
      </c>
      <c r="B42" s="516">
        <v>44351</v>
      </c>
      <c r="C42" s="444">
        <v>4000</v>
      </c>
      <c r="D42" s="444" t="s">
        <v>1174</v>
      </c>
      <c r="E42" s="452"/>
      <c r="F42" s="244"/>
      <c r="G42" s="365"/>
    </row>
    <row r="43" spans="1:7" ht="77.25" customHeight="1">
      <c r="A43" s="447" t="s">
        <v>1207</v>
      </c>
      <c r="B43" s="516">
        <v>44351</v>
      </c>
      <c r="C43" s="518">
        <v>500</v>
      </c>
      <c r="D43" s="444" t="s">
        <v>1174</v>
      </c>
      <c r="E43" s="517"/>
      <c r="F43" s="244"/>
    </row>
    <row r="44" spans="1:7" ht="20.25" customHeight="1">
      <c r="A44" s="519" t="s">
        <v>1208</v>
      </c>
      <c r="B44" s="520">
        <v>44351</v>
      </c>
      <c r="C44" s="521"/>
      <c r="D44" s="522" t="s">
        <v>1209</v>
      </c>
      <c r="E44" s="523" t="s">
        <v>1210</v>
      </c>
      <c r="F44" s="521"/>
      <c r="G44" s="521"/>
    </row>
    <row r="45" spans="1:7" ht="245.25" customHeight="1">
      <c r="A45" s="517" t="s">
        <v>1211</v>
      </c>
      <c r="B45" s="524">
        <v>44351</v>
      </c>
      <c r="C45" s="493">
        <v>7000</v>
      </c>
      <c r="D45" s="444" t="s">
        <v>1212</v>
      </c>
      <c r="E45" s="452"/>
      <c r="F45" s="244"/>
    </row>
    <row r="46" spans="1:7" ht="233.25" customHeight="1">
      <c r="A46" s="363" t="s">
        <v>1213</v>
      </c>
      <c r="B46" s="525">
        <v>44351</v>
      </c>
      <c r="C46" s="454"/>
      <c r="D46" s="526" t="s">
        <v>1209</v>
      </c>
      <c r="E46" s="455" t="s">
        <v>1214</v>
      </c>
      <c r="F46" s="527" t="s">
        <v>1215</v>
      </c>
      <c r="G46" s="365"/>
    </row>
    <row r="47" spans="1:7" ht="100">
      <c r="A47" s="517" t="s">
        <v>337</v>
      </c>
      <c r="B47" s="524">
        <v>44369</v>
      </c>
      <c r="C47" s="441">
        <v>4500</v>
      </c>
      <c r="D47" s="444" t="s">
        <v>1212</v>
      </c>
      <c r="E47" s="452"/>
      <c r="F47" s="244"/>
      <c r="G47" s="365"/>
    </row>
    <row r="48" spans="1:7" ht="66.75" customHeight="1">
      <c r="A48" s="517" t="s">
        <v>1216</v>
      </c>
      <c r="B48" s="524">
        <v>44351</v>
      </c>
      <c r="C48" s="441">
        <v>8000</v>
      </c>
      <c r="D48" s="444" t="s">
        <v>1212</v>
      </c>
      <c r="E48" s="440" t="s">
        <v>1217</v>
      </c>
      <c r="F48" s="244"/>
    </row>
    <row r="49" spans="1:7" ht="159.75" customHeight="1">
      <c r="A49" s="528" t="s">
        <v>1218</v>
      </c>
      <c r="B49" s="524">
        <v>44351</v>
      </c>
      <c r="C49" s="441">
        <v>4000</v>
      </c>
      <c r="D49" s="444" t="s">
        <v>1212</v>
      </c>
      <c r="E49" s="440" t="s">
        <v>1219</v>
      </c>
      <c r="F49" s="244"/>
      <c r="G49" s="365"/>
    </row>
    <row r="50" spans="1:7" ht="150">
      <c r="A50" s="517" t="s">
        <v>342</v>
      </c>
      <c r="B50" s="443"/>
      <c r="C50" s="441">
        <v>2000</v>
      </c>
      <c r="D50" s="444" t="s">
        <v>1174</v>
      </c>
      <c r="E50" s="452"/>
      <c r="F50" s="244"/>
      <c r="G50" s="365"/>
    </row>
    <row r="51" spans="1:7" ht="12.5">
      <c r="A51" s="493" t="s">
        <v>343</v>
      </c>
      <c r="B51" s="443"/>
      <c r="C51" s="441">
        <v>500</v>
      </c>
      <c r="D51" s="444" t="s">
        <v>1174</v>
      </c>
      <c r="E51" s="452"/>
      <c r="F51" s="244"/>
      <c r="G51" s="365"/>
    </row>
    <row r="52" spans="1:7" ht="12.5">
      <c r="A52" s="529" t="s">
        <v>1220</v>
      </c>
      <c r="B52" s="443"/>
      <c r="C52" s="441">
        <v>2000</v>
      </c>
      <c r="D52" s="444" t="s">
        <v>1174</v>
      </c>
      <c r="E52" s="452"/>
      <c r="F52" s="244"/>
      <c r="G52" s="365"/>
    </row>
    <row r="53" spans="1:7" ht="287.5">
      <c r="A53" s="528" t="s">
        <v>1221</v>
      </c>
      <c r="B53" s="443"/>
      <c r="C53" s="441">
        <v>5000</v>
      </c>
      <c r="D53" s="444" t="s">
        <v>1174</v>
      </c>
      <c r="E53" s="452" t="s">
        <v>1222</v>
      </c>
      <c r="F53" s="244"/>
      <c r="G53" s="365"/>
    </row>
    <row r="54" spans="1:7" ht="12.5">
      <c r="A54" s="530" t="s">
        <v>105</v>
      </c>
      <c r="B54" s="443"/>
      <c r="C54" s="531">
        <v>500</v>
      </c>
      <c r="D54" s="444" t="s">
        <v>1174</v>
      </c>
      <c r="E54" s="452"/>
      <c r="F54" s="244"/>
      <c r="G54" s="365"/>
    </row>
    <row r="55" spans="1:7" ht="175.5" customHeight="1">
      <c r="A55" s="532" t="s">
        <v>1223</v>
      </c>
      <c r="B55" s="443"/>
      <c r="C55" s="451"/>
      <c r="D55" s="533" t="s">
        <v>1224</v>
      </c>
      <c r="E55" s="452" t="s">
        <v>1225</v>
      </c>
      <c r="F55" s="534" t="s">
        <v>1226</v>
      </c>
      <c r="G55" s="365"/>
    </row>
    <row r="56" spans="1:7" ht="190.5" customHeight="1">
      <c r="A56" s="532" t="s">
        <v>1227</v>
      </c>
      <c r="B56" s="443"/>
      <c r="C56" s="451"/>
      <c r="D56" s="533" t="s">
        <v>1224</v>
      </c>
      <c r="E56" s="452" t="s">
        <v>877</v>
      </c>
      <c r="F56" s="244"/>
      <c r="G56" s="365"/>
    </row>
    <row r="57" spans="1:7" ht="87" customHeight="1">
      <c r="A57" s="528" t="s">
        <v>1228</v>
      </c>
      <c r="B57" s="443"/>
      <c r="C57" s="451"/>
      <c r="D57" s="533" t="s">
        <v>1224</v>
      </c>
      <c r="E57" s="452" t="s">
        <v>1229</v>
      </c>
      <c r="F57" s="244"/>
      <c r="G57" s="365"/>
    </row>
    <row r="58" spans="1:7" ht="40.5" customHeight="1">
      <c r="A58" s="535" t="s">
        <v>129</v>
      </c>
      <c r="B58" s="443"/>
      <c r="C58" s="441">
        <v>1000</v>
      </c>
      <c r="D58" s="493" t="s">
        <v>1230</v>
      </c>
      <c r="E58" s="452"/>
      <c r="F58" s="244"/>
      <c r="G58" s="365"/>
    </row>
    <row r="59" spans="1:7" ht="183.75" customHeight="1">
      <c r="A59" s="528" t="s">
        <v>1231</v>
      </c>
      <c r="B59" s="444" t="s">
        <v>309</v>
      </c>
      <c r="C59" s="441">
        <v>2000</v>
      </c>
      <c r="D59" s="493" t="s">
        <v>1230</v>
      </c>
      <c r="E59" s="452" t="s">
        <v>1232</v>
      </c>
      <c r="F59" s="244"/>
      <c r="G59" s="365"/>
    </row>
    <row r="60" spans="1:7" ht="210.75" customHeight="1">
      <c r="A60" s="493" t="s">
        <v>1233</v>
      </c>
      <c r="B60" s="524">
        <v>44351</v>
      </c>
      <c r="C60" s="441" t="s">
        <v>184</v>
      </c>
      <c r="D60" s="533" t="s">
        <v>1234</v>
      </c>
      <c r="E60" s="536" t="s">
        <v>1235</v>
      </c>
      <c r="F60" s="244"/>
      <c r="G60" s="365"/>
    </row>
    <row r="61" spans="1:7" ht="162" customHeight="1">
      <c r="A61" s="452" t="s">
        <v>133</v>
      </c>
      <c r="B61" s="502">
        <v>44489</v>
      </c>
      <c r="C61" s="441">
        <v>1000</v>
      </c>
      <c r="D61" s="493" t="s">
        <v>1230</v>
      </c>
      <c r="E61" s="452" t="s">
        <v>351</v>
      </c>
      <c r="F61" s="452" t="s">
        <v>352</v>
      </c>
      <c r="G61" s="517" t="s">
        <v>1236</v>
      </c>
    </row>
    <row r="62" spans="1:7" ht="52.5" customHeight="1">
      <c r="A62" s="452" t="s">
        <v>1237</v>
      </c>
      <c r="B62" s="502">
        <v>44489</v>
      </c>
      <c r="C62" s="441">
        <v>1000</v>
      </c>
      <c r="D62" s="493" t="s">
        <v>1230</v>
      </c>
      <c r="E62" s="452"/>
      <c r="F62" s="244"/>
      <c r="G62" s="517" t="s">
        <v>1236</v>
      </c>
    </row>
    <row r="63" spans="1:7" ht="52.5" customHeight="1">
      <c r="A63" s="537" t="s">
        <v>137</v>
      </c>
      <c r="B63" s="502">
        <v>44494</v>
      </c>
      <c r="C63" s="538">
        <v>800</v>
      </c>
      <c r="D63" s="493" t="s">
        <v>1230</v>
      </c>
      <c r="E63" s="517" t="s">
        <v>354</v>
      </c>
      <c r="F63" s="539"/>
      <c r="G63" s="517" t="s">
        <v>1236</v>
      </c>
    </row>
    <row r="64" spans="1:7" ht="52.5" customHeight="1">
      <c r="A64" s="528" t="s">
        <v>1238</v>
      </c>
      <c r="B64" s="502">
        <v>44494</v>
      </c>
      <c r="C64" s="538">
        <v>700</v>
      </c>
      <c r="D64" s="493" t="s">
        <v>1230</v>
      </c>
      <c r="E64" s="517" t="s">
        <v>355</v>
      </c>
      <c r="F64" s="539"/>
      <c r="G64" s="517" t="s">
        <v>1236</v>
      </c>
    </row>
    <row r="65" spans="1:7" ht="62.25" customHeight="1">
      <c r="A65" s="537" t="s">
        <v>1239</v>
      </c>
      <c r="B65" s="502">
        <v>44494</v>
      </c>
      <c r="C65" s="538">
        <v>1000</v>
      </c>
      <c r="D65" s="493" t="s">
        <v>1230</v>
      </c>
      <c r="E65" s="517" t="s">
        <v>356</v>
      </c>
      <c r="F65" s="539"/>
      <c r="G65" s="517" t="s">
        <v>1236</v>
      </c>
    </row>
    <row r="66" spans="1:7" ht="52.5" customHeight="1">
      <c r="A66" s="528" t="s">
        <v>1240</v>
      </c>
      <c r="B66" s="502">
        <v>44494</v>
      </c>
      <c r="C66" s="540">
        <v>800</v>
      </c>
      <c r="D66" s="493" t="s">
        <v>1230</v>
      </c>
      <c r="E66" s="517" t="s">
        <v>1241</v>
      </c>
      <c r="F66" s="539"/>
      <c r="G66" s="517" t="s">
        <v>1236</v>
      </c>
    </row>
    <row r="67" spans="1:7" ht="52.5" customHeight="1">
      <c r="A67" s="541" t="s">
        <v>1242</v>
      </c>
      <c r="B67" s="542"/>
      <c r="C67" s="542"/>
      <c r="D67" s="543" t="s">
        <v>1243</v>
      </c>
      <c r="E67" s="544" t="s">
        <v>1244</v>
      </c>
      <c r="F67" s="545"/>
      <c r="G67" s="546"/>
    </row>
    <row r="68" spans="1:7" ht="18.75" customHeight="1">
      <c r="A68" s="363"/>
      <c r="B68" s="547"/>
      <c r="C68" s="548">
        <f>SUM(C61:C67)</f>
        <v>5300</v>
      </c>
      <c r="D68" s="547"/>
      <c r="E68" s="363"/>
      <c r="F68" s="549"/>
      <c r="G68" s="546"/>
    </row>
    <row r="69" spans="1:7" ht="52.5" customHeight="1">
      <c r="A69" s="440" t="s">
        <v>1245</v>
      </c>
      <c r="B69" s="502">
        <v>44494</v>
      </c>
      <c r="C69" s="540">
        <v>1000</v>
      </c>
      <c r="D69" s="493" t="s">
        <v>1230</v>
      </c>
      <c r="E69" s="440" t="s">
        <v>1246</v>
      </c>
      <c r="F69" s="440" t="s">
        <v>1247</v>
      </c>
      <c r="G69" s="517" t="s">
        <v>1236</v>
      </c>
    </row>
    <row r="70" spans="1:7" ht="52.5" customHeight="1">
      <c r="A70" s="517" t="s">
        <v>1248</v>
      </c>
      <c r="B70" s="502">
        <v>44494</v>
      </c>
      <c r="C70" s="540" t="s">
        <v>184</v>
      </c>
      <c r="D70" s="493" t="s">
        <v>1230</v>
      </c>
      <c r="E70" s="440" t="s">
        <v>1249</v>
      </c>
      <c r="F70" s="533" t="s">
        <v>1250</v>
      </c>
      <c r="G70" s="517" t="s">
        <v>1236</v>
      </c>
    </row>
    <row r="71" spans="1:7" ht="52.5" customHeight="1">
      <c r="A71" s="517" t="s">
        <v>1251</v>
      </c>
      <c r="B71" s="502">
        <v>44494</v>
      </c>
      <c r="C71" s="540">
        <v>500</v>
      </c>
      <c r="D71" s="493" t="s">
        <v>1230</v>
      </c>
      <c r="E71" s="440" t="s">
        <v>1252</v>
      </c>
      <c r="F71" s="539"/>
      <c r="G71" s="517" t="s">
        <v>1236</v>
      </c>
    </row>
    <row r="72" spans="1:7" ht="52.5" customHeight="1">
      <c r="A72" s="550" t="s">
        <v>1253</v>
      </c>
      <c r="B72" s="551">
        <v>44494</v>
      </c>
      <c r="C72" s="552" t="s">
        <v>184</v>
      </c>
      <c r="D72" s="493" t="s">
        <v>1230</v>
      </c>
      <c r="E72" s="553" t="s">
        <v>1254</v>
      </c>
      <c r="F72" s="554" t="s">
        <v>1255</v>
      </c>
      <c r="G72" s="546"/>
    </row>
    <row r="73" spans="1:7" ht="52.5" customHeight="1">
      <c r="A73" s="493" t="s">
        <v>1256</v>
      </c>
      <c r="B73" s="502">
        <v>44494</v>
      </c>
      <c r="C73" s="533" t="s">
        <v>184</v>
      </c>
      <c r="D73" s="533"/>
      <c r="E73" s="555" t="s">
        <v>1257</v>
      </c>
      <c r="F73" s="244"/>
      <c r="G73" s="517" t="s">
        <v>1236</v>
      </c>
    </row>
    <row r="74" spans="1:7" ht="77.25" customHeight="1">
      <c r="A74" s="556" t="s">
        <v>151</v>
      </c>
      <c r="B74" s="557">
        <v>44529</v>
      </c>
      <c r="C74" s="558">
        <v>1000</v>
      </c>
      <c r="D74" s="493" t="s">
        <v>1230</v>
      </c>
      <c r="E74" s="559" t="s">
        <v>361</v>
      </c>
      <c r="F74" s="560" t="s">
        <v>1258</v>
      </c>
      <c r="G74" s="517" t="s">
        <v>1236</v>
      </c>
    </row>
    <row r="75" spans="1:7" ht="82.5" customHeight="1">
      <c r="A75" s="493" t="s">
        <v>1259</v>
      </c>
      <c r="B75" s="561">
        <v>44529</v>
      </c>
      <c r="C75" s="533" t="s">
        <v>184</v>
      </c>
      <c r="D75" s="533" t="s">
        <v>1260</v>
      </c>
      <c r="E75" s="555" t="s">
        <v>1261</v>
      </c>
      <c r="F75" s="562"/>
      <c r="G75" s="517" t="s">
        <v>1236</v>
      </c>
    </row>
    <row r="76" spans="1:7" ht="51.75" customHeight="1">
      <c r="A76" s="493" t="s">
        <v>153</v>
      </c>
      <c r="B76" s="561">
        <v>44529</v>
      </c>
      <c r="C76" s="533">
        <v>500</v>
      </c>
      <c r="D76" s="493" t="s">
        <v>1230</v>
      </c>
      <c r="E76" s="555" t="s">
        <v>362</v>
      </c>
      <c r="F76" s="562"/>
      <c r="G76" s="517" t="s">
        <v>1236</v>
      </c>
    </row>
    <row r="77" spans="1:7" ht="101.25" customHeight="1">
      <c r="A77" s="493" t="s">
        <v>155</v>
      </c>
      <c r="B77" s="561">
        <v>44529</v>
      </c>
      <c r="C77" s="533">
        <v>1500</v>
      </c>
      <c r="D77" s="493" t="s">
        <v>1230</v>
      </c>
      <c r="E77" s="555" t="s">
        <v>363</v>
      </c>
      <c r="F77" s="562"/>
      <c r="G77" s="517" t="s">
        <v>1236</v>
      </c>
    </row>
    <row r="78" spans="1:7" ht="267.75" customHeight="1">
      <c r="A78" s="517" t="s">
        <v>1262</v>
      </c>
      <c r="B78" s="561">
        <v>44529</v>
      </c>
      <c r="C78" s="533">
        <v>4000</v>
      </c>
      <c r="D78" s="244"/>
      <c r="E78" s="555" t="s">
        <v>364</v>
      </c>
      <c r="F78" s="244"/>
      <c r="G78" s="563" t="s">
        <v>1263</v>
      </c>
    </row>
    <row r="79" spans="1:7" ht="52.5" customHeight="1">
      <c r="A79" s="517" t="s">
        <v>1264</v>
      </c>
      <c r="B79" s="517">
        <v>44529</v>
      </c>
      <c r="C79" s="517">
        <v>500</v>
      </c>
      <c r="D79" s="517" t="s">
        <v>1230</v>
      </c>
      <c r="E79" s="517" t="s">
        <v>1265</v>
      </c>
      <c r="F79" s="517" t="s">
        <v>1266</v>
      </c>
      <c r="G79" s="517" t="s">
        <v>1236</v>
      </c>
    </row>
    <row r="80" spans="1:7" ht="107.25" customHeight="1">
      <c r="A80" s="517" t="s">
        <v>1267</v>
      </c>
      <c r="B80" s="561">
        <v>44529</v>
      </c>
      <c r="C80" s="533" t="s">
        <v>184</v>
      </c>
      <c r="D80" s="493" t="s">
        <v>1268</v>
      </c>
      <c r="E80" s="564" t="s">
        <v>1269</v>
      </c>
      <c r="F80" s="244"/>
      <c r="G80" s="565" t="s">
        <v>1236</v>
      </c>
    </row>
    <row r="81" spans="1:7" ht="183" customHeight="1">
      <c r="A81" s="517" t="s">
        <v>1270</v>
      </c>
      <c r="B81" s="561">
        <v>44529</v>
      </c>
      <c r="C81" s="533">
        <v>1000</v>
      </c>
      <c r="D81" s="493" t="s">
        <v>1230</v>
      </c>
      <c r="E81" s="564" t="s">
        <v>1271</v>
      </c>
      <c r="F81" s="566" t="s">
        <v>1272</v>
      </c>
      <c r="G81" s="565" t="s">
        <v>1236</v>
      </c>
    </row>
    <row r="82" spans="1:7" ht="66.75" customHeight="1">
      <c r="A82" s="517" t="s">
        <v>1273</v>
      </c>
      <c r="B82" s="561">
        <v>44529</v>
      </c>
      <c r="C82" s="533">
        <v>1000</v>
      </c>
      <c r="D82" s="493" t="s">
        <v>1230</v>
      </c>
      <c r="E82" s="564" t="s">
        <v>1274</v>
      </c>
      <c r="F82" s="244"/>
      <c r="G82" s="565" t="s">
        <v>1236</v>
      </c>
    </row>
    <row r="83" spans="1:7" ht="246" customHeight="1">
      <c r="A83" s="567" t="s">
        <v>1275</v>
      </c>
      <c r="B83" s="568">
        <v>44529</v>
      </c>
      <c r="C83" s="569"/>
      <c r="E83" s="570" t="s">
        <v>1276</v>
      </c>
      <c r="F83" s="571" t="s">
        <v>1277</v>
      </c>
    </row>
    <row r="84" spans="1:7" ht="52.5" customHeight="1">
      <c r="A84" s="517" t="s">
        <v>1278</v>
      </c>
      <c r="B84" s="561">
        <v>44529</v>
      </c>
      <c r="C84" s="533" t="s">
        <v>184</v>
      </c>
      <c r="D84" s="244"/>
      <c r="E84" s="572" t="s">
        <v>1279</v>
      </c>
      <c r="F84" s="573"/>
      <c r="G84" s="565" t="s">
        <v>1236</v>
      </c>
    </row>
    <row r="85" spans="1:7" ht="52.5" customHeight="1">
      <c r="A85" s="517" t="s">
        <v>1280</v>
      </c>
      <c r="B85" s="561">
        <v>44529</v>
      </c>
      <c r="C85" s="533" t="s">
        <v>184</v>
      </c>
      <c r="D85" s="244"/>
      <c r="E85" s="572" t="s">
        <v>1281</v>
      </c>
      <c r="F85" s="490" t="s">
        <v>1282</v>
      </c>
      <c r="G85" s="565" t="s">
        <v>1236</v>
      </c>
    </row>
    <row r="86" spans="1:7" ht="107.25" customHeight="1">
      <c r="A86" s="517" t="s">
        <v>1283</v>
      </c>
      <c r="B86" s="561">
        <v>44529</v>
      </c>
      <c r="C86" s="533">
        <v>500</v>
      </c>
      <c r="D86" s="493" t="s">
        <v>1230</v>
      </c>
      <c r="E86" s="572" t="s">
        <v>368</v>
      </c>
      <c r="F86" s="452" t="s">
        <v>1284</v>
      </c>
      <c r="G86" s="565" t="s">
        <v>1236</v>
      </c>
    </row>
    <row r="87" spans="1:7" ht="123" customHeight="1">
      <c r="A87" s="517" t="s">
        <v>1285</v>
      </c>
      <c r="B87" s="561">
        <v>44529</v>
      </c>
      <c r="C87" s="533">
        <v>1000</v>
      </c>
      <c r="D87" s="493" t="s">
        <v>1230</v>
      </c>
      <c r="E87" s="572" t="s">
        <v>371</v>
      </c>
      <c r="F87" s="573"/>
      <c r="G87" s="565" t="s">
        <v>1236</v>
      </c>
    </row>
    <row r="88" spans="1:7" ht="123" customHeight="1">
      <c r="A88" s="517" t="s">
        <v>1286</v>
      </c>
      <c r="B88" s="561">
        <v>44529</v>
      </c>
      <c r="C88" s="533" t="s">
        <v>184</v>
      </c>
      <c r="D88" s="244"/>
      <c r="E88" s="572" t="s">
        <v>1287</v>
      </c>
      <c r="F88" s="536" t="s">
        <v>1288</v>
      </c>
      <c r="G88" s="565" t="s">
        <v>1236</v>
      </c>
    </row>
    <row r="89" spans="1:7" ht="35.25" customHeight="1">
      <c r="A89" s="452" t="s">
        <v>1289</v>
      </c>
      <c r="B89" s="574">
        <v>44529</v>
      </c>
      <c r="C89" s="575"/>
      <c r="D89" s="493" t="s">
        <v>1230</v>
      </c>
      <c r="E89" s="576" t="s">
        <v>1290</v>
      </c>
      <c r="F89" s="555" t="s">
        <v>309</v>
      </c>
      <c r="G89" s="565" t="s">
        <v>1236</v>
      </c>
    </row>
    <row r="90" spans="1:7" ht="45.75" customHeight="1">
      <c r="A90" s="577" t="s">
        <v>169</v>
      </c>
      <c r="B90" s="574">
        <v>44529</v>
      </c>
      <c r="C90" s="577">
        <v>500</v>
      </c>
      <c r="D90" s="493" t="s">
        <v>1230</v>
      </c>
      <c r="E90" s="578" t="s">
        <v>1291</v>
      </c>
      <c r="F90" s="244"/>
      <c r="G90" s="565" t="s">
        <v>1236</v>
      </c>
    </row>
    <row r="92" spans="1:7" ht="77.25" customHeight="1">
      <c r="A92" s="452" t="s">
        <v>1292</v>
      </c>
      <c r="B92" s="574">
        <v>44531</v>
      </c>
      <c r="C92" s="579" t="s">
        <v>184</v>
      </c>
      <c r="D92" s="579" t="s">
        <v>1293</v>
      </c>
      <c r="E92" s="575" t="s">
        <v>1294</v>
      </c>
      <c r="F92" s="244"/>
      <c r="G92" s="565" t="s">
        <v>1236</v>
      </c>
    </row>
    <row r="93" spans="1:7" ht="77.25" customHeight="1">
      <c r="A93" s="452" t="s">
        <v>1295</v>
      </c>
      <c r="B93" s="574">
        <v>44531</v>
      </c>
      <c r="C93" s="579">
        <v>500</v>
      </c>
      <c r="D93" s="493" t="s">
        <v>1230</v>
      </c>
      <c r="E93" s="452" t="s">
        <v>1296</v>
      </c>
      <c r="F93" s="244"/>
      <c r="G93" s="565" t="s">
        <v>1236</v>
      </c>
    </row>
    <row r="94" spans="1:7" ht="77.25" customHeight="1">
      <c r="A94" s="452" t="s">
        <v>1297</v>
      </c>
      <c r="B94" s="574">
        <v>44531</v>
      </c>
      <c r="C94" s="579" t="s">
        <v>184</v>
      </c>
      <c r="D94" s="579" t="s">
        <v>1293</v>
      </c>
      <c r="E94" s="452" t="s">
        <v>1298</v>
      </c>
      <c r="F94" s="244"/>
      <c r="G94" s="565" t="s">
        <v>1236</v>
      </c>
    </row>
    <row r="95" spans="1:7" ht="102" customHeight="1">
      <c r="A95" s="452" t="s">
        <v>167</v>
      </c>
      <c r="B95" s="574">
        <v>44531</v>
      </c>
      <c r="C95" s="579">
        <v>500</v>
      </c>
      <c r="D95" s="493" t="s">
        <v>1230</v>
      </c>
      <c r="E95" s="452" t="s">
        <v>1299</v>
      </c>
      <c r="F95" s="536" t="s">
        <v>1300</v>
      </c>
      <c r="G95" s="580"/>
    </row>
    <row r="96" spans="1:7" ht="58.5" customHeight="1">
      <c r="A96" s="440" t="s">
        <v>1301</v>
      </c>
      <c r="B96" s="561">
        <v>44581</v>
      </c>
      <c r="C96" s="533">
        <v>700</v>
      </c>
      <c r="D96" s="493" t="s">
        <v>1230</v>
      </c>
      <c r="E96" s="440" t="s">
        <v>1302</v>
      </c>
      <c r="F96" s="581"/>
      <c r="G96" s="546"/>
    </row>
    <row r="97" spans="1:7" ht="77.25" customHeight="1">
      <c r="A97" s="440" t="s">
        <v>173</v>
      </c>
      <c r="B97" s="561">
        <v>44572</v>
      </c>
      <c r="C97" s="533">
        <v>2500</v>
      </c>
      <c r="D97" s="493" t="s">
        <v>1230</v>
      </c>
      <c r="E97" s="582" t="s">
        <v>1303</v>
      </c>
      <c r="F97" s="565" t="s">
        <v>309</v>
      </c>
      <c r="G97" s="565" t="s">
        <v>1236</v>
      </c>
    </row>
    <row r="98" spans="1:7" ht="77.25" customHeight="1">
      <c r="A98" s="452" t="s">
        <v>381</v>
      </c>
      <c r="B98" s="574">
        <v>44572</v>
      </c>
      <c r="C98" s="579">
        <v>500</v>
      </c>
      <c r="D98" s="493" t="s">
        <v>1230</v>
      </c>
      <c r="E98" s="452"/>
      <c r="F98" s="573"/>
      <c r="G98" s="546"/>
    </row>
    <row r="99" spans="1:7" ht="77.25" customHeight="1">
      <c r="A99" s="517" t="s">
        <v>1304</v>
      </c>
      <c r="B99" s="574">
        <v>44572</v>
      </c>
      <c r="C99" s="533">
        <v>2500</v>
      </c>
      <c r="D99" s="493" t="s">
        <v>1230</v>
      </c>
      <c r="E99" s="583" t="s">
        <v>1305</v>
      </c>
      <c r="F99" s="244"/>
      <c r="G99" s="546"/>
    </row>
    <row r="100" spans="1:7" ht="77.25" customHeight="1">
      <c r="A100" s="517" t="s">
        <v>1306</v>
      </c>
      <c r="B100" s="574">
        <v>44572</v>
      </c>
      <c r="C100" s="533">
        <v>1000</v>
      </c>
      <c r="D100" s="493" t="s">
        <v>1230</v>
      </c>
      <c r="E100" s="517"/>
      <c r="F100" s="517" t="s">
        <v>1307</v>
      </c>
      <c r="G100" s="546"/>
    </row>
    <row r="101" spans="1:7" ht="77.25" customHeight="1">
      <c r="A101" s="517" t="s">
        <v>383</v>
      </c>
      <c r="B101" s="561"/>
      <c r="C101" s="533">
        <v>1000</v>
      </c>
      <c r="D101" s="493" t="s">
        <v>1230</v>
      </c>
      <c r="E101" s="517"/>
      <c r="F101" s="244"/>
      <c r="G101" s="546"/>
    </row>
    <row r="103" spans="1:7" ht="21.75" customHeight="1">
      <c r="A103" s="493" t="s">
        <v>183</v>
      </c>
      <c r="B103" s="561"/>
      <c r="C103" s="533">
        <v>5000</v>
      </c>
      <c r="D103" s="493" t="s">
        <v>1230</v>
      </c>
      <c r="E103" s="517"/>
      <c r="F103" s="244"/>
      <c r="G103" s="546"/>
    </row>
    <row r="104" spans="1:7" ht="21.75" customHeight="1">
      <c r="A104" s="493" t="s">
        <v>186</v>
      </c>
      <c r="B104" s="561"/>
      <c r="C104" s="533">
        <v>6000</v>
      </c>
      <c r="D104" s="493" t="s">
        <v>1230</v>
      </c>
      <c r="E104" s="517"/>
      <c r="F104" s="244"/>
      <c r="G104" s="546"/>
    </row>
    <row r="105" spans="1:7" ht="21.75" customHeight="1">
      <c r="A105" s="493" t="s">
        <v>188</v>
      </c>
      <c r="B105" s="561"/>
      <c r="C105" s="533">
        <v>6000</v>
      </c>
      <c r="D105" s="493" t="s">
        <v>1230</v>
      </c>
      <c r="E105" s="517"/>
      <c r="F105" s="244"/>
      <c r="G105" s="546"/>
    </row>
    <row r="106" spans="1:7" ht="21.75" customHeight="1">
      <c r="A106" s="493" t="s">
        <v>190</v>
      </c>
      <c r="B106" s="561"/>
      <c r="C106" s="533">
        <v>5000</v>
      </c>
      <c r="D106" s="493" t="s">
        <v>1230</v>
      </c>
      <c r="E106" s="517"/>
      <c r="F106" s="244"/>
      <c r="G106" s="546"/>
    </row>
    <row r="107" spans="1:7" ht="21.75" customHeight="1">
      <c r="A107" s="493" t="s">
        <v>196</v>
      </c>
      <c r="B107" s="561"/>
      <c r="C107" s="533">
        <v>2000</v>
      </c>
      <c r="D107" s="493" t="s">
        <v>1230</v>
      </c>
      <c r="E107" s="517"/>
      <c r="F107" s="244"/>
      <c r="G107" s="546"/>
    </row>
    <row r="108" spans="1:7" ht="21.75" customHeight="1">
      <c r="A108" s="493" t="s">
        <v>198</v>
      </c>
      <c r="B108" s="561"/>
      <c r="C108" s="533">
        <v>2000</v>
      </c>
      <c r="D108" s="533"/>
      <c r="E108" s="517"/>
      <c r="F108" s="244"/>
      <c r="G108" s="546"/>
    </row>
    <row r="109" spans="1:7" ht="77.25" customHeight="1">
      <c r="A109" s="528" t="s">
        <v>1308</v>
      </c>
      <c r="B109" s="561"/>
      <c r="C109" s="533">
        <v>1500</v>
      </c>
      <c r="D109" s="493" t="s">
        <v>1230</v>
      </c>
      <c r="E109" s="517" t="s">
        <v>1309</v>
      </c>
      <c r="F109" s="244"/>
      <c r="G109" s="546"/>
    </row>
    <row r="110" spans="1:7" ht="77.25" customHeight="1">
      <c r="A110" s="537" t="s">
        <v>385</v>
      </c>
      <c r="B110" s="561"/>
      <c r="C110" s="533">
        <v>500</v>
      </c>
      <c r="D110" s="493" t="s">
        <v>1230</v>
      </c>
      <c r="E110" s="517"/>
      <c r="F110" s="244"/>
      <c r="G110" s="546"/>
    </row>
    <row r="111" spans="1:7" ht="77.25" customHeight="1">
      <c r="A111" s="563"/>
      <c r="B111" s="568"/>
      <c r="C111" s="533">
        <f>SUM(C103:C107)+C109+C110</f>
        <v>26000</v>
      </c>
      <c r="D111" s="493" t="s">
        <v>1230</v>
      </c>
      <c r="E111" s="584"/>
      <c r="F111" s="546"/>
      <c r="G111" s="546"/>
    </row>
    <row r="112" spans="1:7" ht="77.25" customHeight="1">
      <c r="B112" s="568"/>
      <c r="C112" s="569"/>
      <c r="D112" s="569"/>
      <c r="E112" s="585"/>
      <c r="F112" s="546"/>
      <c r="G112" s="546"/>
    </row>
    <row r="113" spans="1:7" ht="77.25" customHeight="1">
      <c r="A113" s="528" t="s">
        <v>1310</v>
      </c>
      <c r="B113" s="561"/>
      <c r="C113" s="533">
        <v>10000</v>
      </c>
      <c r="D113" s="533" t="s">
        <v>1311</v>
      </c>
      <c r="E113" s="517"/>
      <c r="F113" s="244"/>
      <c r="G113" s="546"/>
    </row>
    <row r="114" spans="1:7" ht="77.25" customHeight="1">
      <c r="A114" s="537" t="s">
        <v>388</v>
      </c>
      <c r="B114" s="561"/>
      <c r="C114" s="533">
        <v>1500</v>
      </c>
      <c r="D114" s="533" t="s">
        <v>1311</v>
      </c>
      <c r="E114" s="584"/>
      <c r="F114" s="546"/>
      <c r="G114" s="546"/>
    </row>
    <row r="115" spans="1:7" ht="28.5" customHeight="1">
      <c r="A115" s="586"/>
      <c r="B115" s="587"/>
      <c r="C115" s="588" t="e">
        <f>SUM(C113:C114)+'[1]Черновик АТВ'!C143+C108+C116</f>
        <v>#REF!</v>
      </c>
      <c r="D115" s="588" t="s">
        <v>1311</v>
      </c>
      <c r="E115" s="363"/>
    </row>
    <row r="116" spans="1:7" ht="77.25" customHeight="1">
      <c r="A116" s="537" t="s">
        <v>389</v>
      </c>
      <c r="B116" s="561"/>
      <c r="C116" s="533">
        <v>500</v>
      </c>
      <c r="D116" s="533" t="s">
        <v>1311</v>
      </c>
      <c r="E116" s="517"/>
      <c r="F116" s="244"/>
      <c r="G116" s="546"/>
    </row>
    <row r="117" spans="1:7" ht="77.25" customHeight="1">
      <c r="A117" s="586"/>
      <c r="B117" s="568"/>
      <c r="C117" s="569"/>
      <c r="D117" s="569"/>
      <c r="E117" s="584"/>
      <c r="F117" s="546"/>
      <c r="G117" s="546"/>
    </row>
    <row r="118" spans="1:7" ht="180" customHeight="1">
      <c r="A118" s="452" t="s">
        <v>206</v>
      </c>
      <c r="B118" s="574">
        <v>44529</v>
      </c>
      <c r="C118" s="577">
        <v>4000</v>
      </c>
      <c r="D118" s="573"/>
      <c r="E118" s="578" t="s">
        <v>1312</v>
      </c>
      <c r="F118" s="589" t="s">
        <v>1313</v>
      </c>
      <c r="G118" s="493" t="s">
        <v>1236</v>
      </c>
    </row>
    <row r="119" spans="1:7" ht="78" customHeight="1">
      <c r="A119" s="452" t="s">
        <v>208</v>
      </c>
      <c r="B119" s="574">
        <v>44529</v>
      </c>
      <c r="C119" s="577">
        <v>1000</v>
      </c>
      <c r="D119" s="573"/>
      <c r="E119" s="572" t="s">
        <v>1314</v>
      </c>
      <c r="F119" s="244"/>
      <c r="G119" s="493" t="s">
        <v>1236</v>
      </c>
    </row>
    <row r="120" spans="1:7" ht="41.25" customHeight="1">
      <c r="A120" s="452" t="s">
        <v>1315</v>
      </c>
      <c r="B120" s="574">
        <v>44529</v>
      </c>
      <c r="C120" s="577">
        <v>10000</v>
      </c>
      <c r="D120" s="573"/>
      <c r="E120" s="578" t="s">
        <v>1316</v>
      </c>
      <c r="F120" s="244"/>
      <c r="G120" s="244"/>
    </row>
    <row r="122" spans="1:7" ht="60" customHeight="1">
      <c r="A122" s="590" t="s">
        <v>1317</v>
      </c>
      <c r="B122" s="591">
        <v>44529</v>
      </c>
      <c r="C122" s="592"/>
      <c r="D122" s="592"/>
      <c r="E122" s="593" t="s">
        <v>1318</v>
      </c>
      <c r="F122" s="594"/>
      <c r="G122" s="595" t="s">
        <v>309</v>
      </c>
    </row>
    <row r="123" spans="1:7" ht="180" customHeight="1">
      <c r="A123" s="596" t="s">
        <v>1319</v>
      </c>
      <c r="B123" s="591">
        <v>44529</v>
      </c>
      <c r="C123" s="597"/>
      <c r="D123" s="597"/>
      <c r="E123" s="598" t="s">
        <v>1320</v>
      </c>
      <c r="F123" s="594"/>
      <c r="G123" s="594"/>
    </row>
    <row r="124" spans="1:7" ht="77.25" customHeight="1">
      <c r="A124" s="363" t="s">
        <v>1321</v>
      </c>
      <c r="B124" s="568"/>
      <c r="C124" s="569"/>
      <c r="D124" s="569"/>
      <c r="E124" s="584"/>
      <c r="F124" s="546"/>
      <c r="G124" s="546"/>
    </row>
    <row r="125" spans="1:7" ht="77.25" customHeight="1">
      <c r="A125" s="537" t="s">
        <v>394</v>
      </c>
      <c r="B125" s="561">
        <v>44711</v>
      </c>
      <c r="C125" s="533">
        <v>500</v>
      </c>
      <c r="D125" s="533" t="s">
        <v>1174</v>
      </c>
      <c r="E125" s="517"/>
      <c r="F125" s="244"/>
      <c r="G125" s="546"/>
    </row>
    <row r="126" spans="1:7" ht="77.25" customHeight="1">
      <c r="A126" s="586"/>
      <c r="B126" s="568"/>
      <c r="C126" s="569">
        <f>SUM(C118:C125)</f>
        <v>15500</v>
      </c>
      <c r="D126" s="569"/>
      <c r="E126" s="584"/>
      <c r="F126" s="546"/>
      <c r="G126" s="546"/>
    </row>
    <row r="127" spans="1:7" ht="77.25" customHeight="1">
      <c r="A127" s="537" t="s">
        <v>214</v>
      </c>
      <c r="B127" s="561">
        <v>44693</v>
      </c>
      <c r="C127" s="533">
        <v>1500</v>
      </c>
      <c r="D127" s="444" t="s">
        <v>1174</v>
      </c>
      <c r="E127" s="517" t="s">
        <v>1322</v>
      </c>
      <c r="F127" s="244"/>
      <c r="G127" s="546"/>
    </row>
    <row r="128" spans="1:7" ht="77.25" customHeight="1">
      <c r="A128" s="537" t="s">
        <v>216</v>
      </c>
      <c r="B128" s="561">
        <v>44697</v>
      </c>
      <c r="C128" s="533">
        <v>8000</v>
      </c>
      <c r="D128" s="533" t="s">
        <v>1174</v>
      </c>
      <c r="E128" s="599" t="s">
        <v>396</v>
      </c>
      <c r="F128" s="600" t="s">
        <v>397</v>
      </c>
      <c r="G128" s="546"/>
    </row>
    <row r="129" spans="1:7" ht="77.25" customHeight="1">
      <c r="A129" s="601" t="s">
        <v>218</v>
      </c>
      <c r="B129" s="561">
        <v>44693</v>
      </c>
      <c r="C129" s="533">
        <v>5000</v>
      </c>
      <c r="D129" s="444" t="s">
        <v>1174</v>
      </c>
      <c r="E129" s="599" t="s">
        <v>398</v>
      </c>
      <c r="F129" s="244"/>
      <c r="G129" s="546"/>
    </row>
    <row r="130" spans="1:7" ht="129.75" customHeight="1">
      <c r="A130" s="602" t="s">
        <v>220</v>
      </c>
      <c r="B130" s="568">
        <v>44707</v>
      </c>
      <c r="C130" s="569">
        <v>1500</v>
      </c>
      <c r="D130" s="569"/>
      <c r="E130" s="603" t="s">
        <v>396</v>
      </c>
      <c r="F130" s="604" t="s">
        <v>1323</v>
      </c>
      <c r="G130" s="546"/>
    </row>
    <row r="131" spans="1:7" ht="77.25" customHeight="1">
      <c r="A131" s="602" t="s">
        <v>234</v>
      </c>
      <c r="B131" s="568">
        <v>44693</v>
      </c>
      <c r="C131" s="569">
        <v>9500</v>
      </c>
      <c r="D131" s="569"/>
      <c r="E131" s="603" t="s">
        <v>887</v>
      </c>
      <c r="F131" s="605"/>
      <c r="G131" s="546"/>
    </row>
    <row r="132" spans="1:7" ht="111" customHeight="1">
      <c r="A132" s="586" t="s">
        <v>236</v>
      </c>
      <c r="B132" s="568">
        <v>44693</v>
      </c>
      <c r="C132" s="569"/>
      <c r="D132" s="569"/>
      <c r="E132" s="606" t="s">
        <v>888</v>
      </c>
      <c r="F132" s="607" t="s">
        <v>1324</v>
      </c>
      <c r="G132" s="546"/>
    </row>
    <row r="133" spans="1:7" ht="111" customHeight="1">
      <c r="A133" s="586" t="s">
        <v>222</v>
      </c>
      <c r="B133" s="568">
        <v>44700</v>
      </c>
      <c r="C133" s="569">
        <v>1000</v>
      </c>
      <c r="D133" s="569"/>
      <c r="E133" s="608" t="s">
        <v>1325</v>
      </c>
      <c r="F133" s="609"/>
      <c r="G133" s="546"/>
    </row>
    <row r="134" spans="1:7" ht="111" customHeight="1">
      <c r="A134" s="586" t="s">
        <v>248</v>
      </c>
      <c r="B134" s="568">
        <v>44707</v>
      </c>
      <c r="C134" s="569"/>
      <c r="D134" s="569"/>
      <c r="E134" s="608" t="s">
        <v>1326</v>
      </c>
      <c r="F134" s="610"/>
      <c r="G134" s="546"/>
    </row>
    <row r="135" spans="1:7" ht="200">
      <c r="A135" s="590" t="s">
        <v>227</v>
      </c>
      <c r="B135" s="591">
        <v>44712</v>
      </c>
      <c r="C135" s="569"/>
      <c r="D135" s="592"/>
      <c r="E135" s="611" t="s">
        <v>408</v>
      </c>
      <c r="F135" s="594"/>
      <c r="G135" s="595"/>
    </row>
    <row r="136" spans="1:7" ht="37.5">
      <c r="A136" s="590" t="s">
        <v>224</v>
      </c>
      <c r="B136" s="591">
        <v>44712</v>
      </c>
      <c r="C136" s="569">
        <v>1500</v>
      </c>
      <c r="D136" s="592"/>
      <c r="E136" s="612" t="s">
        <v>403</v>
      </c>
      <c r="F136" s="594"/>
      <c r="G136" s="595"/>
    </row>
    <row r="137" spans="1:7" ht="81.75" customHeight="1">
      <c r="A137" s="590" t="s">
        <v>226</v>
      </c>
      <c r="B137" s="591">
        <v>44712</v>
      </c>
      <c r="C137" s="569">
        <v>1500</v>
      </c>
      <c r="D137" s="592"/>
      <c r="E137" s="613" t="s">
        <v>404</v>
      </c>
      <c r="F137" s="594"/>
      <c r="G137" s="595"/>
    </row>
    <row r="138" spans="1:7" ht="37.5">
      <c r="A138" s="590" t="s">
        <v>228</v>
      </c>
      <c r="B138" s="591">
        <v>44712</v>
      </c>
      <c r="C138" s="592"/>
      <c r="D138" s="592"/>
      <c r="E138" s="614" t="s">
        <v>798</v>
      </c>
      <c r="F138" s="594"/>
      <c r="G138" s="595"/>
    </row>
    <row r="139" spans="1:7" ht="25">
      <c r="A139" s="590" t="s">
        <v>229</v>
      </c>
      <c r="B139" s="591">
        <v>44712</v>
      </c>
      <c r="C139" s="592"/>
      <c r="D139" s="592"/>
      <c r="E139" s="615" t="s">
        <v>416</v>
      </c>
      <c r="F139" s="594"/>
      <c r="G139" s="595"/>
    </row>
  </sheetData>
  <autoFilter ref="D1:D116"/>
  <customSheetViews>
    <customSheetView guid="{0740B4A3-83BF-4C9D-8035-0316227E476A}" filter="1" showAutoFilter="1">
      <pageMargins left="0.7" right="0.7" top="0.75" bottom="0.75" header="0.3" footer="0.3"/>
      <autoFilter ref="D1:D91">
        <filterColumn colId="0">
          <filters>
            <filter val="???"/>
            <filter val="ВКЛЮЧИТЬ В ЭТАП"/>
            <filter val="НАДО ПИСАТЬ РАЗВЕРНУТОЕ ТЗ!!!"/>
            <filter val="НУЖНО УТОЧНИТЬ ТЗ С РОМОЙ"/>
            <filter val="ОТМЕНА"/>
            <filter val="Пересмотреть ТЗ"/>
            <filter val="Сделано"/>
            <filter val="Этап 11"/>
          </filters>
        </filterColumn>
      </autoFilter>
    </customSheetView>
    <customSheetView guid="{0740B4A3-83BF-4C9D-8035-0316227E476A}" filter="1" showAutoFilter="1">
      <pageMargins left="0.7" right="0.7" top="0.75" bottom="0.75" header="0.3" footer="0.3"/>
      <autoFilter ref="A1:G90"/>
    </customSheetView>
  </customSheetViews>
  <hyperlinks>
    <hyperlink ref="E12" r:id="rId1"/>
    <hyperlink ref="A24" r:id="rId2"/>
    <hyperlink ref="E33" r:id="rId3"/>
    <hyperlink ref="A49" r:id="rId4"/>
    <hyperlink ref="A52" r:id="rId5"/>
    <hyperlink ref="A53" r:id="rId6"/>
    <hyperlink ref="F55" r:id="rId7"/>
    <hyperlink ref="A57" r:id="rId8" location="gid=0"/>
    <hyperlink ref="A59" r:id="rId9" location="gid=0"/>
    <hyperlink ref="E60" r:id="rId10"/>
    <hyperlink ref="A64" r:id="rId11"/>
    <hyperlink ref="A66" r:id="rId12"/>
    <hyperlink ref="E72" r:id="rId13"/>
    <hyperlink ref="F88" r:id="rId14"/>
    <hyperlink ref="E89" r:id="rId15"/>
    <hyperlink ref="E90" r:id="rId16"/>
    <hyperlink ref="F95" r:id="rId17"/>
    <hyperlink ref="E97" r:id="rId18"/>
    <hyperlink ref="E99" r:id="rId19"/>
    <hyperlink ref="A109" location="'Задачи (оригинал) архив'!A45" display="Модернизация автомата закрытия брошенных заявкой клиентом. Строка 45 выше. _x000a_При автоматическом закрытии сменить также статус _x000a_Решение по заявке = Консультация, услуги СЦ не нужны_x000a_"/>
    <hyperlink ref="A113" r:id="rId20"/>
    <hyperlink ref="E118" r:id="rId21"/>
    <hyperlink ref="E120" r:id="rId22"/>
    <hyperlink ref="E122" r:id="rId23"/>
    <hyperlink ref="E123" r:id="rId24"/>
    <hyperlink ref="E128" r:id="rId25"/>
    <hyperlink ref="F128" location="'Задачи (оригинал) архив'!A133" display="Необходима дороботка"/>
    <hyperlink ref="E129" r:id="rId26"/>
    <hyperlink ref="E130" r:id="rId27"/>
    <hyperlink ref="E131" r:id="rId28"/>
    <hyperlink ref="E132" r:id="rId29"/>
    <hyperlink ref="E133" r:id="rId30"/>
    <hyperlink ref="E134" r:id="rId31"/>
  </hyperlinks>
  <pageMargins left="0.7" right="0.7" top="0.75" bottom="0.75" header="0.3" footer="0.3"/>
  <drawing r:id="rId32"/>
  <legacyDrawing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Оплаты</vt:lpstr>
      <vt:lpstr>Задачи (новые)</vt:lpstr>
      <vt:lpstr>Перед постановкой </vt:lpstr>
      <vt:lpstr>Проверка на дубли задач </vt:lpstr>
      <vt:lpstr>Бэклог</vt:lpstr>
      <vt:lpstr>Черновики</vt:lpstr>
      <vt:lpstr>Задачи по версии 2 (черновик)</vt:lpstr>
      <vt:lpstr>Ожидает начала этапа</vt:lpstr>
      <vt:lpstr>Ожидает согласования  АТВ</vt:lpstr>
      <vt:lpstr>Архивные</vt:lpstr>
      <vt:lpstr>Задачи (оригинал) архив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2024-07-28T18:55:10Z</dcterms:created>
  <dcterms:modified xsi:type="dcterms:W3CDTF">2024-07-28T18:55:10Z</dcterms:modified>
</cp:coreProperties>
</file>