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https://mysite.wellpoint.com/personal/al19186_ad_wellpoint_com/Documents/Documents/"/>
    </mc:Choice>
  </mc:AlternateContent>
  <xr:revisionPtr revIDLastSave="5536" documentId="8_{6767329C-BB28-43F0-80BF-1CCCC4C76AEB}" xr6:coauthVersionLast="47" xr6:coauthVersionMax="47" xr10:uidLastSave="{44FEF95B-5F95-4E0C-BCB2-7911EBE7212F}"/>
  <bookViews>
    <workbookView xWindow="-110" yWindow="-110" windowWidth="19420" windowHeight="10300" activeTab="3" xr2:uid="{B6FB7C10-C680-42AA-8D86-67750BA4045F}"/>
  </bookViews>
  <sheets>
    <sheet name="Data" sheetId="1" r:id="rId1"/>
    <sheet name="Pivot tables" sheetId="22" r:id="rId2"/>
    <sheet name="Branding" sheetId="16" r:id="rId3"/>
    <sheet name="Dashboard" sheetId="12" r:id="rId4"/>
  </sheets>
  <definedNames>
    <definedName name="_xlcn.WorksheetConnection_RxGuideProjectTracker.xlsxCategory1" hidden="1">Category[]</definedName>
    <definedName name="_xlcn.WorksheetConnection_RxGuideProjectTracker.xlsxTable11" hidden="1">Table1[]</definedName>
    <definedName name="_xlcn.WorksheetConnection_RxGuideProjectTracker.xlsxTable21" hidden="1">Table2[]</definedName>
    <definedName name="Phase">OFFSET('Pivot tables'!$Q$2,0,0,COUNTA('Pivot tables'!$Q$2:$Q$1048576),1)</definedName>
    <definedName name="PivotDaysComplete">OFFSET('Pivot tables'!$I$2,0,0,COUNTA('Pivot tables'!$I$2:$I$1048576),1)</definedName>
    <definedName name="PivotDaysNeeded">OFFSET('Pivot tables'!$H$2,0,0,COUNTA('Pivot tables'!$H$2:$H$1048576),1)</definedName>
    <definedName name="PivotPhase">OFFSET('Pivot tables'!$F$2,0,0,COUNTA('Pivot tables'!$F$2:$F$1048576),1)</definedName>
    <definedName name="PivotStartDate">OFFSET('Pivot tables'!$G$2,0,0,COUNTA('Pivot tables'!$G$2:$G$1048576),1)</definedName>
    <definedName name="Slicer_Feature1">#N/A</definedName>
    <definedName name="Status">OFFSET('Pivot tables'!$R$2,0,0,COUNTA('Pivot tables'!$R$2:$R$1048576),1)</definedName>
  </definedNames>
  <calcPr calcId="191029"/>
  <pivotCaches>
    <pivotCache cacheId="23" r:id="rId5"/>
    <pivotCache cacheId="26" r:id="rId6"/>
    <pivotCache cacheId="29" r:id="rId7"/>
    <pivotCache cacheId="32" r:id="rId8"/>
    <pivotCache cacheId="35"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Rx Guide Project Tracker.xlsx!Table2"/>
          <x15:modelTable id="Table1" name="Table1" connection="WorksheetConnection_Rx Guide Project Tracker.xlsx!Table1"/>
          <x15:modelTable id="Category" name="Category" connection="WorksheetConnection_Rx Guide Project Tracker.xlsx!Category"/>
        </x15:modelTables>
        <x15:modelRelationships>
          <x15:modelRelationship fromTable="Table1" fromColumn="Feature" toTable="Category" toColumn="Feature"/>
          <x15:modelRelationship fromTable="Table2" fromColumn="Feature" toTable="Category" toColumn="Feature"/>
        </x15:modelRelationships>
        <x15:extLst>
          <ext xmlns:x16="http://schemas.microsoft.com/office/spreadsheetml/2014/11/main" uri="{9835A34E-60A6-4A7C-AAB8-D5F71C897F49}">
            <x16:modelTimeGroupings>
              <x16:modelTimeGrouping tableName="Table2" columnName="Start Date" columnId="Start Date">
                <x16:calculatedTimeColumn columnName="Start Date (Month Index)" columnId="Start Date (Month Index)" contentType="monthsindex" isSelected="1"/>
                <x16:calculatedTimeColumn columnName="Start Date (Month)" columnId="Star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P11" i="1"/>
  <c r="P12" i="1"/>
  <c r="P6" i="1"/>
  <c r="P5" i="1"/>
  <c r="P3" i="1"/>
  <c r="Q11" i="1"/>
  <c r="R11" i="1" s="1"/>
  <c r="S10" i="1"/>
  <c r="S8" i="1"/>
  <c r="I40" i="1"/>
  <c r="I41" i="1"/>
  <c r="I42" i="1"/>
  <c r="I43" i="1"/>
  <c r="I44" i="1"/>
  <c r="I21" i="1"/>
  <c r="I20" i="1"/>
  <c r="I19" i="1"/>
  <c r="I18" i="1"/>
  <c r="I11" i="1"/>
  <c r="I14" i="1"/>
  <c r="I12" i="1"/>
  <c r="D2" i="22" l="1"/>
  <c r="I39" i="1"/>
  <c r="I38" i="1"/>
  <c r="I37" i="1"/>
  <c r="I36" i="1"/>
  <c r="I35" i="1"/>
  <c r="I34" i="1"/>
  <c r="I33" i="1"/>
  <c r="I32" i="1"/>
  <c r="I31" i="1"/>
  <c r="I30" i="1"/>
  <c r="I29" i="1"/>
  <c r="I28" i="1"/>
  <c r="I27" i="1"/>
  <c r="I26" i="1"/>
  <c r="I25" i="1"/>
  <c r="I24" i="1"/>
  <c r="I23" i="1"/>
  <c r="I22" i="1"/>
  <c r="I17" i="1"/>
  <c r="I16" i="1"/>
  <c r="I15" i="1"/>
  <c r="I13" i="1"/>
  <c r="I10" i="1"/>
  <c r="I9" i="1"/>
  <c r="I8" i="1"/>
  <c r="I7" i="1"/>
  <c r="I6" i="1"/>
  <c r="I5" i="1"/>
  <c r="I4" i="1"/>
  <c r="I3" i="1"/>
  <c r="I2" i="1"/>
  <c r="Q2" i="1"/>
  <c r="Q3" i="1"/>
  <c r="Q4" i="1"/>
  <c r="Q5" i="1"/>
  <c r="Q6" i="1"/>
  <c r="R6" i="1" s="1"/>
  <c r="Q7" i="1"/>
  <c r="R7" i="1" s="1"/>
  <c r="Q8" i="1"/>
  <c r="R8" i="1" s="1"/>
  <c r="Q9" i="1"/>
  <c r="R9" i="1" s="1"/>
  <c r="Q10" i="1"/>
  <c r="R10" i="1" s="1"/>
  <c r="Q12" i="1"/>
  <c r="Q13" i="1"/>
  <c r="R13" i="1" s="1"/>
  <c r="Q14" i="1"/>
  <c r="R14" i="1" s="1"/>
  <c r="N14" i="1"/>
  <c r="P8" i="1"/>
  <c r="N9" i="1" s="1"/>
  <c r="P9" i="1" s="1"/>
  <c r="S12" i="1" l="1"/>
  <c r="T12" i="1" s="1"/>
  <c r="R12" i="1"/>
  <c r="N13" i="1"/>
  <c r="T8" i="1"/>
  <c r="N10" i="1"/>
  <c r="P10" i="1" s="1"/>
  <c r="S9" i="1"/>
  <c r="T9" i="1" s="1"/>
  <c r="S14" i="1"/>
  <c r="T14" i="1" s="1"/>
  <c r="P2" i="1"/>
  <c r="S2" i="1" l="1"/>
  <c r="T2" i="1" s="1"/>
  <c r="S13" i="1"/>
  <c r="T13" i="1" s="1"/>
  <c r="N11" i="1"/>
  <c r="T10" i="1"/>
  <c r="N3" i="1"/>
  <c r="N4" i="1" l="1"/>
  <c r="R3" i="1"/>
  <c r="S11" i="1"/>
  <c r="T11" i="1" s="1"/>
  <c r="S3" i="1"/>
  <c r="T3" i="1" s="1"/>
  <c r="R5" i="1"/>
  <c r="R4" i="1" l="1"/>
  <c r="N6" i="1"/>
  <c r="S5" i="1"/>
  <c r="T5" i="1" s="1"/>
  <c r="N7" i="1"/>
  <c r="S4" i="1" l="1"/>
  <c r="T4" i="1" s="1"/>
  <c r="S6" i="1"/>
  <c r="T6" i="1" s="1"/>
  <c r="S7" i="1" l="1"/>
  <c r="T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FA608D-B3C5-442A-A7AA-67358DC7C1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2981020-55F3-4CBC-982A-FB9F34438B60}" name="WorksheetConnection_Rx Guide Project Tracker.xlsx!Category" type="102" refreshedVersion="8" minRefreshableVersion="5">
    <extLst>
      <ext xmlns:x15="http://schemas.microsoft.com/office/spreadsheetml/2010/11/main" uri="{DE250136-89BD-433C-8126-D09CA5730AF9}">
        <x15:connection id="Category">
          <x15:rangePr sourceName="_xlcn.WorksheetConnection_RxGuideProjectTracker.xlsxCategory1"/>
        </x15:connection>
      </ext>
    </extLst>
  </connection>
  <connection id="3" xr16:uid="{5D446FC0-EBD3-48FD-BE3E-BA55A86DD369}" name="WorksheetConnection_Rx Guide Project Tracker.xlsx!Table1" type="102" refreshedVersion="8" minRefreshableVersion="5">
    <extLst>
      <ext xmlns:x15="http://schemas.microsoft.com/office/spreadsheetml/2010/11/main" uri="{DE250136-89BD-433C-8126-D09CA5730AF9}">
        <x15:connection id="Table1">
          <x15:rangePr sourceName="_xlcn.WorksheetConnection_RxGuideProjectTracker.xlsxTable11"/>
        </x15:connection>
      </ext>
    </extLst>
  </connection>
  <connection id="4" xr16:uid="{3DF0285C-0ED8-424A-BBEC-5BAC038F9F6C}" name="WorksheetConnection_Rx Guide Project Tracker.xlsx!Table2" type="102" refreshedVersion="8" minRefreshableVersion="5">
    <extLst>
      <ext xmlns:x15="http://schemas.microsoft.com/office/spreadsheetml/2010/11/main" uri="{DE250136-89BD-433C-8126-D09CA5730AF9}">
        <x15:connection id="Table2">
          <x15:rangePr sourceName="_xlcn.WorksheetConnection_RxGuideProjectTracker.xlsxTable21"/>
        </x15:connection>
      </ext>
    </extLst>
  </connection>
</connections>
</file>

<file path=xl/sharedStrings.xml><?xml version="1.0" encoding="utf-8"?>
<sst xmlns="http://schemas.openxmlformats.org/spreadsheetml/2006/main" count="508" uniqueCount="78">
  <si>
    <t>PI</t>
  </si>
  <si>
    <t>Phase</t>
  </si>
  <si>
    <t>Deadline</t>
  </si>
  <si>
    <t>Status</t>
  </si>
  <si>
    <t>Business Team</t>
  </si>
  <si>
    <t>IT</t>
  </si>
  <si>
    <t>Business Requirement</t>
  </si>
  <si>
    <t>HLBRs</t>
  </si>
  <si>
    <t>LOE</t>
  </si>
  <si>
    <t>D&amp;A</t>
  </si>
  <si>
    <t>03 - Create business requirements</t>
  </si>
  <si>
    <t>04 - Submit form to LOE</t>
  </si>
  <si>
    <t>05 - Submit funding proposal to D&amp;A</t>
  </si>
  <si>
    <t>07 - Create new funding proposal</t>
  </si>
  <si>
    <t>09 - Funding approval</t>
  </si>
  <si>
    <t>PI Planning</t>
  </si>
  <si>
    <t>Development</t>
  </si>
  <si>
    <t>Business Validation</t>
  </si>
  <si>
    <t>Feature</t>
  </si>
  <si>
    <t>Epic</t>
  </si>
  <si>
    <t>SRxSN</t>
  </si>
  <si>
    <t>Retrospective Dashboard</t>
  </si>
  <si>
    <t>Taylor</t>
  </si>
  <si>
    <t>Not started</t>
  </si>
  <si>
    <t>Progress</t>
  </si>
  <si>
    <t>Individual progress</t>
  </si>
  <si>
    <t>Funding</t>
  </si>
  <si>
    <t>Start Date</t>
  </si>
  <si>
    <t>Overall progress</t>
  </si>
  <si>
    <t>Days behind/ahead</t>
  </si>
  <si>
    <t>Days needed</t>
  </si>
  <si>
    <t>Completed</t>
  </si>
  <si>
    <t>Owner</t>
  </si>
  <si>
    <t>Opportunity Dashboard</t>
  </si>
  <si>
    <t>01 - Meeting w D&amp;A team</t>
  </si>
  <si>
    <t>02 - Meeting btw D&amp;A and Busines team</t>
  </si>
  <si>
    <t>06 - Meeting btw IT and D&amp;A</t>
  </si>
  <si>
    <t>Blocked</t>
  </si>
  <si>
    <t>In Progress</t>
  </si>
  <si>
    <t>08 - Submit funding proposal to business team</t>
  </si>
  <si>
    <t>Carrie</t>
  </si>
  <si>
    <t>Naazira</t>
  </si>
  <si>
    <t>Days needed(Gantt chart)</t>
  </si>
  <si>
    <t>Days Complete(Gantt chart)</t>
  </si>
  <si>
    <t>Sum of Days Complete(Gantt chart)</t>
  </si>
  <si>
    <t>Colours</t>
  </si>
  <si>
    <t>#5009B5</t>
  </si>
  <si>
    <t>#EBE4FF</t>
  </si>
  <si>
    <t>#794CFF</t>
  </si>
  <si>
    <t>#E1EDFF</t>
  </si>
  <si>
    <t>#44B8F3</t>
  </si>
  <si>
    <t>#00BBBA</t>
  </si>
  <si>
    <t>#D9F5F5</t>
  </si>
  <si>
    <t>#F5F5F5</t>
  </si>
  <si>
    <t>Progress remaining</t>
  </si>
  <si>
    <t>Average of Progress remaining</t>
  </si>
  <si>
    <t>Duration</t>
  </si>
  <si>
    <t>Average of Individual progress</t>
  </si>
  <si>
    <t>DATA LABEL</t>
  </si>
  <si>
    <t>Count of Status</t>
  </si>
  <si>
    <t>10 - Product direction meeting btw Business and D&amp;A</t>
  </si>
  <si>
    <t>Milestone</t>
  </si>
  <si>
    <t>11 - Ensure HLBRs and BRs match</t>
  </si>
  <si>
    <t>12 -Recurring meetings btw Business  and D&amp;A</t>
  </si>
  <si>
    <t>13 - Meeting with product and data SME</t>
  </si>
  <si>
    <t>14 - Wireframe</t>
  </si>
  <si>
    <t>15 - Metric definition</t>
  </si>
  <si>
    <t>16 - PI planning</t>
  </si>
  <si>
    <t xml:space="preserve">17 - BA </t>
  </si>
  <si>
    <t>18 - DF</t>
  </si>
  <si>
    <t>19 - MW</t>
  </si>
  <si>
    <t>20 - UI</t>
  </si>
  <si>
    <t>21 - Testing</t>
  </si>
  <si>
    <t>22 - IT Testing</t>
  </si>
  <si>
    <t>21 - Dev Testing</t>
  </si>
  <si>
    <t>22 -BV Testing</t>
  </si>
  <si>
    <t>17 - BA</t>
  </si>
  <si>
    <t>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</si>
</sst>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9" x14ac:knownFonts="1">
    <font>
      <sz val="11"/>
      <color theme="1"/>
      <name val="Elevance Sans"/>
      <family val="2"/>
    </font>
    <font>
      <sz val="8"/>
      <name val="Elevance Sans"/>
      <family val="2"/>
    </font>
    <font>
      <b/>
      <sz val="11"/>
      <color theme="0"/>
      <name val="Elevance Sans"/>
      <family val="2"/>
    </font>
    <font>
      <sz val="11"/>
      <name val="Elevance Sans"/>
      <family val="2"/>
    </font>
    <font>
      <sz val="14"/>
      <color rgb="FF231E33"/>
      <name val="Elevance Sans"/>
      <family val="3"/>
    </font>
    <font>
      <sz val="11"/>
      <color theme="0"/>
      <name val="Elevance Sans"/>
      <family val="2"/>
    </font>
    <font>
      <b/>
      <sz val="11"/>
      <color theme="1"/>
      <name val="Elevance Sans"/>
      <family val="3"/>
    </font>
    <font>
      <sz val="13"/>
      <color theme="1"/>
      <name val="Elevance Sans"/>
      <family val="2"/>
    </font>
    <font>
      <sz val="13"/>
      <color theme="0"/>
      <name val="Elevance Sans Semibold"/>
      <family val="3"/>
    </font>
  </fonts>
  <fills count="10">
    <fill>
      <patternFill patternType="none"/>
    </fill>
    <fill>
      <patternFill patternType="gray125"/>
    </fill>
    <fill>
      <patternFill patternType="solid">
        <fgColor rgb="FF5009B5"/>
        <bgColor indexed="64"/>
      </patternFill>
    </fill>
    <fill>
      <patternFill patternType="solid">
        <fgColor rgb="FFEBE4FF"/>
        <bgColor indexed="64"/>
      </patternFill>
    </fill>
    <fill>
      <patternFill patternType="solid">
        <fgColor rgb="FF794CFF"/>
        <bgColor indexed="64"/>
      </patternFill>
    </fill>
    <fill>
      <patternFill patternType="solid">
        <fgColor rgb="FFE1EDFF"/>
        <bgColor indexed="64"/>
      </patternFill>
    </fill>
    <fill>
      <patternFill patternType="solid">
        <fgColor rgb="FF44B8F3"/>
        <bgColor indexed="64"/>
      </patternFill>
    </fill>
    <fill>
      <patternFill patternType="solid">
        <fgColor rgb="FF00BBBA"/>
        <bgColor indexed="64"/>
      </patternFill>
    </fill>
    <fill>
      <patternFill patternType="solid">
        <fgColor rgb="FFD9F5F5"/>
        <bgColor indexed="64"/>
      </patternFill>
    </fill>
    <fill>
      <patternFill patternType="solid">
        <fgColor rgb="FFF5F5F5"/>
        <bgColor indexed="64"/>
      </patternFill>
    </fill>
  </fills>
  <borders count="12">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2"/>
      </left>
      <right style="thin">
        <color theme="2"/>
      </right>
      <top style="thin">
        <color theme="2"/>
      </top>
      <bottom style="thin">
        <color theme="2"/>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64">
    <xf numFmtId="0" fontId="0" fillId="0" borderId="0" xfId="0"/>
    <xf numFmtId="164" fontId="0" fillId="0" borderId="0" xfId="0" applyNumberFormat="1"/>
    <xf numFmtId="0" fontId="0" fillId="0" borderId="0" xfId="0" applyAlignment="1">
      <alignment horizontal="center"/>
    </xf>
    <xf numFmtId="10" fontId="0" fillId="0" borderId="0" xfId="0" applyNumberFormat="1"/>
    <xf numFmtId="9" fontId="0" fillId="0" borderId="0" xfId="0" applyNumberFormat="1"/>
    <xf numFmtId="14" fontId="0" fillId="0" borderId="0" xfId="0" applyNumberFormat="1"/>
    <xf numFmtId="2" fontId="0" fillId="0" borderId="0" xfId="0" applyNumberFormat="1"/>
    <xf numFmtId="0" fontId="3" fillId="0" borderId="0" xfId="0" applyFont="1"/>
    <xf numFmtId="0" fontId="0" fillId="0" borderId="0" xfId="0" pivotButton="1"/>
    <xf numFmtId="1" fontId="0" fillId="0" borderId="0" xfId="0" applyNumberFormat="1"/>
    <xf numFmtId="0" fontId="0" fillId="0" borderId="2" xfId="0" applyBorder="1"/>
    <xf numFmtId="0" fontId="0" fillId="0" borderId="3" xfId="0" applyBorder="1"/>
    <xf numFmtId="0" fontId="0" fillId="2" borderId="0" xfId="0" applyFill="1"/>
    <xf numFmtId="0" fontId="0" fillId="3" borderId="0" xfId="0" applyFill="1"/>
    <xf numFmtId="0" fontId="0" fillId="0" borderId="1" xfId="0" applyBorder="1"/>
    <xf numFmtId="14" fontId="0" fillId="0" borderId="1" xfId="0" applyNumberFormat="1" applyBorder="1"/>
    <xf numFmtId="14" fontId="0" fillId="0" borderId="3" xfId="0" applyNumberFormat="1" applyBorder="1"/>
    <xf numFmtId="2" fontId="0" fillId="0" borderId="0" xfId="0" applyNumberFormat="1" applyAlignment="1">
      <alignment horizontal="center"/>
    </xf>
    <xf numFmtId="0" fontId="4" fillId="0" borderId="0" xfId="0"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0" borderId="0" xfId="0" applyFont="1"/>
    <xf numFmtId="1" fontId="0" fillId="0" borderId="1" xfId="0" applyNumberFormat="1" applyBorder="1"/>
    <xf numFmtId="1" fontId="0" fillId="0" borderId="3" xfId="0" applyNumberFormat="1" applyBorder="1"/>
    <xf numFmtId="2" fontId="3" fillId="0" borderId="0" xfId="0" applyNumberFormat="1" applyFont="1" applyAlignment="1">
      <alignment horizontal="center"/>
    </xf>
    <xf numFmtId="10" fontId="0" fillId="0" borderId="1" xfId="0" applyNumberFormat="1" applyBorder="1"/>
    <xf numFmtId="10" fontId="0" fillId="0" borderId="3" xfId="0" applyNumberFormat="1" applyBorder="1"/>
    <xf numFmtId="10" fontId="2" fillId="0" borderId="0" xfId="0" applyNumberFormat="1" applyFont="1"/>
    <xf numFmtId="14" fontId="0" fillId="0" borderId="4" xfId="0" applyNumberFormat="1" applyBorder="1"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0" fillId="0" borderId="5" xfId="0" applyBorder="1" applyAlignment="1">
      <alignment horizontal="center"/>
    </xf>
    <xf numFmtId="0" fontId="0" fillId="9" borderId="0" xfId="0" applyFill="1" applyAlignment="1">
      <alignment horizontal="center" wrapText="1"/>
    </xf>
    <xf numFmtId="14" fontId="0" fillId="9" borderId="0" xfId="0" applyNumberFormat="1" applyFill="1" applyAlignment="1">
      <alignment horizontal="center"/>
    </xf>
    <xf numFmtId="0" fontId="0" fillId="9" borderId="0" xfId="0" applyFill="1" applyAlignment="1">
      <alignment horizontal="center"/>
    </xf>
    <xf numFmtId="9" fontId="0" fillId="0" borderId="5" xfId="0" applyNumberFormat="1" applyBorder="1" applyAlignment="1">
      <alignment horizontal="center"/>
    </xf>
    <xf numFmtId="0" fontId="5" fillId="2" borderId="0" xfId="0" applyFont="1" applyFill="1"/>
    <xf numFmtId="9" fontId="5" fillId="2" borderId="0" xfId="0" applyNumberFormat="1" applyFont="1" applyFill="1"/>
    <xf numFmtId="0" fontId="0" fillId="2" borderId="0" xfId="0" applyFill="1" applyAlignment="1">
      <alignment horizontal="center"/>
    </xf>
    <xf numFmtId="0" fontId="5" fillId="2" borderId="0" xfId="0" applyFont="1" applyFill="1" applyAlignment="1">
      <alignment horizontal="center"/>
    </xf>
    <xf numFmtId="0" fontId="6" fillId="9" borderId="0" xfId="0" applyFont="1" applyFill="1"/>
    <xf numFmtId="0" fontId="0" fillId="0" borderId="6" xfId="0" applyBorder="1"/>
    <xf numFmtId="14" fontId="2" fillId="0" borderId="0" xfId="0" applyNumberFormat="1" applyFont="1"/>
    <xf numFmtId="0" fontId="0" fillId="0" borderId="7" xfId="0" applyBorder="1"/>
    <xf numFmtId="0" fontId="0" fillId="0" borderId="10" xfId="0" applyBorder="1"/>
    <xf numFmtId="9" fontId="7" fillId="0" borderId="8" xfId="0" applyNumberFormat="1" applyFont="1" applyBorder="1"/>
    <xf numFmtId="9" fontId="7" fillId="0" borderId="11" xfId="0" applyNumberFormat="1" applyFont="1" applyBorder="1"/>
    <xf numFmtId="0" fontId="7" fillId="0" borderId="7" xfId="0" applyFont="1" applyBorder="1"/>
    <xf numFmtId="0" fontId="7" fillId="0" borderId="9" xfId="0" applyFont="1" applyBorder="1"/>
    <xf numFmtId="0" fontId="7" fillId="0" borderId="10" xfId="0" applyFont="1" applyBorder="1"/>
    <xf numFmtId="0" fontId="8" fillId="2" borderId="7" xfId="0" applyFont="1" applyFill="1" applyBorder="1"/>
    <xf numFmtId="0" fontId="8" fillId="2" borderId="7" xfId="0" applyFont="1" applyFill="1" applyBorder="1" applyAlignment="1">
      <alignment horizontal="center"/>
    </xf>
    <xf numFmtId="9" fontId="8" fillId="2" borderId="8" xfId="0" applyNumberFormat="1" applyFont="1" applyFill="1" applyBorder="1"/>
    <xf numFmtId="0" fontId="0" fillId="0" borderId="7" xfId="0" applyBorder="1" applyAlignment="1">
      <alignment horizontal="center"/>
    </xf>
    <xf numFmtId="0" fontId="7" fillId="0" borderId="7" xfId="0" applyFont="1" applyBorder="1" applyAlignment="1">
      <alignment horizontal="center"/>
    </xf>
    <xf numFmtId="0" fontId="0" fillId="0" borderId="0" xfId="0" applyNumberFormat="1"/>
    <xf numFmtId="0" fontId="5" fillId="2" borderId="0" xfId="0" applyFont="1" applyFill="1" applyAlignment="1"/>
    <xf numFmtId="0" fontId="0" fillId="0" borderId="0" xfId="0" applyAlignment="1"/>
    <xf numFmtId="0" fontId="8" fillId="2" borderId="7" xfId="0" applyFont="1" applyFill="1" applyBorder="1" applyAlignment="1"/>
    <xf numFmtId="0" fontId="7" fillId="0" borderId="7" xfId="0" applyFont="1" applyBorder="1" applyAlignment="1"/>
  </cellXfs>
  <cellStyles count="1">
    <cellStyle name="Normal" xfId="0" builtinId="0"/>
  </cellStyles>
  <dxfs count="172">
    <dxf>
      <font>
        <color rgb="FF9C0006"/>
      </font>
    </dxf>
    <dxf>
      <font>
        <color rgb="FFFFC000"/>
      </font>
    </dxf>
    <dxf>
      <font>
        <color rgb="FF00B050"/>
      </font>
    </dxf>
    <dxf>
      <font>
        <color rgb="FF9C0006"/>
      </font>
    </dxf>
    <dxf>
      <font>
        <sz val="13"/>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name val="Elevance Sans Semibold"/>
        <family val="3"/>
      </font>
    </dxf>
    <dxf>
      <font>
        <name val="Elevance Sans Semibold"/>
        <family val="3"/>
      </font>
    </dxf>
    <dxf>
      <font>
        <name val="Elevance Sans Semibold"/>
        <family val="3"/>
      </font>
    </dxf>
    <dxf>
      <font>
        <name val="Elevance Sans Semibold"/>
        <family val="3"/>
      </font>
    </dxf>
    <dxf>
      <font>
        <name val="Elevance Sans Semibold"/>
        <family val="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color theme="0"/>
      </font>
    </dxf>
    <dxf>
      <font>
        <color theme="0"/>
      </font>
    </dxf>
    <dxf>
      <font>
        <color theme="0"/>
      </font>
    </dxf>
    <dxf>
      <font>
        <color theme="0"/>
      </font>
    </dxf>
    <dxf>
      <font>
        <color theme="0"/>
      </font>
    </dxf>
    <dxf>
      <font>
        <color theme="0"/>
      </font>
    </dxf>
    <dxf>
      <fill>
        <patternFill>
          <bgColor rgb="FF5009B5"/>
        </patternFill>
      </fill>
    </dxf>
    <dxf>
      <fill>
        <patternFill>
          <bgColor rgb="FF5009B5"/>
        </patternFill>
      </fill>
    </dxf>
    <dxf>
      <fill>
        <patternFill>
          <bgColor rgb="FF5009B5"/>
        </patternFill>
      </fill>
    </dxf>
    <dxf>
      <fill>
        <patternFill>
          <bgColor rgb="FF5009B5"/>
        </patternFill>
      </fill>
    </dxf>
    <dxf>
      <fill>
        <patternFill>
          <bgColor rgb="FF5009B5"/>
        </patternFill>
      </fill>
    </dxf>
    <dxf>
      <fill>
        <patternFill patternType="solid">
          <bgColor rgb="FF5009B5"/>
        </patternFill>
      </fill>
    </dxf>
    <dxf>
      <numFmt numFmtId="13" formatCode="0%"/>
    </dxf>
    <dxf>
      <numFmt numFmtId="13" formatCode="0%"/>
    </dxf>
    <dxf>
      <font>
        <color rgb="FF9C0006"/>
      </font>
      <fill>
        <patternFill>
          <bgColor rgb="FFFFC7CE"/>
        </patternFill>
      </fill>
    </dxf>
    <dxf>
      <fill>
        <patternFill>
          <bgColor rgb="FFFFC7CE"/>
        </patternFill>
      </fil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color theme="0"/>
      </font>
    </dxf>
    <dxf>
      <font>
        <color theme="0"/>
      </font>
    </dxf>
    <dxf>
      <font>
        <color theme="0"/>
      </font>
    </dxf>
    <dxf>
      <font>
        <color theme="0"/>
      </font>
    </dxf>
    <dxf>
      <font>
        <color theme="0"/>
      </font>
    </dxf>
    <dxf>
      <font>
        <color theme="0"/>
      </font>
    </dxf>
    <dxf>
      <fill>
        <patternFill>
          <bgColor rgb="FF5009B5"/>
        </patternFill>
      </fill>
    </dxf>
    <dxf>
      <fill>
        <patternFill>
          <bgColor rgb="FF5009B5"/>
        </patternFill>
      </fill>
    </dxf>
    <dxf>
      <fill>
        <patternFill>
          <bgColor rgb="FF5009B5"/>
        </patternFill>
      </fill>
    </dxf>
    <dxf>
      <fill>
        <patternFill>
          <bgColor rgb="FF5009B5"/>
        </patternFill>
      </fill>
    </dxf>
    <dxf>
      <fill>
        <patternFill>
          <bgColor rgb="FF5009B5"/>
        </patternFill>
      </fill>
    </dxf>
    <dxf>
      <fill>
        <patternFill patternType="solid">
          <bgColor rgb="FF5009B5"/>
        </patternFill>
      </fill>
    </dxf>
    <dxf>
      <numFmt numFmtId="13" formatCode="0%"/>
    </dxf>
    <dxf>
      <numFmt numFmtId="13" formatCode="0%"/>
    </dxf>
    <dxf>
      <border outline="0">
        <bottom style="thin">
          <color theme="4" tint="0.39997558519241921"/>
        </bottom>
      </border>
    </dxf>
    <dxf>
      <numFmt numFmtId="19" formatCode="m/d/yyyy"/>
      <fill>
        <patternFill patternType="none">
          <fgColor indexed="64"/>
          <bgColor indexed="65"/>
        </patternFill>
      </fill>
    </dxf>
    <dxf>
      <font>
        <b val="0"/>
        <i val="0"/>
        <strike val="0"/>
        <condense val="0"/>
        <extend val="0"/>
        <outline val="0"/>
        <shadow val="0"/>
        <u val="none"/>
        <vertAlign val="baseline"/>
        <sz val="11"/>
        <color theme="1"/>
        <name val="Elevance Sans"/>
        <family val="2"/>
        <scheme val="none"/>
      </font>
      <numFmt numFmtId="1" formatCode="0"/>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Elevance Sans"/>
        <family val="2"/>
        <scheme val="none"/>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Elevance Sans"/>
        <family val="2"/>
        <scheme val="none"/>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Elevance Sans"/>
        <family val="2"/>
        <scheme val="none"/>
      </font>
      <numFmt numFmtId="14" formatCode="0.00%"/>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Elevance Sans"/>
        <family val="2"/>
        <scheme val="none"/>
      </font>
      <numFmt numFmtId="19" formatCode="m/d/yyyy"/>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Elevance Sans"/>
        <family val="2"/>
        <scheme val="none"/>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Elevance Sans"/>
        <family val="2"/>
        <scheme val="none"/>
      </font>
      <numFmt numFmtId="19" formatCode="m/d/yyyy"/>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Elevance Sans"/>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Elevance Sans"/>
        <family val="2"/>
        <scheme val="none"/>
      </font>
      <fill>
        <patternFill patternType="none">
          <fgColor indexed="64"/>
          <bgColor indexed="65"/>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Elevance Sans"/>
        <family val="2"/>
        <scheme val="none"/>
      </font>
      <fill>
        <patternFill patternType="none">
          <fgColor indexed="64"/>
          <bgColor indexed="65"/>
        </patternFill>
      </fill>
    </dxf>
    <dxf>
      <font>
        <b/>
        <i val="0"/>
        <strike val="0"/>
        <condense val="0"/>
        <extend val="0"/>
        <outline val="0"/>
        <shadow val="0"/>
        <u val="none"/>
        <vertAlign val="baseline"/>
        <sz val="11"/>
        <color theme="0"/>
        <name val="Elevance Sans"/>
        <family val="2"/>
        <scheme val="none"/>
      </font>
      <fill>
        <patternFill patternType="none">
          <fgColor indexed="64"/>
          <bgColor indexed="65"/>
        </patternFill>
      </fill>
    </dxf>
    <dxf>
      <numFmt numFmtId="2" formatCode="0.00"/>
    </dxf>
    <dxf>
      <font>
        <b val="0"/>
        <i val="0"/>
        <strike val="0"/>
        <condense val="0"/>
        <extend val="0"/>
        <outline val="0"/>
        <shadow val="0"/>
        <u val="none"/>
        <vertAlign val="baseline"/>
        <sz val="11"/>
        <color auto="1"/>
        <name val="Elevance Sans"/>
        <family val="2"/>
        <scheme val="none"/>
      </font>
      <numFmt numFmtId="2" formatCode="0.00"/>
      <fill>
        <patternFill patternType="none">
          <fgColor indexed="64"/>
          <bgColor indexed="65"/>
        </patternFill>
      </fill>
      <alignment horizontal="center" vertical="bottom" textRotation="0" wrapText="0" indent="0" justifyLastLine="0" shrinkToFit="0" readingOrder="0"/>
    </dxf>
    <dxf>
      <numFmt numFmtId="164" formatCode="m/d/yy;@"/>
      <alignment horizontal="general" vertical="bottom" textRotation="0" wrapText="0" indent="0" justifyLastLine="0" shrinkToFit="0" readingOrder="0"/>
    </dxf>
    <dxf>
      <font>
        <b/>
        <color theme="1"/>
      </font>
      <border>
        <bottom style="thin">
          <color rgb="FF5009B5"/>
        </bottom>
        <vertical/>
        <horizontal/>
      </border>
    </dxf>
    <dxf>
      <font>
        <color theme="1"/>
      </font>
      <border>
        <left style="thin">
          <color rgb="FF5009B5"/>
        </left>
        <right style="thin">
          <color rgb="FF5009B5"/>
        </right>
        <top style="thin">
          <color rgb="FF5009B5"/>
        </top>
        <bottom style="thin">
          <color rgb="FF5009B5"/>
        </bottom>
        <vertical/>
        <horizontal/>
      </border>
    </dxf>
  </dxfs>
  <tableStyles count="1" defaultTableStyle="TableStyleMedium2" defaultPivotStyle="PivotStyleLight16">
    <tableStyle name="SlicerStyleLight1 2" pivot="0" table="0" count="10" xr9:uid="{44240EA9-C96C-4EC7-B508-4D4E36C64335}">
      <tableStyleElement type="wholeTable" dxfId="171"/>
      <tableStyleElement type="headerRow" dxfId="170"/>
    </tableStyle>
  </tableStyles>
  <colors>
    <mruColors>
      <color rgb="FF5009B5"/>
      <color rgb="FF794CFF"/>
      <color rgb="FFF5F5F5"/>
      <color rgb="FFFFC7CE"/>
      <color rgb="FFF83008"/>
      <color rgb="FFEBE4FF"/>
      <color rgb="FFE1EDFF"/>
      <color rgb="FFD9F5F5"/>
      <color rgb="FF00BBBA"/>
      <color rgb="FF44B8F3"/>
    </mruColors>
  </colors>
  <extLst>
    <ext xmlns:x14="http://schemas.microsoft.com/office/spreadsheetml/2009/9/main" uri="{46F421CA-312F-682f-3DD2-61675219B42D}">
      <x14:dxfs count="8">
        <dxf>
          <font>
            <color theme="0"/>
          </font>
          <fill>
            <patternFill patternType="solid">
              <fgColor auto="1"/>
              <bgColor rgb="FF794CFF"/>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94CFF"/>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94CFF"/>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94CFF"/>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rgb="FF5009B5"/>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009B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EBE4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EBE4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5009B5"/>
            </a:solidFill>
          </c:spPr>
          <c:dPt>
            <c:idx val="0"/>
            <c:bubble3D val="0"/>
            <c:spPr>
              <a:solidFill>
                <a:srgbClr val="5009B5"/>
              </a:solidFill>
              <a:ln w="19050">
                <a:solidFill>
                  <a:schemeClr val="lt1"/>
                </a:solidFill>
              </a:ln>
              <a:effectLst/>
            </c:spPr>
            <c:extLst>
              <c:ext xmlns:c16="http://schemas.microsoft.com/office/drawing/2014/chart" uri="{C3380CC4-5D6E-409C-BE32-E72D297353CC}">
                <c16:uniqueId val="{00000001-0BB1-4694-8E58-4E6DD77A684E}"/>
              </c:ext>
            </c:extLst>
          </c:dPt>
          <c:dPt>
            <c:idx val="1"/>
            <c:bubble3D val="0"/>
            <c:spPr>
              <a:solidFill>
                <a:srgbClr val="EBE4FF"/>
              </a:solidFill>
              <a:ln w="19050">
                <a:solidFill>
                  <a:schemeClr val="lt1"/>
                </a:solidFill>
              </a:ln>
              <a:effectLst/>
            </c:spPr>
            <c:extLst>
              <c:ext xmlns:c16="http://schemas.microsoft.com/office/drawing/2014/chart" uri="{C3380CC4-5D6E-409C-BE32-E72D297353CC}">
                <c16:uniqueId val="{00000001-367A-4A50-8FCD-3259271D5119}"/>
              </c:ext>
            </c:extLst>
          </c:dPt>
          <c:val>
            <c:numRef>
              <c:f>'Pivot tables'!$B$2:$C$2</c:f>
              <c:numCache>
                <c:formatCode>0.00%</c:formatCode>
                <c:ptCount val="2"/>
                <c:pt idx="0">
                  <c:v>0.42045454545454547</c:v>
                </c:pt>
                <c:pt idx="1">
                  <c:v>0.57954545454545459</c:v>
                </c:pt>
              </c:numCache>
            </c:numRef>
          </c:val>
          <c:extLst>
            <c:ext xmlns:c16="http://schemas.microsoft.com/office/drawing/2014/chart" uri="{C3380CC4-5D6E-409C-BE32-E72D297353CC}">
              <c16:uniqueId val="{00000000-367A-4A50-8FCD-3259271D51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 tables'!$G$1</c:f>
              <c:strCache>
                <c:ptCount val="1"/>
                <c:pt idx="0">
                  <c:v>Start Date</c:v>
                </c:pt>
              </c:strCache>
            </c:strRef>
          </c:tx>
          <c:spPr>
            <a:noFill/>
            <a:ln>
              <a:noFill/>
            </a:ln>
            <a:effectLst/>
          </c:spPr>
          <c:invertIfNegative val="0"/>
          <c:errBars>
            <c:errBarType val="plus"/>
            <c:errValType val="cust"/>
            <c:noEndCap val="1"/>
            <c:plus>
              <c:numRef>
                <c:f>[0]!PivotDaysComplete</c:f>
                <c:numCache>
                  <c:formatCode>General</c:formatCode>
                  <c:ptCount val="7"/>
                  <c:pt idx="0">
                    <c:v>9</c:v>
                  </c:pt>
                  <c:pt idx="1">
                    <c:v>9</c:v>
                  </c:pt>
                  <c:pt idx="2">
                    <c:v>2.625</c:v>
                  </c:pt>
                  <c:pt idx="3">
                    <c:v>0</c:v>
                  </c:pt>
                  <c:pt idx="4">
                    <c:v>0</c:v>
                  </c:pt>
                  <c:pt idx="5">
                    <c:v>0</c:v>
                  </c:pt>
                  <c:pt idx="6">
                    <c:v>10</c:v>
                  </c:pt>
                </c:numCache>
              </c:numRef>
            </c:plus>
            <c:minus>
              <c:numLit>
                <c:formatCode>General</c:formatCode>
                <c:ptCount val="1"/>
                <c:pt idx="0">
                  <c:v>1</c:v>
                </c:pt>
              </c:numLit>
            </c:minus>
            <c:spPr>
              <a:noFill/>
              <a:ln w="111125" cap="flat" cmpd="sng" algn="ctr">
                <a:solidFill>
                  <a:srgbClr val="5009B5"/>
                </a:solidFill>
                <a:round/>
              </a:ln>
              <a:effectLst/>
            </c:spPr>
          </c:errBars>
          <c:cat>
            <c:strRef>
              <c:f>[0]!PivotPhase</c:f>
              <c:strCache>
                <c:ptCount val="7"/>
                <c:pt idx="0">
                  <c:v>HLBRs</c:v>
                </c:pt>
                <c:pt idx="1">
                  <c:v>LOE</c:v>
                </c:pt>
                <c:pt idx="2">
                  <c:v>Business Requirement</c:v>
                </c:pt>
                <c:pt idx="3">
                  <c:v>PI Planning</c:v>
                </c:pt>
                <c:pt idx="4">
                  <c:v>Development</c:v>
                </c:pt>
                <c:pt idx="5">
                  <c:v>Business Validation</c:v>
                </c:pt>
                <c:pt idx="6">
                  <c:v>Funding</c:v>
                </c:pt>
              </c:strCache>
            </c:strRef>
          </c:cat>
          <c:val>
            <c:numRef>
              <c:f>[0]!PivotStartDate</c:f>
              <c:numCache>
                <c:formatCode>m/d/yyyy</c:formatCode>
                <c:ptCount val="7"/>
                <c:pt idx="0">
                  <c:v>45292</c:v>
                </c:pt>
                <c:pt idx="1">
                  <c:v>45301</c:v>
                </c:pt>
                <c:pt idx="2">
                  <c:v>45320</c:v>
                </c:pt>
                <c:pt idx="3">
                  <c:v>45383</c:v>
                </c:pt>
                <c:pt idx="4">
                  <c:v>45397</c:v>
                </c:pt>
                <c:pt idx="5">
                  <c:v>45778</c:v>
                </c:pt>
                <c:pt idx="6">
                  <c:v>45310</c:v>
                </c:pt>
              </c:numCache>
            </c:numRef>
          </c:val>
          <c:extLst>
            <c:ext xmlns:c16="http://schemas.microsoft.com/office/drawing/2014/chart" uri="{C3380CC4-5D6E-409C-BE32-E72D297353CC}">
              <c16:uniqueId val="{00000000-D63E-40C0-82F3-5C043B93DB22}"/>
            </c:ext>
          </c:extLst>
        </c:ser>
        <c:ser>
          <c:idx val="1"/>
          <c:order val="1"/>
          <c:tx>
            <c:strRef>
              <c:f>'Pivot tables'!$H$1</c:f>
              <c:strCache>
                <c:ptCount val="1"/>
                <c:pt idx="0">
                  <c:v>Duration</c:v>
                </c:pt>
              </c:strCache>
            </c:strRef>
          </c:tx>
          <c:spPr>
            <a:solidFill>
              <a:srgbClr val="EBE4FF"/>
            </a:solidFill>
            <a:ln>
              <a:noFill/>
            </a:ln>
            <a:effectLst/>
          </c:spPr>
          <c:invertIfNegative val="0"/>
          <c:cat>
            <c:strRef>
              <c:f>[0]!PivotPhase</c:f>
              <c:strCache>
                <c:ptCount val="7"/>
                <c:pt idx="0">
                  <c:v>HLBRs</c:v>
                </c:pt>
                <c:pt idx="1">
                  <c:v>LOE</c:v>
                </c:pt>
                <c:pt idx="2">
                  <c:v>Business Requirement</c:v>
                </c:pt>
                <c:pt idx="3">
                  <c:v>PI Planning</c:v>
                </c:pt>
                <c:pt idx="4">
                  <c:v>Development</c:v>
                </c:pt>
                <c:pt idx="5">
                  <c:v>Business Validation</c:v>
                </c:pt>
                <c:pt idx="6">
                  <c:v>Funding</c:v>
                </c:pt>
              </c:strCache>
            </c:strRef>
          </c:cat>
          <c:val>
            <c:numRef>
              <c:f>[0]!PivotDaysNeeded</c:f>
              <c:numCache>
                <c:formatCode>General</c:formatCode>
                <c:ptCount val="7"/>
                <c:pt idx="0">
                  <c:v>9</c:v>
                </c:pt>
                <c:pt idx="1">
                  <c:v>9</c:v>
                </c:pt>
                <c:pt idx="2">
                  <c:v>63</c:v>
                </c:pt>
                <c:pt idx="3">
                  <c:v>14</c:v>
                </c:pt>
                <c:pt idx="4">
                  <c:v>381</c:v>
                </c:pt>
                <c:pt idx="5">
                  <c:v>14</c:v>
                </c:pt>
                <c:pt idx="6">
                  <c:v>10</c:v>
                </c:pt>
              </c:numCache>
            </c:numRef>
          </c:val>
          <c:extLst>
            <c:ext xmlns:c16="http://schemas.microsoft.com/office/drawing/2014/chart" uri="{C3380CC4-5D6E-409C-BE32-E72D297353CC}">
              <c16:uniqueId val="{00000003-D63E-40C0-82F3-5C043B93DB22}"/>
            </c:ext>
          </c:extLst>
        </c:ser>
        <c:dLbls>
          <c:showLegendKey val="0"/>
          <c:showVal val="0"/>
          <c:showCatName val="0"/>
          <c:showSerName val="0"/>
          <c:showPercent val="0"/>
          <c:showBubbleSize val="0"/>
        </c:dLbls>
        <c:gapWidth val="182"/>
        <c:overlap val="100"/>
        <c:axId val="272078671"/>
        <c:axId val="272079031"/>
      </c:barChart>
      <c:catAx>
        <c:axId val="272078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9031"/>
        <c:crosses val="autoZero"/>
        <c:auto val="1"/>
        <c:lblAlgn val="ctr"/>
        <c:lblOffset val="100"/>
        <c:noMultiLvlLbl val="0"/>
      </c:catAx>
      <c:valAx>
        <c:axId val="272079031"/>
        <c:scaling>
          <c:orientation val="minMax"/>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'Pivot tables'!$Q$3</c:f>
              <c:strCache>
                <c:ptCount val="1"/>
                <c:pt idx="0">
                  <c:v>Completed</c:v>
                </c:pt>
              </c:strCache>
            </c:strRef>
          </c:tx>
          <c:spPr>
            <a:ln w="31750" cap="sq">
              <a:solidFill>
                <a:srgbClr val="5009B5"/>
              </a:solidFill>
              <a:round/>
            </a:ln>
            <a:effectLst/>
          </c:spPr>
          <c:marker>
            <c:symbol val="x"/>
            <c:size val="7"/>
            <c:spPr>
              <a:solidFill>
                <a:srgbClr val="5009B5"/>
              </a:solidFill>
              <a:ln w="9525">
                <a:solidFill>
                  <a:srgbClr val="5009B5"/>
                </a:solidFill>
              </a:ln>
              <a:effectLst/>
            </c:spPr>
          </c:marker>
          <c:cat>
            <c:strRef>
              <c:f>'Pivot tables'!$R$2:$X$2</c:f>
              <c:strCache>
                <c:ptCount val="7"/>
                <c:pt idx="0">
                  <c:v>Business Requirement</c:v>
                </c:pt>
                <c:pt idx="1">
                  <c:v>Business Validation</c:v>
                </c:pt>
                <c:pt idx="2">
                  <c:v>Development</c:v>
                </c:pt>
                <c:pt idx="3">
                  <c:v>Funding</c:v>
                </c:pt>
                <c:pt idx="4">
                  <c:v>HLBRs</c:v>
                </c:pt>
                <c:pt idx="5">
                  <c:v>LOE</c:v>
                </c:pt>
                <c:pt idx="6">
                  <c:v>PI Planning</c:v>
                </c:pt>
              </c:strCache>
            </c:strRef>
          </c:cat>
          <c:val>
            <c:numRef>
              <c:f>'Pivot tables'!$R$3:$X$3</c:f>
              <c:numCache>
                <c:formatCode>General</c:formatCode>
                <c:ptCount val="7"/>
                <c:pt idx="3">
                  <c:v>1</c:v>
                </c:pt>
                <c:pt idx="4">
                  <c:v>4</c:v>
                </c:pt>
                <c:pt idx="5">
                  <c:v>4</c:v>
                </c:pt>
              </c:numCache>
            </c:numRef>
          </c:val>
          <c:smooth val="0"/>
          <c:extLst>
            <c:ext xmlns:c16="http://schemas.microsoft.com/office/drawing/2014/chart" uri="{C3380CC4-5D6E-409C-BE32-E72D297353CC}">
              <c16:uniqueId val="{00000000-6867-4AA2-A9EA-5CD9E9A78E25}"/>
            </c:ext>
          </c:extLst>
        </c:ser>
        <c:dLbls>
          <c:showLegendKey val="0"/>
          <c:showVal val="0"/>
          <c:showCatName val="0"/>
          <c:showSerName val="0"/>
          <c:showPercent val="0"/>
          <c:showBubbleSize val="0"/>
        </c:dLbls>
        <c:marker val="1"/>
        <c:smooth val="0"/>
        <c:axId val="827237280"/>
        <c:axId val="827236200"/>
      </c:lineChart>
      <c:catAx>
        <c:axId val="8272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Elevance Sans" pitchFamily="50" charset="0"/>
                <a:ea typeface="+mn-ea"/>
                <a:cs typeface="+mn-cs"/>
              </a:defRPr>
            </a:pPr>
            <a:endParaRPr lang="en-US"/>
          </a:p>
        </c:txPr>
        <c:crossAx val="827236200"/>
        <c:crosses val="autoZero"/>
        <c:auto val="1"/>
        <c:lblAlgn val="ctr"/>
        <c:lblOffset val="100"/>
        <c:noMultiLvlLbl val="0"/>
      </c:catAx>
      <c:valAx>
        <c:axId val="82723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Elevance Sans" pitchFamily="50" charset="0"/>
                <a:ea typeface="+mn-ea"/>
                <a:cs typeface="+mn-cs"/>
              </a:defRPr>
            </a:pPr>
            <a:endParaRPr lang="en-US"/>
          </a:p>
        </c:txPr>
        <c:crossAx val="827237280"/>
        <c:crosses val="autoZero"/>
        <c:crossBetween val="between"/>
        <c:majorUnit val="1"/>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5009B5"/>
            </a:solidFill>
          </c:spPr>
          <c:dPt>
            <c:idx val="0"/>
            <c:bubble3D val="0"/>
            <c:spPr>
              <a:solidFill>
                <a:srgbClr val="5009B5"/>
              </a:solidFill>
              <a:ln w="19050">
                <a:solidFill>
                  <a:schemeClr val="lt1"/>
                </a:solidFill>
              </a:ln>
              <a:effectLst/>
            </c:spPr>
            <c:extLst>
              <c:ext xmlns:c16="http://schemas.microsoft.com/office/drawing/2014/chart" uri="{C3380CC4-5D6E-409C-BE32-E72D297353CC}">
                <c16:uniqueId val="{00000013-24C0-4972-9BF6-A705174913F6}"/>
              </c:ext>
            </c:extLst>
          </c:dPt>
          <c:dPt>
            <c:idx val="1"/>
            <c:bubble3D val="0"/>
            <c:spPr>
              <a:solidFill>
                <a:srgbClr val="EBE4FF"/>
              </a:solidFill>
              <a:ln w="19050">
                <a:solidFill>
                  <a:schemeClr val="lt1"/>
                </a:solidFill>
              </a:ln>
              <a:effectLst/>
            </c:spPr>
            <c:extLst>
              <c:ext xmlns:c16="http://schemas.microsoft.com/office/drawing/2014/chart" uri="{C3380CC4-5D6E-409C-BE32-E72D297353CC}">
                <c16:uniqueId val="{00000015-24C0-4972-9BF6-A705174913F6}"/>
              </c:ext>
            </c:extLst>
          </c:dPt>
          <c:cat>
            <c:numRef>
              <c:f>'Pivot tables'!$B$2:$C$2</c:f>
              <c:numCache>
                <c:formatCode>0.00%</c:formatCode>
                <c:ptCount val="2"/>
                <c:pt idx="0">
                  <c:v>0.42045454545454547</c:v>
                </c:pt>
                <c:pt idx="1">
                  <c:v>0.57954545454545459</c:v>
                </c:pt>
              </c:numCache>
            </c:numRef>
          </c:cat>
          <c:val>
            <c:numRef>
              <c:f>'Pivot tables'!$B$2:$C$2</c:f>
              <c:numCache>
                <c:formatCode>0.00%</c:formatCode>
                <c:ptCount val="2"/>
                <c:pt idx="0">
                  <c:v>0.42045454545454547</c:v>
                </c:pt>
                <c:pt idx="1">
                  <c:v>0.57954545454545459</c:v>
                </c:pt>
              </c:numCache>
            </c:numRef>
          </c:val>
          <c:extLst>
            <c:ext xmlns:c16="http://schemas.microsoft.com/office/drawing/2014/chart" uri="{C3380CC4-5D6E-409C-BE32-E72D297353CC}">
              <c16:uniqueId val="{00000016-24C0-4972-9BF6-A705174913F6}"/>
            </c:ext>
          </c:extLst>
        </c:ser>
        <c:dLbls>
          <c:showLegendKey val="0"/>
          <c:showVal val="0"/>
          <c:showCatName val="0"/>
          <c:showSerName val="0"/>
          <c:showPercent val="0"/>
          <c:showBubbleSize val="0"/>
          <c:showLeaderLines val="1"/>
        </c:dLbls>
        <c:firstSliceAng val="0"/>
        <c:holeSize val="66"/>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 tables'!$G$1</c:f>
              <c:strCache>
                <c:ptCount val="1"/>
                <c:pt idx="0">
                  <c:v>Start Date</c:v>
                </c:pt>
              </c:strCache>
            </c:strRef>
          </c:tx>
          <c:spPr>
            <a:noFill/>
            <a:ln>
              <a:noFill/>
            </a:ln>
            <a:effectLst/>
          </c:spPr>
          <c:invertIfNegative val="0"/>
          <c:errBars>
            <c:errBarType val="plus"/>
            <c:errValType val="cust"/>
            <c:noEndCap val="1"/>
            <c:plus>
              <c:numRef>
                <c:f>[0]!PivotDaysComplete</c:f>
                <c:numCache>
                  <c:formatCode>General</c:formatCode>
                  <c:ptCount val="7"/>
                  <c:pt idx="0">
                    <c:v>9</c:v>
                  </c:pt>
                  <c:pt idx="1">
                    <c:v>9</c:v>
                  </c:pt>
                  <c:pt idx="2">
                    <c:v>2.625</c:v>
                  </c:pt>
                  <c:pt idx="3">
                    <c:v>0</c:v>
                  </c:pt>
                  <c:pt idx="4">
                    <c:v>0</c:v>
                  </c:pt>
                  <c:pt idx="5">
                    <c:v>0</c:v>
                  </c:pt>
                  <c:pt idx="6">
                    <c:v>10</c:v>
                  </c:pt>
                </c:numCache>
              </c:numRef>
            </c:plus>
            <c:minus>
              <c:numLit>
                <c:formatCode>General</c:formatCode>
                <c:ptCount val="1"/>
                <c:pt idx="0">
                  <c:v>1</c:v>
                </c:pt>
              </c:numLit>
            </c:minus>
            <c:spPr>
              <a:noFill/>
              <a:ln w="174625" cap="flat" cmpd="sng" algn="ctr">
                <a:solidFill>
                  <a:srgbClr val="5009B5"/>
                </a:solidFill>
                <a:round/>
              </a:ln>
              <a:effectLst/>
            </c:spPr>
          </c:errBars>
          <c:cat>
            <c:strRef>
              <c:f>[0]!PivotPhase</c:f>
              <c:strCache>
                <c:ptCount val="7"/>
                <c:pt idx="0">
                  <c:v>HLBRs</c:v>
                </c:pt>
                <c:pt idx="1">
                  <c:v>LOE</c:v>
                </c:pt>
                <c:pt idx="2">
                  <c:v>Business Requirement</c:v>
                </c:pt>
                <c:pt idx="3">
                  <c:v>PI Planning</c:v>
                </c:pt>
                <c:pt idx="4">
                  <c:v>Development</c:v>
                </c:pt>
                <c:pt idx="5">
                  <c:v>Business Validation</c:v>
                </c:pt>
                <c:pt idx="6">
                  <c:v>Funding</c:v>
                </c:pt>
              </c:strCache>
            </c:strRef>
          </c:cat>
          <c:val>
            <c:numRef>
              <c:f>[0]!PivotStartDate</c:f>
              <c:numCache>
                <c:formatCode>m/d/yyyy</c:formatCode>
                <c:ptCount val="7"/>
                <c:pt idx="0">
                  <c:v>45292</c:v>
                </c:pt>
                <c:pt idx="1">
                  <c:v>45301</c:v>
                </c:pt>
                <c:pt idx="2">
                  <c:v>45320</c:v>
                </c:pt>
                <c:pt idx="3">
                  <c:v>45383</c:v>
                </c:pt>
                <c:pt idx="4">
                  <c:v>45397</c:v>
                </c:pt>
                <c:pt idx="5">
                  <c:v>45778</c:v>
                </c:pt>
                <c:pt idx="6">
                  <c:v>45310</c:v>
                </c:pt>
              </c:numCache>
            </c:numRef>
          </c:val>
          <c:extLst>
            <c:ext xmlns:c16="http://schemas.microsoft.com/office/drawing/2014/chart" uri="{C3380CC4-5D6E-409C-BE32-E72D297353CC}">
              <c16:uniqueId val="{00000000-2361-4B11-A5DB-A4840D2699E8}"/>
            </c:ext>
          </c:extLst>
        </c:ser>
        <c:ser>
          <c:idx val="1"/>
          <c:order val="1"/>
          <c:tx>
            <c:strRef>
              <c:f>'Pivot tables'!$H$1</c:f>
              <c:strCache>
                <c:ptCount val="1"/>
                <c:pt idx="0">
                  <c:v>Duration</c:v>
                </c:pt>
              </c:strCache>
            </c:strRef>
          </c:tx>
          <c:spPr>
            <a:solidFill>
              <a:srgbClr val="EBE4FF"/>
            </a:solidFill>
            <a:ln>
              <a:solidFill>
                <a:schemeClr val="tx1">
                  <a:lumMod val="15000"/>
                  <a:lumOff val="85000"/>
                  <a:alpha val="96000"/>
                </a:schemeClr>
              </a:solidFill>
            </a:ln>
            <a:effectLst/>
          </c:spPr>
          <c:invertIfNegative val="0"/>
          <c:cat>
            <c:strRef>
              <c:f>[0]!PivotPhase</c:f>
              <c:strCache>
                <c:ptCount val="7"/>
                <c:pt idx="0">
                  <c:v>HLBRs</c:v>
                </c:pt>
                <c:pt idx="1">
                  <c:v>LOE</c:v>
                </c:pt>
                <c:pt idx="2">
                  <c:v>Business Requirement</c:v>
                </c:pt>
                <c:pt idx="3">
                  <c:v>PI Planning</c:v>
                </c:pt>
                <c:pt idx="4">
                  <c:v>Development</c:v>
                </c:pt>
                <c:pt idx="5">
                  <c:v>Business Validation</c:v>
                </c:pt>
                <c:pt idx="6">
                  <c:v>Funding</c:v>
                </c:pt>
              </c:strCache>
            </c:strRef>
          </c:cat>
          <c:val>
            <c:numRef>
              <c:f>[0]!PivotDaysNeeded</c:f>
              <c:numCache>
                <c:formatCode>General</c:formatCode>
                <c:ptCount val="7"/>
                <c:pt idx="0">
                  <c:v>9</c:v>
                </c:pt>
                <c:pt idx="1">
                  <c:v>9</c:v>
                </c:pt>
                <c:pt idx="2">
                  <c:v>63</c:v>
                </c:pt>
                <c:pt idx="3">
                  <c:v>14</c:v>
                </c:pt>
                <c:pt idx="4">
                  <c:v>381</c:v>
                </c:pt>
                <c:pt idx="5">
                  <c:v>14</c:v>
                </c:pt>
                <c:pt idx="6">
                  <c:v>10</c:v>
                </c:pt>
              </c:numCache>
            </c:numRef>
          </c:val>
          <c:extLst>
            <c:ext xmlns:c16="http://schemas.microsoft.com/office/drawing/2014/chart" uri="{C3380CC4-5D6E-409C-BE32-E72D297353CC}">
              <c16:uniqueId val="{00000001-2361-4B11-A5DB-A4840D2699E8}"/>
            </c:ext>
          </c:extLst>
        </c:ser>
        <c:dLbls>
          <c:showLegendKey val="0"/>
          <c:showVal val="0"/>
          <c:showCatName val="0"/>
          <c:showSerName val="0"/>
          <c:showPercent val="0"/>
          <c:showBubbleSize val="0"/>
        </c:dLbls>
        <c:gapWidth val="47"/>
        <c:overlap val="100"/>
        <c:axId val="272078671"/>
        <c:axId val="272079031"/>
      </c:barChart>
      <c:catAx>
        <c:axId val="272078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9031"/>
        <c:crosses val="autoZero"/>
        <c:auto val="1"/>
        <c:lblAlgn val="ctr"/>
        <c:lblOffset val="100"/>
        <c:noMultiLvlLbl val="0"/>
      </c:catAx>
      <c:valAx>
        <c:axId val="272079031"/>
        <c:scaling>
          <c:orientation val="minMax"/>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533746753158447E-2"/>
          <c:y val="3.6630036630036632E-2"/>
          <c:w val="0.94783240177879324"/>
          <c:h val="0.84578754578754578"/>
        </c:manualLayout>
      </c:layout>
      <c:lineChart>
        <c:grouping val="stacked"/>
        <c:varyColors val="0"/>
        <c:ser>
          <c:idx val="0"/>
          <c:order val="0"/>
          <c:tx>
            <c:strRef>
              <c:f>'Pivot tables'!$Q$3</c:f>
              <c:strCache>
                <c:ptCount val="1"/>
                <c:pt idx="0">
                  <c:v>Completed</c:v>
                </c:pt>
              </c:strCache>
            </c:strRef>
          </c:tx>
          <c:spPr>
            <a:ln w="31750" cap="sq">
              <a:solidFill>
                <a:srgbClr val="5009B5"/>
              </a:solidFill>
              <a:round/>
            </a:ln>
            <a:effectLst/>
          </c:spPr>
          <c:marker>
            <c:symbol val="x"/>
            <c:size val="7"/>
            <c:spPr>
              <a:solidFill>
                <a:srgbClr val="5009B5"/>
              </a:solidFill>
              <a:ln w="9525">
                <a:solidFill>
                  <a:srgbClr val="5009B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Elevance Sans Semibold" pitchFamily="50"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tables'!$R$2:$X$2</c:f>
              <c:strCache>
                <c:ptCount val="7"/>
                <c:pt idx="0">
                  <c:v>Business Requirement</c:v>
                </c:pt>
                <c:pt idx="1">
                  <c:v>Business Validation</c:v>
                </c:pt>
                <c:pt idx="2">
                  <c:v>Development</c:v>
                </c:pt>
                <c:pt idx="3">
                  <c:v>Funding</c:v>
                </c:pt>
                <c:pt idx="4">
                  <c:v>HLBRs</c:v>
                </c:pt>
                <c:pt idx="5">
                  <c:v>LOE</c:v>
                </c:pt>
                <c:pt idx="6">
                  <c:v>PI Planning</c:v>
                </c:pt>
              </c:strCache>
            </c:strRef>
          </c:cat>
          <c:val>
            <c:numRef>
              <c:f>'Pivot tables'!$R$3:$X$3</c:f>
              <c:numCache>
                <c:formatCode>General</c:formatCode>
                <c:ptCount val="7"/>
                <c:pt idx="3">
                  <c:v>1</c:v>
                </c:pt>
                <c:pt idx="4">
                  <c:v>4</c:v>
                </c:pt>
                <c:pt idx="5">
                  <c:v>4</c:v>
                </c:pt>
              </c:numCache>
            </c:numRef>
          </c:val>
          <c:smooth val="0"/>
          <c:extLst>
            <c:ext xmlns:c16="http://schemas.microsoft.com/office/drawing/2014/chart" uri="{C3380CC4-5D6E-409C-BE32-E72D297353CC}">
              <c16:uniqueId val="{00000000-3454-43E5-9F15-E21A4CAE48D4}"/>
            </c:ext>
          </c:extLst>
        </c:ser>
        <c:dLbls>
          <c:showLegendKey val="0"/>
          <c:showVal val="0"/>
          <c:showCatName val="0"/>
          <c:showSerName val="0"/>
          <c:showPercent val="0"/>
          <c:showBubbleSize val="0"/>
        </c:dLbls>
        <c:marker val="1"/>
        <c:smooth val="0"/>
        <c:axId val="827237280"/>
        <c:axId val="827236200"/>
      </c:lineChart>
      <c:catAx>
        <c:axId val="8272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Elevance Sans" pitchFamily="50" charset="0"/>
                <a:ea typeface="+mn-ea"/>
                <a:cs typeface="+mn-cs"/>
              </a:defRPr>
            </a:pPr>
            <a:endParaRPr lang="en-US"/>
          </a:p>
        </c:txPr>
        <c:crossAx val="827236200"/>
        <c:crosses val="autoZero"/>
        <c:auto val="1"/>
        <c:lblAlgn val="ctr"/>
        <c:lblOffset val="100"/>
        <c:noMultiLvlLbl val="0"/>
      </c:catAx>
      <c:valAx>
        <c:axId val="82723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Elevance Sans" pitchFamily="50" charset="0"/>
                <a:ea typeface="+mn-ea"/>
                <a:cs typeface="+mn-cs"/>
              </a:defRPr>
            </a:pPr>
            <a:endParaRPr lang="en-US"/>
          </a:p>
        </c:txPr>
        <c:crossAx val="827237280"/>
        <c:crosses val="autoZero"/>
        <c:crossBetween val="between"/>
        <c:majorUnit val="1"/>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74295</xdr:colOff>
      <xdr:row>22</xdr:row>
      <xdr:rowOff>26670</xdr:rowOff>
    </xdr:from>
    <xdr:to>
      <xdr:col>14</xdr:col>
      <xdr:colOff>628702</xdr:colOff>
      <xdr:row>35</xdr:row>
      <xdr:rowOff>72390</xdr:rowOff>
    </xdr:to>
    <mc:AlternateContent xmlns:mc="http://schemas.openxmlformats.org/markup-compatibility/2006" xmlns:a14="http://schemas.microsoft.com/office/drawing/2010/main">
      <mc:Choice Requires="a14">
        <xdr:graphicFrame macro="">
          <xdr:nvGraphicFramePr>
            <xdr:cNvPr id="2" name="Feature 1">
              <a:extLst>
                <a:ext uri="{FF2B5EF4-FFF2-40B4-BE49-F238E27FC236}">
                  <a16:creationId xmlns:a16="http://schemas.microsoft.com/office/drawing/2014/main" id="{8F90D1ED-2A74-C238-E983-DACC1C9A2A36}"/>
                </a:ext>
              </a:extLst>
            </xdr:cNvPr>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23372445" y="4008120"/>
              <a:ext cx="1864995" cy="2388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108585</xdr:rowOff>
    </xdr:from>
    <xdr:to>
      <xdr:col>2</xdr:col>
      <xdr:colOff>706755</xdr:colOff>
      <xdr:row>22</xdr:row>
      <xdr:rowOff>108585</xdr:rowOff>
    </xdr:to>
    <xdr:graphicFrame macro="">
      <xdr:nvGraphicFramePr>
        <xdr:cNvPr id="3" name="Chart 2">
          <a:extLst>
            <a:ext uri="{FF2B5EF4-FFF2-40B4-BE49-F238E27FC236}">
              <a16:creationId xmlns:a16="http://schemas.microsoft.com/office/drawing/2014/main" id="{4FF5EFF8-D35C-CE2E-9307-245A67E2C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1175385</xdr:colOff>
      <xdr:row>10</xdr:row>
      <xdr:rowOff>0</xdr:rowOff>
    </xdr:from>
    <xdr:to>
      <xdr:col>9</xdr:col>
      <xdr:colOff>91440</xdr:colOff>
      <xdr:row>25</xdr:row>
      <xdr:rowOff>0</xdr:rowOff>
    </xdr:to>
    <xdr:graphicFrame macro="">
      <xdr:nvGraphicFramePr>
        <xdr:cNvPr id="4" name="Chart 3">
          <a:extLst>
            <a:ext uri="{FF2B5EF4-FFF2-40B4-BE49-F238E27FC236}">
              <a16:creationId xmlns:a16="http://schemas.microsoft.com/office/drawing/2014/main" id="{AA5C7F17-F665-BE88-C60D-B87AA837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xdr:row>
      <xdr:rowOff>0</xdr:rowOff>
    </xdr:from>
    <xdr:to>
      <xdr:col>23</xdr:col>
      <xdr:colOff>819150</xdr:colOff>
      <xdr:row>28</xdr:row>
      <xdr:rowOff>28575</xdr:rowOff>
    </xdr:to>
    <xdr:graphicFrame macro="">
      <xdr:nvGraphicFramePr>
        <xdr:cNvPr id="7" name="Chart 6">
          <a:extLst>
            <a:ext uri="{FF2B5EF4-FFF2-40B4-BE49-F238E27FC236}">
              <a16:creationId xmlns:a16="http://schemas.microsoft.com/office/drawing/2014/main" id="{843A0997-BFE5-985C-AF6F-8F222091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xdr:col>
      <xdr:colOff>476250</xdr:colOff>
      <xdr:row>11</xdr:row>
      <xdr:rowOff>95250</xdr:rowOff>
    </xdr:to>
    <xdr:pic>
      <xdr:nvPicPr>
        <xdr:cNvPr id="2" name="Picture 1">
          <a:extLst>
            <a:ext uri="{FF2B5EF4-FFF2-40B4-BE49-F238E27FC236}">
              <a16:creationId xmlns:a16="http://schemas.microsoft.com/office/drawing/2014/main" id="{B0032AE4-84D9-E434-47F2-E38616B7E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1238250"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3333749</xdr:colOff>
      <xdr:row>0</xdr:row>
      <xdr:rowOff>61807</xdr:rowOff>
    </xdr:from>
    <xdr:to>
      <xdr:col>9</xdr:col>
      <xdr:colOff>1079499</xdr:colOff>
      <xdr:row>0</xdr:row>
      <xdr:rowOff>412750</xdr:rowOff>
    </xdr:to>
    <xdr:sp macro="" textlink="">
      <xdr:nvSpPr>
        <xdr:cNvPr id="12" name="TextBox 11">
          <a:extLst>
            <a:ext uri="{FF2B5EF4-FFF2-40B4-BE49-F238E27FC236}">
              <a16:creationId xmlns:a16="http://schemas.microsoft.com/office/drawing/2014/main" id="{CBFE2FA5-99B8-6196-DDA8-90B03B51E28C}"/>
            </a:ext>
          </a:extLst>
        </xdr:cNvPr>
        <xdr:cNvSpPr txBox="1"/>
      </xdr:nvSpPr>
      <xdr:spPr>
        <a:xfrm>
          <a:off x="8149166" y="61807"/>
          <a:ext cx="6519333" cy="350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Elevance Sans Semibold" pitchFamily="50" charset="0"/>
            </a:rPr>
            <a:t>Rx Guide Project Tracker</a:t>
          </a:r>
        </a:p>
      </xdr:txBody>
    </xdr:sp>
    <xdr:clientData/>
  </xdr:twoCellAnchor>
  <xdr:twoCellAnchor>
    <xdr:from>
      <xdr:col>0</xdr:col>
      <xdr:colOff>0</xdr:colOff>
      <xdr:row>0</xdr:row>
      <xdr:rowOff>419099</xdr:rowOff>
    </xdr:from>
    <xdr:to>
      <xdr:col>3</xdr:col>
      <xdr:colOff>0</xdr:colOff>
      <xdr:row>43</xdr:row>
      <xdr:rowOff>148167</xdr:rowOff>
    </xdr:to>
    <xdr:sp macro="" textlink="">
      <xdr:nvSpPr>
        <xdr:cNvPr id="13" name="Rectangle 12">
          <a:extLst>
            <a:ext uri="{FF2B5EF4-FFF2-40B4-BE49-F238E27FC236}">
              <a16:creationId xmlns:a16="http://schemas.microsoft.com/office/drawing/2014/main" id="{437A10B5-CE69-C57F-5DCB-72540F59F8A2}"/>
            </a:ext>
          </a:extLst>
        </xdr:cNvPr>
        <xdr:cNvSpPr/>
      </xdr:nvSpPr>
      <xdr:spPr>
        <a:xfrm>
          <a:off x="0" y="419099"/>
          <a:ext cx="2190750" cy="764540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128620</xdr:colOff>
      <xdr:row>2</xdr:row>
      <xdr:rowOff>52916</xdr:rowOff>
    </xdr:from>
    <xdr:to>
      <xdr:col>9</xdr:col>
      <xdr:colOff>232833</xdr:colOff>
      <xdr:row>18</xdr:row>
      <xdr:rowOff>0</xdr:rowOff>
    </xdr:to>
    <xdr:sp macro="" textlink="">
      <xdr:nvSpPr>
        <xdr:cNvPr id="26" name="Rectangle: Rounded Corners 25">
          <a:extLst>
            <a:ext uri="{FF2B5EF4-FFF2-40B4-BE49-F238E27FC236}">
              <a16:creationId xmlns:a16="http://schemas.microsoft.com/office/drawing/2014/main" id="{C73EA378-F3A9-8FCC-F9E1-8D0B2FA4F92E}"/>
            </a:ext>
          </a:extLst>
        </xdr:cNvPr>
        <xdr:cNvSpPr/>
      </xdr:nvSpPr>
      <xdr:spPr>
        <a:xfrm>
          <a:off x="2319370" y="592666"/>
          <a:ext cx="11269630" cy="2825751"/>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72178</xdr:colOff>
      <xdr:row>3</xdr:row>
      <xdr:rowOff>129155</xdr:rowOff>
    </xdr:from>
    <xdr:to>
      <xdr:col>5</xdr:col>
      <xdr:colOff>984250</xdr:colOff>
      <xdr:row>15</xdr:row>
      <xdr:rowOff>148167</xdr:rowOff>
    </xdr:to>
    <xdr:graphicFrame macro="">
      <xdr:nvGraphicFramePr>
        <xdr:cNvPr id="23" name="Chart 22">
          <a:extLst>
            <a:ext uri="{FF2B5EF4-FFF2-40B4-BE49-F238E27FC236}">
              <a16:creationId xmlns:a16="http://schemas.microsoft.com/office/drawing/2014/main" id="{5AD4FFDD-B39F-4DEC-B592-2ACE25DF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163644</xdr:colOff>
      <xdr:row>7</xdr:row>
      <xdr:rowOff>134414</xdr:rowOff>
    </xdr:from>
    <xdr:to>
      <xdr:col>5</xdr:col>
      <xdr:colOff>9912</xdr:colOff>
      <xdr:row>11</xdr:row>
      <xdr:rowOff>25800</xdr:rowOff>
    </xdr:to>
    <xdr:sp macro="" textlink="#REF!">
      <xdr:nvSpPr>
        <xdr:cNvPr id="28" name="TextBox 27">
          <a:extLst>
            <a:ext uri="{FF2B5EF4-FFF2-40B4-BE49-F238E27FC236}">
              <a16:creationId xmlns:a16="http://schemas.microsoft.com/office/drawing/2014/main" id="{924E78F0-8AE2-72AC-2B78-E6D87AD83650}"/>
            </a:ext>
          </a:extLst>
        </xdr:cNvPr>
        <xdr:cNvSpPr txBox="1"/>
      </xdr:nvSpPr>
      <xdr:spPr>
        <a:xfrm>
          <a:off x="2576644" y="1573747"/>
          <a:ext cx="1708935" cy="61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DFA29A-E601-41FC-9C61-6CFAD47F44EF}" type="TxLink">
            <a:rPr lang="en-US" sz="3200" b="0" i="0" u="none" strike="noStrike">
              <a:solidFill>
                <a:srgbClr val="5009B5"/>
              </a:solidFill>
              <a:latin typeface="Elevance Sans Semibold" pitchFamily="50" charset="0"/>
            </a:rPr>
            <a:pPr algn="ctr"/>
            <a:t>88%</a:t>
          </a:fld>
          <a:endParaRPr lang="en-US" sz="3200" b="0" i="0" u="none" strike="noStrike">
            <a:solidFill>
              <a:srgbClr val="5009B5"/>
            </a:solidFill>
            <a:latin typeface="Elevance Sans Semibold" pitchFamily="50" charset="0"/>
          </a:endParaRPr>
        </a:p>
      </xdr:txBody>
    </xdr:sp>
    <xdr:clientData/>
  </xdr:twoCellAnchor>
  <xdr:twoCellAnchor>
    <xdr:from>
      <xdr:col>4</xdr:col>
      <xdr:colOff>563011</xdr:colOff>
      <xdr:row>10</xdr:row>
      <xdr:rowOff>64656</xdr:rowOff>
    </xdr:from>
    <xdr:to>
      <xdr:col>5</xdr:col>
      <xdr:colOff>32410</xdr:colOff>
      <xdr:row>11</xdr:row>
      <xdr:rowOff>85327</xdr:rowOff>
    </xdr:to>
    <xdr:sp macro="" textlink="">
      <xdr:nvSpPr>
        <xdr:cNvPr id="29" name="TextBox 28">
          <a:extLst>
            <a:ext uri="{FF2B5EF4-FFF2-40B4-BE49-F238E27FC236}">
              <a16:creationId xmlns:a16="http://schemas.microsoft.com/office/drawing/2014/main" id="{7FFCE693-9D47-E7AF-62B4-B5F9DDC3D543}"/>
            </a:ext>
          </a:extLst>
        </xdr:cNvPr>
        <xdr:cNvSpPr txBox="1"/>
      </xdr:nvSpPr>
      <xdr:spPr>
        <a:xfrm>
          <a:off x="2976011" y="2043739"/>
          <a:ext cx="1332066" cy="20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n>
                <a:noFill/>
              </a:ln>
              <a:solidFill>
                <a:srgbClr val="5009B5"/>
              </a:solidFill>
              <a:latin typeface="Elevance Sans Semibold" pitchFamily="50" charset="0"/>
            </a:rPr>
            <a:t>Complete</a:t>
          </a:r>
        </a:p>
      </xdr:txBody>
    </xdr:sp>
    <xdr:clientData/>
  </xdr:twoCellAnchor>
  <xdr:twoCellAnchor>
    <xdr:from>
      <xdr:col>5</xdr:col>
      <xdr:colOff>84665</xdr:colOff>
      <xdr:row>2</xdr:row>
      <xdr:rowOff>117376</xdr:rowOff>
    </xdr:from>
    <xdr:to>
      <xdr:col>9</xdr:col>
      <xdr:colOff>61914</xdr:colOff>
      <xdr:row>18</xdr:row>
      <xdr:rowOff>21167</xdr:rowOff>
    </xdr:to>
    <xdr:graphicFrame macro="">
      <xdr:nvGraphicFramePr>
        <xdr:cNvPr id="30" name="Chart 29">
          <a:extLst>
            <a:ext uri="{FF2B5EF4-FFF2-40B4-BE49-F238E27FC236}">
              <a16:creationId xmlns:a16="http://schemas.microsoft.com/office/drawing/2014/main" id="{0A312C73-82BA-42D1-9676-4E3D64FF5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169334</xdr:colOff>
      <xdr:row>19</xdr:row>
      <xdr:rowOff>10585</xdr:rowOff>
    </xdr:from>
    <xdr:to>
      <xdr:col>2</xdr:col>
      <xdr:colOff>529379</xdr:colOff>
      <xdr:row>30</xdr:row>
      <xdr:rowOff>92076</xdr:rowOff>
    </xdr:to>
    <mc:AlternateContent xmlns:mc="http://schemas.openxmlformats.org/markup-compatibility/2006" xmlns:a14="http://schemas.microsoft.com/office/drawing/2010/main">
      <mc:Choice Requires="a14">
        <xdr:graphicFrame macro="">
          <xdr:nvGraphicFramePr>
            <xdr:cNvPr id="31" name="Feature 2">
              <a:extLst>
                <a:ext uri="{FF2B5EF4-FFF2-40B4-BE49-F238E27FC236}">
                  <a16:creationId xmlns:a16="http://schemas.microsoft.com/office/drawing/2014/main" id="{A13EDE2B-0AA9-40C1-AFEF-2676B6FA1835}"/>
                </a:ext>
              </a:extLst>
            </xdr:cNvPr>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169334" y="3608918"/>
              <a:ext cx="1864995" cy="2388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412750</xdr:colOff>
      <xdr:row>2</xdr:row>
      <xdr:rowOff>52917</xdr:rowOff>
    </xdr:from>
    <xdr:to>
      <xdr:col>15</xdr:col>
      <xdr:colOff>687917</xdr:colOff>
      <xdr:row>37</xdr:row>
      <xdr:rowOff>42334</xdr:rowOff>
    </xdr:to>
    <xdr:sp macro="" textlink="">
      <xdr:nvSpPr>
        <xdr:cNvPr id="8" name="Rectangle: Rounded Corners 7">
          <a:extLst>
            <a:ext uri="{FF2B5EF4-FFF2-40B4-BE49-F238E27FC236}">
              <a16:creationId xmlns:a16="http://schemas.microsoft.com/office/drawing/2014/main" id="{0B00CB6F-70E2-53F5-CD31-9E65057DA135}"/>
            </a:ext>
          </a:extLst>
        </xdr:cNvPr>
        <xdr:cNvSpPr/>
      </xdr:nvSpPr>
      <xdr:spPr>
        <a:xfrm>
          <a:off x="13768917" y="592667"/>
          <a:ext cx="5810250" cy="6858000"/>
        </a:xfrm>
        <a:prstGeom prst="roundRect">
          <a:avLst>
            <a:gd name="adj" fmla="val 94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687916</xdr:colOff>
      <xdr:row>7</xdr:row>
      <xdr:rowOff>42335</xdr:rowOff>
    </xdr:from>
    <xdr:to>
      <xdr:col>15</xdr:col>
      <xdr:colOff>412750</xdr:colOff>
      <xdr:row>17</xdr:row>
      <xdr:rowOff>169334</xdr:rowOff>
    </xdr:to>
    <xdr:graphicFrame macro="">
      <xdr:nvGraphicFramePr>
        <xdr:cNvPr id="9" name="Chart 8">
          <a:extLst>
            <a:ext uri="{FF2B5EF4-FFF2-40B4-BE49-F238E27FC236}">
              <a16:creationId xmlns:a16="http://schemas.microsoft.com/office/drawing/2014/main" id="{86833A9F-E2EA-4E51-B9DE-8E84EAF64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328084</xdr:colOff>
      <xdr:row>3</xdr:row>
      <xdr:rowOff>84666</xdr:rowOff>
    </xdr:from>
    <xdr:to>
      <xdr:col>14</xdr:col>
      <xdr:colOff>254000</xdr:colOff>
      <xdr:row>6</xdr:row>
      <xdr:rowOff>105833</xdr:rowOff>
    </xdr:to>
    <xdr:sp macro="" textlink="">
      <xdr:nvSpPr>
        <xdr:cNvPr id="10" name="TextBox 9">
          <a:extLst>
            <a:ext uri="{FF2B5EF4-FFF2-40B4-BE49-F238E27FC236}">
              <a16:creationId xmlns:a16="http://schemas.microsoft.com/office/drawing/2014/main" id="{AAA6EDD6-072D-CCE3-9EC0-CAE1CBBDA3F7}"/>
            </a:ext>
          </a:extLst>
        </xdr:cNvPr>
        <xdr:cNvSpPr txBox="1"/>
      </xdr:nvSpPr>
      <xdr:spPr>
        <a:xfrm>
          <a:off x="14943667" y="804333"/>
          <a:ext cx="3439583" cy="560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009B5"/>
              </a:solidFill>
              <a:latin typeface="Elevance Sans Semibold" pitchFamily="50" charset="0"/>
            </a:rPr>
            <a:t>Outstanding</a:t>
          </a:r>
          <a:r>
            <a:rPr lang="en-US" sz="2000" baseline="0">
              <a:solidFill>
                <a:srgbClr val="5009B5"/>
              </a:solidFill>
              <a:latin typeface="Elevance Sans Semibold" pitchFamily="50" charset="0"/>
            </a:rPr>
            <a:t> dependencies</a:t>
          </a:r>
          <a:endParaRPr lang="en-US" sz="2000">
            <a:solidFill>
              <a:srgbClr val="5009B5"/>
            </a:solidFill>
            <a:latin typeface="Elevance Sans Semibold" pitchFamily="50" charset="0"/>
          </a:endParaRPr>
        </a:p>
      </xdr:txBody>
    </xdr:sp>
    <xdr:clientData/>
  </xdr:twoCellAnchor>
  <xdr:twoCellAnchor>
    <xdr:from>
      <xdr:col>10</xdr:col>
      <xdr:colOff>522817</xdr:colOff>
      <xdr:row>18</xdr:row>
      <xdr:rowOff>131233</xdr:rowOff>
    </xdr:from>
    <xdr:to>
      <xdr:col>14</xdr:col>
      <xdr:colOff>448733</xdr:colOff>
      <xdr:row>21</xdr:row>
      <xdr:rowOff>88900</xdr:rowOff>
    </xdr:to>
    <xdr:sp macro="" textlink="">
      <xdr:nvSpPr>
        <xdr:cNvPr id="11" name="TextBox 10">
          <a:extLst>
            <a:ext uri="{FF2B5EF4-FFF2-40B4-BE49-F238E27FC236}">
              <a16:creationId xmlns:a16="http://schemas.microsoft.com/office/drawing/2014/main" id="{993A6A67-6E0E-4B72-A76B-960970495D25}"/>
            </a:ext>
          </a:extLst>
        </xdr:cNvPr>
        <xdr:cNvSpPr txBox="1"/>
      </xdr:nvSpPr>
      <xdr:spPr>
        <a:xfrm>
          <a:off x="15138400" y="3549650"/>
          <a:ext cx="3439583" cy="560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5009B5"/>
              </a:solidFill>
              <a:latin typeface="Elevance Sans Semibold" pitchFamily="50" charset="0"/>
            </a:rPr>
            <a:t>Notes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745.356976736111" createdVersion="5" refreshedVersion="8" minRefreshableVersion="3" recordCount="0" supportSubquery="1" supportAdvancedDrill="1" xr:uid="{B6659E36-ECA5-41E9-B833-517D847AE000}">
  <cacheSource type="external" connectionId="1"/>
  <cacheFields count="5">
    <cacheField name="[Table2].[Phase].[Phase]" caption="Phase" numFmtId="0" hierarchy="11" level="1">
      <sharedItems count="7">
        <s v="Business Requirement"/>
        <s v="Business Validation"/>
        <s v="Development"/>
        <s v="Funding"/>
        <s v="HLBRs"/>
        <s v="LOE"/>
        <s v="PI Planning"/>
      </sharedItems>
    </cacheField>
    <cacheField name="[Measures].[Sum of Days needed(Gantt chart)]" caption="Sum of Days needed(Gantt chart)" numFmtId="0" hierarchy="26" level="32767"/>
    <cacheField name="[Category].[Feature].[Feature]" caption="Feature" numFmtId="0" level="1">
      <sharedItems containsSemiMixedTypes="0" containsNonDate="0" containsString="0"/>
    </cacheField>
    <cacheField name="[Table2].[Start Date].[Start Date]" caption="Start Date" numFmtId="0" hierarchy="12" level="1">
      <sharedItems containsSemiMixedTypes="0" containsNonDate="0" containsDate="1" containsString="0" minDate="2024-01-01T00:00:00" maxDate="2025-05-02T00:00:00" count="7">
        <d v="2024-01-29T00:00:00"/>
        <d v="2025-05-01T00:00:00"/>
        <d v="2024-04-15T00:00:00"/>
        <d v="2024-01-19T00:00:00"/>
        <d v="2024-01-01T00:00:00"/>
        <d v="2024-01-10T00:00:00"/>
        <d v="2024-04-01T00:00:00"/>
      </sharedItems>
    </cacheField>
    <cacheField name="[Measures].[Sum of Days Complete(Gantt chart)]" caption="Sum of Days Complete(Gantt chart)" numFmtId="0" hierarchy="31" level="32767"/>
  </cacheFields>
  <cacheHierarchies count="35">
    <cacheHierarchy uniqueName="[Category].[Feature]" caption="Feature" attribute="1" defaultMemberUniqueName="[Category].[Feature].[All]" allUniqueName="[Category].[Feature].[All]" dimensionUniqueName="[Category]" displayFolder="" count="2" memberValueDatatype="130" unbalanced="0">
      <fieldsUsage count="2">
        <fieldUsage x="-1"/>
        <fieldUsage x="2"/>
      </fieldsUsage>
    </cacheHierarchy>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0" memberValueDatatype="130" unbalanced="0"/>
    <cacheHierarchy uniqueName="[Table1].[Owner]" caption="Owner" attribute="1" defaultMemberUniqueName="[Table1].[Owner].[All]" allUniqueName="[Table1].[Owner].[All]" dimensionUniqueName="[Table1]" displayFolder="" count="0" memberValueDatatype="130" unbalanced="0"/>
    <cacheHierarchy uniqueName="[Table1].[Milestone]" caption="Milestone" attribute="1" defaultMemberUniqueName="[Table1].[Milestone].[All]" allUniqueName="[Table1].[Milestone].[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Phase]" caption="Phase" attribute="1" defaultMemberUniqueName="[Table1].[Phase].[All]" allUniqueName="[Table1].[Phase].[All]" dimensionUniqueName="[Table1]" displayFolder="" count="0" memberValueDatatype="130" unbalanced="0"/>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2" memberValueDatatype="130" unbalanced="0">
      <fieldsUsage count="2">
        <fieldUsage x="-1"/>
        <fieldUsage x="0"/>
      </fieldsUsage>
    </cacheHierarchy>
    <cacheHierarchy uniqueName="[Table2].[Start Date]" caption="Start Date" attribute="1" time="1" defaultMemberUniqueName="[Table2].[Start Date].[All]" allUniqueName="[Table2].[Start Date].[All]" dimensionUniqueName="[Table2]" displayFolder="" count="2" memberValueDatatype="7" unbalanced="0">
      <fieldsUsage count="2">
        <fieldUsage x="-1"/>
        <fieldUsage x="3"/>
      </fieldsUsage>
    </cacheHierarchy>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6"/>
        </ext>
      </extLst>
    </cacheHierarchy>
  </cacheHierarchies>
  <kpis count="0"/>
  <dimensions count="4">
    <dimension name="Category" uniqueName="[Category]" caption="Category"/>
    <dimension measure="1" name="Measures" uniqueName="[Measures]" caption="Measures"/>
    <dimension name="Table1" uniqueName="[Table1]" caption="Table1"/>
    <dimension name="Table2" uniqueName="[Table2]" caption="Table2"/>
  </dimensions>
  <measureGroups count="3">
    <measureGroup name="Category" caption="Category"/>
    <measureGroup name="Table1" caption="Table1"/>
    <measureGroup name="Table2" caption="Table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745.356977546297" createdVersion="5" refreshedVersion="8" minRefreshableVersion="3" recordCount="0" supportSubquery="1" supportAdvancedDrill="1" xr:uid="{AB6B4B6A-1C0C-4C7E-8D03-824DC4CC0EB7}">
  <cacheSource type="external" connectionId="1"/>
  <cacheFields count="4">
    <cacheField name="[Category].[Feature].[Feature]" caption="Feature" numFmtId="0" level="1">
      <sharedItems containsSemiMixedTypes="0" containsNonDate="0" containsString="0"/>
    </cacheField>
    <cacheField name="[Table1].[Feature].[Feature]" caption="Feature" numFmtId="0" hierarchy="3" level="1">
      <sharedItems count="1">
        <s v="Opportunity Dashboard"/>
      </sharedItems>
    </cacheField>
    <cacheField name="[Measures].[Average of Progress remaining]" caption="Average of Progress remaining" numFmtId="0" hierarchy="29" level="32767"/>
    <cacheField name="[Measures].[Average of Individual progress]" caption="Average of Individual progress" numFmtId="0" hierarchy="30" level="32767"/>
  </cacheFields>
  <cacheHierarchies count="35">
    <cacheHierarchy uniqueName="[Category].[Feature]" caption="Feature" attribute="1" defaultMemberUniqueName="[Category].[Feature].[All]" allUniqueName="[Category].[Feature].[All]" dimensionUniqueName="[Category]" displayFolder="" count="2" memberValueDatatype="130" unbalanced="0">
      <fieldsUsage count="2">
        <fieldUsage x="-1"/>
        <fieldUsage x="0"/>
      </fieldsUsage>
    </cacheHierarchy>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2" memberValueDatatype="130" unbalanced="0">
      <fieldsUsage count="2">
        <fieldUsage x="-1"/>
        <fieldUsage x="1"/>
      </fieldsUsage>
    </cacheHierarchy>
    <cacheHierarchy uniqueName="[Table1].[Owner]" caption="Owner" attribute="1" defaultMemberUniqueName="[Table1].[Owner].[All]" allUniqueName="[Table1].[Owner].[All]" dimensionUniqueName="[Table1]" displayFolder="" count="0" memberValueDatatype="130" unbalanced="0"/>
    <cacheHierarchy uniqueName="[Table1].[Milestone]" caption="Milestone" attribute="1" defaultMemberUniqueName="[Table1].[Milestone].[All]" allUniqueName="[Table1].[Milestone].[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Phase]" caption="Phase" attribute="1" defaultMemberUniqueName="[Table1].[Phase].[All]" allUniqueName="[Table1].[Phase].[All]" dimensionUniqueName="[Table1]" displayFolder="" count="0" memberValueDatatype="130" unbalanced="0"/>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hidden="1">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hidden="1">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6"/>
        </ext>
      </extLst>
    </cacheHierarchy>
  </cacheHierarchies>
  <kpis count="0"/>
  <dimensions count="4">
    <dimension name="Category" uniqueName="[Category]" caption="Category"/>
    <dimension measure="1" name="Measures" uniqueName="[Measures]" caption="Measures"/>
    <dimension name="Table1" uniqueName="[Table1]" caption="Table1"/>
    <dimension name="Table2" uniqueName="[Table2]" caption="Table2"/>
  </dimensions>
  <measureGroups count="3">
    <measureGroup name="Category" caption="Category"/>
    <measureGroup name="Table1" caption="Table1"/>
    <measureGroup name="Table2" caption="Table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745.356978240743" createdVersion="5" refreshedVersion="8" minRefreshableVersion="3" recordCount="0" supportSubquery="1" supportAdvancedDrill="1" xr:uid="{10A6292C-0E76-459D-9581-07A4F593D6A2}">
  <cacheSource type="external" connectionId="1"/>
  <cacheFields count="7">
    <cacheField name="[Table2].[Phase].[Phase]" caption="Phase" numFmtId="0" hierarchy="11" level="1">
      <sharedItems count="7">
        <s v="Business Requirement"/>
        <s v="Business Validation"/>
        <s v="Development"/>
        <s v="Funding"/>
        <s v="HLBRs"/>
        <s v="LOE"/>
        <s v="PI Planning"/>
      </sharedItems>
    </cacheField>
    <cacheField name="[Category].[Feature].[Feature]" caption="Feature" numFmtId="0" level="1">
      <sharedItems containsSemiMixedTypes="0" containsNonDate="0" containsString="0"/>
    </cacheField>
    <cacheField name="[Table1].[Milestone].[Milestone]" caption="Milestone" numFmtId="0" hierarchy="5" level="1">
      <sharedItems count="22">
        <s v="10 - Product direction meeting btw Business and D&amp;A"/>
        <s v="11 - Ensure HLBRs and BRs match"/>
        <s v="12 -Recurring meetings btw Business  and D&amp;A"/>
        <s v="13 - Meeting with product and data SME"/>
        <s v="14 - Wireframe"/>
        <s v="15 - Metric definition"/>
        <s v="22 -BV Testing"/>
        <s v="17 - BA"/>
        <s v="18 - DF"/>
        <s v="19 - MW"/>
        <s v="20 - UI"/>
        <s v="21 - Dev Testing"/>
        <s v="09 - Funding approval"/>
        <s v="01 - Meeting w D&amp;A team"/>
        <s v="02 - Meeting btw D&amp;A and Busines team"/>
        <s v="03 - Create business requirements"/>
        <s v="04 - Submit form to LOE"/>
        <s v="05 - Submit funding proposal to D&amp;A"/>
        <s v="06 - Meeting btw IT and D&amp;A"/>
        <s v="07 - Create new funding proposal"/>
        <s v="08 - Submit funding proposal to business team"/>
        <s v="16 - PI planning"/>
      </sharedItems>
    </cacheField>
    <cacheField name="[Table1].[Owner].[Owner]" caption="Owner" numFmtId="0" hierarchy="4" level="1">
      <sharedItems count="6">
        <s v="Taylor"/>
        <s v="Carrie"/>
        <s v="IT"/>
        <s v="Business Team"/>
        <s v="D&amp;A"/>
        <s v="Naazira"/>
      </sharedItems>
    </cacheField>
    <cacheField name="[Table1].[Status].[Status]" caption="Status" numFmtId="0" hierarchy="6" level="1">
      <sharedItems count="3">
        <s v="In Progress"/>
        <s v="Not started"/>
        <s v="Completed"/>
      </sharedItems>
    </cacheField>
    <cacheField name="[Measures].[Sum of Individual progress]" caption="Sum of Individual progress" numFmtId="0" hierarchy="25" level="32767"/>
    <cacheField name="[Table1].[Phase].[Phase]" caption="Phase" numFmtId="0" hierarchy="7" level="1">
      <sharedItems count="7">
        <s v="Business Requirement"/>
        <s v="Business Validation"/>
        <s v="Development"/>
        <s v="Funding"/>
        <s v="HLBRs"/>
        <s v="LOE"/>
        <s v="PI Planning"/>
      </sharedItems>
    </cacheField>
  </cacheFields>
  <cacheHierarchies count="35">
    <cacheHierarchy uniqueName="[Category].[Feature]" caption="Feature" attribute="1" defaultMemberUniqueName="[Category].[Feature].[All]" allUniqueName="[Category].[Feature].[All]" dimensionUniqueName="[Category]" displayFolder="" count="2" memberValueDatatype="130" unbalanced="0">
      <fieldsUsage count="2">
        <fieldUsage x="-1"/>
        <fieldUsage x="1"/>
      </fieldsUsage>
    </cacheHierarchy>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0" memberValueDatatype="130" unbalanced="0"/>
    <cacheHierarchy uniqueName="[Table1].[Owner]" caption="Owner" attribute="1" defaultMemberUniqueName="[Table1].[Owner].[All]" allUniqueName="[Table1].[Owner].[All]" dimensionUniqueName="[Table1]" displayFolder="" count="2" memberValueDatatype="130" unbalanced="0">
      <fieldsUsage count="2">
        <fieldUsage x="-1"/>
        <fieldUsage x="3"/>
      </fieldsUsage>
    </cacheHierarchy>
    <cacheHierarchy uniqueName="[Table1].[Milestone]" caption="Milestone" attribute="1" defaultMemberUniqueName="[Table1].[Milestone].[All]" allUniqueName="[Table1].[Milestone].[All]" dimensionUniqueName="[Table1]" displayFolder="" count="2" memberValueDatatype="130" unbalanced="0">
      <fieldsUsage count="2">
        <fieldUsage x="-1"/>
        <fieldUsage x="2"/>
      </fieldsUsage>
    </cacheHierarchy>
    <cacheHierarchy uniqueName="[Table1].[Status]" caption="Status" attribute="1" defaultMemberUniqueName="[Table1].[Status].[All]" allUniqueName="[Table1].[Status].[All]" dimensionUniqueName="[Table1]" displayFolder="" count="2" memberValueDatatype="130" unbalanced="0">
      <fieldsUsage count="2">
        <fieldUsage x="-1"/>
        <fieldUsage x="4"/>
      </fieldsUsage>
    </cacheHierarchy>
    <cacheHierarchy uniqueName="[Table1].[Phase]" caption="Phase" attribute="1" defaultMemberUniqueName="[Table1].[Phase].[All]" allUniqueName="[Table1].[Phase].[All]" dimensionUniqueName="[Table1]" displayFolder="" count="2" memberValueDatatype="130" unbalanced="0">
      <fieldsUsage count="2">
        <fieldUsage x="-1"/>
        <fieldUsage x="6"/>
      </fieldsUsage>
    </cacheHierarchy>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2" memberValueDatatype="130" unbalanced="0">
      <fieldsUsage count="2">
        <fieldUsage x="-1"/>
        <fieldUsage x="0"/>
      </fieldsUsage>
    </cacheHierarchy>
    <cacheHierarchy uniqueName="[Table2].[Start Date]" caption="Start Date" attribute="1" time="1" defaultMemberUniqueName="[Table2].[Start Date].[All]" allUniqueName="[Table2].[Start Date].[All]" dimensionUniqueName="[Table2]" displayFolder="" count="0" memberValueDatatype="7" unbalanced="0"/>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hidden="1">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hidden="1">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6"/>
        </ext>
      </extLst>
    </cacheHierarchy>
  </cacheHierarchies>
  <kpis count="0"/>
  <dimensions count="4">
    <dimension name="Category" uniqueName="[Category]" caption="Category"/>
    <dimension measure="1" name="Measures" uniqueName="[Measures]" caption="Measures"/>
    <dimension name="Table1" uniqueName="[Table1]" caption="Table1"/>
    <dimension name="Table2" uniqueName="[Table2]" caption="Table2"/>
  </dimensions>
  <measureGroups count="3">
    <measureGroup name="Category" caption="Category"/>
    <measureGroup name="Table1" caption="Table1"/>
    <measureGroup name="Table2" caption="Table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745.356978935182" createdVersion="5" refreshedVersion="8" minRefreshableVersion="3" recordCount="0" supportSubquery="1" supportAdvancedDrill="1" xr:uid="{C69A4B40-8D52-4022-8466-19B2FECFA599}">
  <cacheSource type="external" connectionId="1"/>
  <cacheFields count="7">
    <cacheField name="[Table2].[Phase].[Phase]" caption="Phase" numFmtId="0" hierarchy="11" level="1">
      <sharedItems count="7">
        <s v="Business Requirement"/>
        <s v="Business Validation"/>
        <s v="Development"/>
        <s v="Funding"/>
        <s v="HLBRs"/>
        <s v="LOE"/>
        <s v="PI Planning"/>
      </sharedItems>
    </cacheField>
    <cacheField name="[Category].[Feature].[Feature]" caption="Feature" numFmtId="0" level="1">
      <sharedItems containsSemiMixedTypes="0" containsNonDate="0" containsString="0"/>
    </cacheField>
    <cacheField name="[Table1].[Milestone].[Milestone]" caption="Milestone" numFmtId="0" hierarchy="5" level="1">
      <sharedItems count="22">
        <s v="10 - Product direction meeting btw Business and D&amp;A"/>
        <s v="11 - Ensure HLBRs and BRs match"/>
        <s v="12 -Recurring meetings btw Business  and D&amp;A"/>
        <s v="13 - Meeting with product and data SME"/>
        <s v="14 - Wireframe"/>
        <s v="15 - Metric definition"/>
        <s v="22 -BV Testing"/>
        <s v="17 - BA"/>
        <s v="18 - DF"/>
        <s v="19 - MW"/>
        <s v="20 - UI"/>
        <s v="21 - Dev Testing"/>
        <s v="09 - Funding approval"/>
        <s v="01 - Meeting w D&amp;A team"/>
        <s v="02 - Meeting btw D&amp;A and Busines team"/>
        <s v="03 - Create business requirements"/>
        <s v="04 - Submit form to LOE"/>
        <s v="05 - Submit funding proposal to D&amp;A"/>
        <s v="06 - Meeting btw IT and D&amp;A"/>
        <s v="07 - Create new funding proposal"/>
        <s v="08 - Submit funding proposal to business team"/>
        <s v="16 - PI planning"/>
      </sharedItems>
    </cacheField>
    <cacheField name="[Table1].[Owner].[Owner]" caption="Owner" numFmtId="0" hierarchy="4" level="1">
      <sharedItems count="6">
        <s v="Taylor"/>
        <s v="Carrie"/>
        <s v="IT"/>
        <s v="Business Team"/>
        <s v="D&amp;A"/>
        <s v="Naazira"/>
      </sharedItems>
    </cacheField>
    <cacheField name="[Table1].[Status].[Status]" caption="Status" numFmtId="0" hierarchy="6" level="1">
      <sharedItems count="3">
        <s v="In Progress"/>
        <s v="Not started"/>
        <s v="Completed"/>
      </sharedItems>
    </cacheField>
    <cacheField name="[Measures].[Sum of Individual progress]" caption="Sum of Individual progress" numFmtId="0" hierarchy="25" level="32767"/>
    <cacheField name="[Table1].[Phase].[Phase]" caption="Phase" numFmtId="0" hierarchy="7" level="1">
      <sharedItems count="7">
        <s v="Business Requirement"/>
        <s v="Business Validation"/>
        <s v="Development"/>
        <s v="Funding"/>
        <s v="HLBRs"/>
        <s v="LOE"/>
        <s v="PI Planning"/>
      </sharedItems>
    </cacheField>
  </cacheFields>
  <cacheHierarchies count="35">
    <cacheHierarchy uniqueName="[Category].[Feature]" caption="Feature" attribute="1" defaultMemberUniqueName="[Category].[Feature].[All]" allUniqueName="[Category].[Feature].[All]" dimensionUniqueName="[Category]" displayFolder="" count="2" memberValueDatatype="130" unbalanced="0">
      <fieldsUsage count="2">
        <fieldUsage x="-1"/>
        <fieldUsage x="1"/>
      </fieldsUsage>
    </cacheHierarchy>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0" memberValueDatatype="130" unbalanced="0"/>
    <cacheHierarchy uniqueName="[Table1].[Owner]" caption="Owner" attribute="1" defaultMemberUniqueName="[Table1].[Owner].[All]" allUniqueName="[Table1].[Owner].[All]" dimensionUniqueName="[Table1]" displayFolder="" count="2" memberValueDatatype="130" unbalanced="0">
      <fieldsUsage count="2">
        <fieldUsage x="-1"/>
        <fieldUsage x="3"/>
      </fieldsUsage>
    </cacheHierarchy>
    <cacheHierarchy uniqueName="[Table1].[Milestone]" caption="Milestone" attribute="1" defaultMemberUniqueName="[Table1].[Milestone].[All]" allUniqueName="[Table1].[Milestone].[All]" dimensionUniqueName="[Table1]" displayFolder="" count="2" memberValueDatatype="130" unbalanced="0">
      <fieldsUsage count="2">
        <fieldUsage x="-1"/>
        <fieldUsage x="2"/>
      </fieldsUsage>
    </cacheHierarchy>
    <cacheHierarchy uniqueName="[Table1].[Status]" caption="Status" attribute="1" defaultMemberUniqueName="[Table1].[Status].[All]" allUniqueName="[Table1].[Status].[All]" dimensionUniqueName="[Table1]" displayFolder="" count="2" memberValueDatatype="130" unbalanced="0">
      <fieldsUsage count="2">
        <fieldUsage x="-1"/>
        <fieldUsage x="4"/>
      </fieldsUsage>
    </cacheHierarchy>
    <cacheHierarchy uniqueName="[Table1].[Phase]" caption="Phase" attribute="1" defaultMemberUniqueName="[Table1].[Phase].[All]" allUniqueName="[Table1].[Phase].[All]" dimensionUniqueName="[Table1]" displayFolder="" count="2" memberValueDatatype="130" unbalanced="0">
      <fieldsUsage count="2">
        <fieldUsage x="-1"/>
        <fieldUsage x="6"/>
      </fieldsUsage>
    </cacheHierarchy>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2" memberValueDatatype="130" unbalanced="0">
      <fieldsUsage count="2">
        <fieldUsage x="-1"/>
        <fieldUsage x="0"/>
      </fieldsUsage>
    </cacheHierarchy>
    <cacheHierarchy uniqueName="[Table2].[Start Date]" caption="Start Date" attribute="1" time="1" defaultMemberUniqueName="[Table2].[Start Date].[All]" allUniqueName="[Table2].[Start Date].[All]" dimensionUniqueName="[Table2]" displayFolder="" count="0" memberValueDatatype="7" unbalanced="0"/>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hidden="1">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hidden="1">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6"/>
        </ext>
      </extLst>
    </cacheHierarchy>
  </cacheHierarchies>
  <kpis count="0"/>
  <dimensions count="4">
    <dimension name="Category" uniqueName="[Category]" caption="Category"/>
    <dimension measure="1" name="Measures" uniqueName="[Measures]" caption="Measures"/>
    <dimension name="Table1" uniqueName="[Table1]" caption="Table1"/>
    <dimension name="Table2" uniqueName="[Table2]" caption="Table2"/>
  </dimensions>
  <measureGroups count="3">
    <measureGroup name="Category" caption="Category"/>
    <measureGroup name="Table1" caption="Table1"/>
    <measureGroup name="Table2" caption="Table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745.35697951389" createdVersion="5" refreshedVersion="8" minRefreshableVersion="3" recordCount="0" supportSubquery="1" supportAdvancedDrill="1" xr:uid="{6BFAAE34-DD83-4CB6-AB97-81272AC2FA8E}">
  <cacheSource type="external" connectionId="1"/>
  <cacheFields count="4">
    <cacheField name="[Table1].[Status].[Status]" caption="Status" numFmtId="0" hierarchy="6" level="1">
      <sharedItems count="3">
        <s v="Completed"/>
        <s v="In Progress"/>
        <s v="Not started"/>
      </sharedItems>
    </cacheField>
    <cacheField name="[Table1].[Phase].[Phase]" caption="Phase" numFmtId="0" hierarchy="7" level="1">
      <sharedItems count="7">
        <s v="Business Requirement"/>
        <s v="Business Validation"/>
        <s v="Development"/>
        <s v="Funding"/>
        <s v="HLBRs"/>
        <s v="LOE"/>
        <s v="PI Planning"/>
      </sharedItems>
    </cacheField>
    <cacheField name="[Measures].[Count of Status]" caption="Count of Status" numFmtId="0" hierarchy="34" level="32767"/>
    <cacheField name="[Category].[Feature].[Feature]" caption="Feature" numFmtId="0" level="1">
      <sharedItems containsSemiMixedTypes="0" containsNonDate="0" containsString="0"/>
    </cacheField>
  </cacheFields>
  <cacheHierarchies count="35">
    <cacheHierarchy uniqueName="[Category].[Feature]" caption="Feature" attribute="1" defaultMemberUniqueName="[Category].[Feature].[All]" allUniqueName="[Category].[Feature].[All]" dimensionUniqueName="[Category]" displayFolder="" count="2" memberValueDatatype="130" unbalanced="0">
      <fieldsUsage count="2">
        <fieldUsage x="-1"/>
        <fieldUsage x="3"/>
      </fieldsUsage>
    </cacheHierarchy>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0" memberValueDatatype="130" unbalanced="0"/>
    <cacheHierarchy uniqueName="[Table1].[Owner]" caption="Owner" attribute="1" defaultMemberUniqueName="[Table1].[Owner].[All]" allUniqueName="[Table1].[Owner].[All]" dimensionUniqueName="[Table1]" displayFolder="" count="0" memberValueDatatype="130" unbalanced="0"/>
    <cacheHierarchy uniqueName="[Table1].[Milestone]" caption="Milestone" attribute="1" defaultMemberUniqueName="[Table1].[Milestone].[All]" allUniqueName="[Table1].[Milestone].[All]" dimensionUniqueName="[Table1]" displayFolder="" count="0" memberValueDatatype="13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Phase]" caption="Phase" attribute="1" defaultMemberUniqueName="[Table1].[Phase].[All]" allUniqueName="[Table1].[Phase].[All]" dimensionUniqueName="[Table1]" displayFolder="" count="2" memberValueDatatype="130" unbalanced="0">
      <fieldsUsage count="2">
        <fieldUsage x="-1"/>
        <fieldUsage x="1"/>
      </fieldsUsage>
    </cacheHierarchy>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hidden="1">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hidden="1">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4">
    <dimension name="Category" uniqueName="[Category]" caption="Category"/>
    <dimension measure="1" name="Measures" uniqueName="[Measures]" caption="Measures"/>
    <dimension name="Table1" uniqueName="[Table1]" caption="Table1"/>
    <dimension name="Table2" uniqueName="[Table2]" caption="Table2"/>
  </dimensions>
  <measureGroups count="3">
    <measureGroup name="Category" caption="Category"/>
    <measureGroup name="Table1" caption="Table1"/>
    <measureGroup name="Table2" caption="Table2"/>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kumar, Maria" refreshedDate="45320.69092789352" createdVersion="3" refreshedVersion="8" minRefreshableVersion="3" recordCount="0" supportSubquery="1" supportAdvancedDrill="1" xr:uid="{B86D404B-71D9-40A7-8070-027B91A4AB6B}">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Category].[Feature]" caption="Feature" attribute="1" defaultMemberUniqueName="[Category].[Feature].[All]" allUniqueName="[Category].[Feature].[All]" dimensionUniqueName="[Category]" displayFolder="" count="2" memberValueDatatype="130" unbalanced="0"/>
    <cacheHierarchy uniqueName="[Table1].[PI]" caption="PI" attribute="1" defaultMemberUniqueName="[Table1].[PI].[All]" allUniqueName="[Table1].[PI].[All]" dimensionUniqueName="[Table1]" displayFolder="" count="0" memberValueDatatype="5" unbalanced="0"/>
    <cacheHierarchy uniqueName="[Table1].[Epic]" caption="Epic" attribute="1" defaultMemberUniqueName="[Table1].[Epic].[All]" allUniqueName="[Table1].[Epic].[All]" dimensionUniqueName="[Table1]" displayFolder="" count="0" memberValueDatatype="130" unbalanced="0"/>
    <cacheHierarchy uniqueName="[Table1].[Feature]" caption="Feature" attribute="1" defaultMemberUniqueName="[Table1].[Feature].[All]" allUniqueName="[Table1].[Feature].[All]" dimensionUniqueName="[Table1]" displayFolder="" count="0" memberValueDatatype="130" unbalanced="0"/>
    <cacheHierarchy uniqueName="[Table1].[Owner]" caption="Owner" attribute="1" defaultMemberUniqueName="[Table1].[Owner].[All]" allUniqueName="[Table1].[Owner].[All]" dimensionUniqueName="[Table1]" displayFolder="" count="0" memberValueDatatype="130" unbalanced="0"/>
    <cacheHierarchy uniqueName="[Table1].[Milestone]" caption="Milestone" attribute="1" defaultMemberUniqueName="[Table1].[Milestone].[All]" allUniqueName="[Table1].[Milestone].[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Phase]" caption="Phase" attribute="1" defaultMemberUniqueName="[Table1].[Phase].[All]" allUniqueName="[Table1].[Phase].[All]" dimensionUniqueName="[Table1]" displayFolder="" count="0" memberValueDatatype="130" unbalanced="0"/>
    <cacheHierarchy uniqueName="[Table1].[Individual progress]" caption="Individual progress" attribute="1" defaultMemberUniqueName="[Table1].[Individual progress].[All]" allUniqueName="[Table1].[Individual progress].[All]" dimensionUniqueName="[Table1]" displayFolder="" count="0" memberValueDatatype="5" unbalanced="0"/>
    <cacheHierarchy uniqueName="[Table1].[Progress remaining]" caption="Progress remaining" attribute="1" defaultMemberUniqueName="[Table1].[Progress remaining].[All]" allUniqueName="[Table1].[Progress remaining].[All]" dimensionUniqueName="[Table1]" displayFolder="" count="0" memberValueDatatype="5" unbalanced="0"/>
    <cacheHierarchy uniqueName="[Table2].[Feature]" caption="Feature" attribute="1" defaultMemberUniqueName="[Table2].[Feature].[All]" allUniqueName="[Table2].[Feature].[All]" dimensionUniqueName="[Table2]" displayFolder="" count="0" memberValueDatatype="130" unbalanced="0"/>
    <cacheHierarchy uniqueName="[Table2].[Phase]" caption="Phase" attribute="1" defaultMemberUniqueName="[Table2].[Phase].[All]" allUniqueName="[Table2].[Phase].[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Days needed]" caption="Days needed" attribute="1" defaultMemberUniqueName="[Table2].[Days needed].[All]" allUniqueName="[Table2].[Days needed].[All]" dimensionUniqueName="[Table2]" displayFolder="" count="0" memberValueDatatype="20" unbalanced="0"/>
    <cacheHierarchy uniqueName="[Table2].[Deadline]" caption="Deadline" attribute="1" time="1" defaultMemberUniqueName="[Table2].[Deadline].[All]" allUniqueName="[Table2].[Deadline].[All]" dimensionUniqueName="[Table2]" displayFolder="" count="0" memberValueDatatype="7" unbalanced="0"/>
    <cacheHierarchy uniqueName="[Table2].[Overall progress]" caption="Overall progress" attribute="1" defaultMemberUniqueName="[Table2].[Overall progress].[All]" allUniqueName="[Table2].[Overall progress].[All]" dimensionUniqueName="[Table2]" displayFolder="" count="0" memberValueDatatype="5" unbalanced="0"/>
    <cacheHierarchy uniqueName="[Table2].[Days behind/ahead]" caption="Days behind/ahead" attribute="1" defaultMemberUniqueName="[Table2].[Days behind/ahead].[All]" allUniqueName="[Table2].[Days behind/ahead].[All]" dimensionUniqueName="[Table2]" displayFolder="" count="0" memberValueDatatype="20" unbalanced="0"/>
    <cacheHierarchy uniqueName="[Table2].[Days needed(Gantt chart)]" caption="Days needed(Gantt chart)" attribute="1" defaultMemberUniqueName="[Table2].[Days needed(Gantt chart)].[All]" allUniqueName="[Table2].[Days needed(Gantt chart)].[All]" dimensionUniqueName="[Table2]" displayFolder="" count="0" memberValueDatatype="20" unbalanced="0"/>
    <cacheHierarchy uniqueName="[Table2].[Days Complete(Gantt chart)]" caption="Days Complete(Gantt chart)" attribute="1" defaultMemberUniqueName="[Table2].[Days Complete(Gantt chart)].[All]" allUniqueName="[Table2].[Days Complete(Gantt chart)].[All]" dimensionUniqueName="[Table2]" displayFolder="" count="0" memberValueDatatype="5" unbalanced="0"/>
    <cacheHierarchy uniqueName="[Table2].[Start Date (Month)]" caption="Start Date (Month)" attribute="1" defaultMemberUniqueName="[Table2].[Start Date (Month)].[All]" allUniqueName="[Table2].[Start Date (Month)].[All]" dimensionUniqueName="[Table2]" displayFolder="" count="0" memberValueDatatype="130" unbalanced="0"/>
    <cacheHierarchy uniqueName="[Table2].[Start Date (Month Index)]" caption="Start Date (Month Index)" attribute="1" defaultMemberUniqueName="[Table2].[Start Date (Month Index)].[All]" allUniqueName="[Table2].[Start 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Category]" caption="__XL_Count Category" measure="1" displayFolder="" measureGroup="Catego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dividual progress]" caption="Sum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needed(Gantt chart)]" caption="Sum of Days needed(Gantt chart)" measure="1" displayFolder="" measureGroup="Table2" count="0" hidden="1">
      <extLst>
        <ext xmlns:x15="http://schemas.microsoft.com/office/spreadsheetml/2010/11/main" uri="{B97F6D7D-B522-45F9-BDA1-12C45D357490}">
          <x15:cacheHierarchy aggregatedColumn="17"/>
        </ext>
      </extLst>
    </cacheHierarchy>
    <cacheHierarchy uniqueName="[Measures].[Sum of Progress remaining]" caption="Sum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Max of Individual progress]" caption="Max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Average of Progress remaining]" caption="Average of Progress remaining" measure="1" displayFolder="" measureGroup="Table1" count="0" hidden="1">
      <extLst>
        <ext xmlns:x15="http://schemas.microsoft.com/office/spreadsheetml/2010/11/main" uri="{B97F6D7D-B522-45F9-BDA1-12C45D357490}">
          <x15:cacheHierarchy aggregatedColumn="9"/>
        </ext>
      </extLst>
    </cacheHierarchy>
    <cacheHierarchy uniqueName="[Measures].[Average of Individual progress]" caption="Average of Individual progress" measure="1" displayFolder="" measureGroup="Table1" count="0" hidden="1">
      <extLst>
        <ext xmlns:x15="http://schemas.microsoft.com/office/spreadsheetml/2010/11/main" uri="{B97F6D7D-B522-45F9-BDA1-12C45D357490}">
          <x15:cacheHierarchy aggregatedColumn="8"/>
        </ext>
      </extLst>
    </cacheHierarchy>
    <cacheHierarchy uniqueName="[Measures].[Sum of Days Complete(Gantt chart)]" caption="Sum of Days Complete(Gantt chart)" measure="1" displayFolder="" measureGroup="Table2" count="0" hidden="1">
      <extLst>
        <ext xmlns:x15="http://schemas.microsoft.com/office/spreadsheetml/2010/11/main" uri="{B97F6D7D-B522-45F9-BDA1-12C45D357490}">
          <x15:cacheHierarchy aggregatedColumn="18"/>
        </ext>
      </extLst>
    </cacheHierarchy>
    <cacheHierarchy uniqueName="[Measures].[Sum of Days behind/ahead]" caption="Sum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Days behind/ahead]" caption="Count of Days behind/ahead" measure="1" displayFolder="" measureGroup="Table2"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982941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590D3-418D-4E8F-9717-8E5A1477BEF9}" name="PivotTable43" cacheId="23" applyNumberFormats="0" applyBorderFormats="0" applyFontFormats="0" applyPatternFormats="0" applyAlignmentFormats="0" applyWidthHeightFormats="1" dataCaption="Values" tag="d5921955-8eb1-4973-b29b-56c2f00eebcd" updatedVersion="8" minRefreshableVersion="3" showDrill="0" useAutoFormatting="1" subtotalHiddenItems="1" rowGrandTotals="0" colGrandTotals="0" itemPrintTitles="1" createdVersion="5" indent="0" compact="0" compactData="0" multipleFieldFilters="0" chartFormat="3">
  <location ref="F1:I8" firstHeaderRow="0" firstDataRow="1" firstDataCol="2"/>
  <pivotFields count="5">
    <pivotField axis="axisRow" compact="0" allDrilled="1" outline="0" subtotalTop="0" showAll="0" defaultSubtotal="0" defaultAttributeDrillState="1">
      <items count="7">
        <item x="4"/>
        <item x="5"/>
        <item x="0"/>
        <item x="6"/>
        <item x="2"/>
        <item x="1"/>
        <item x="3"/>
      </items>
    </pivotField>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2">
    <field x="0"/>
    <field x="3"/>
  </rowFields>
  <rowItems count="7">
    <i>
      <x/>
      <x v="4"/>
    </i>
    <i>
      <x v="1"/>
      <x v="5"/>
    </i>
    <i>
      <x v="2"/>
      <x/>
    </i>
    <i>
      <x v="3"/>
      <x v="6"/>
    </i>
    <i>
      <x v="4"/>
      <x v="2"/>
    </i>
    <i>
      <x v="5"/>
      <x v="1"/>
    </i>
    <i>
      <x v="6"/>
      <x v="3"/>
    </i>
  </rowItems>
  <colFields count="1">
    <field x="-2"/>
  </colFields>
  <colItems count="2">
    <i>
      <x/>
    </i>
    <i i="1">
      <x v="1"/>
    </i>
  </colItems>
  <dataFields count="2">
    <dataField name="Duration" fld="1" baseField="3" baseItem="4"/>
    <dataField name="Sum of Days Complete(Gantt chart)" fld="4" baseField="0" baseItem="0"/>
  </dataFields>
  <pivotHierarchies count="35">
    <pivotHierarchy multipleItemSelectionAllowed="1" dragToData="1">
      <members count="1" level="1">
        <member name="[Category].[Feature].&amp;[Opportunity Dashbo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8D0CF-9EF8-4FBA-8529-78921761DA83}" name="PivotTable42" cacheId="26" applyNumberFormats="0" applyBorderFormats="0" applyFontFormats="0" applyPatternFormats="0" applyAlignmentFormats="0" applyWidthHeightFormats="1" dataCaption="Values" tag="d1003a53-169c-4c79-b6eb-19242f36be07" updatedVersion="8" minRefreshableVersion="3" useAutoFormatting="1" subtotalHiddenItems="1" rowGrandTotals="0" colGrandTotals="0" itemPrintTitles="1" createdVersion="5" indent="0" compact="0" compactData="0" multipleFieldFilters="0">
  <location ref="A1:C2" firstHeaderRow="0"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s>
  <rowFields count="1">
    <field x="1"/>
  </rowFields>
  <rowItems count="1">
    <i>
      <x/>
    </i>
  </rowItems>
  <colFields count="1">
    <field x="-2"/>
  </colFields>
  <colItems count="2">
    <i>
      <x/>
    </i>
    <i i="1">
      <x v="1"/>
    </i>
  </colItems>
  <dataFields count="2">
    <dataField name="Average of Individual progress" fld="3" subtotal="average" baseField="1" baseItem="0"/>
    <dataField name="Average of Progress remaining" fld="2" subtotal="average" baseField="1" baseItem="0"/>
  </dataFields>
  <formats count="1">
    <format dxfId="106">
      <pivotArea outline="0" collapsedLevelsAreSubtotals="1" fieldPosition="0"/>
    </format>
  </formats>
  <pivotHierarchies count="35">
    <pivotHierarchy multipleItemSelectionAllowed="1" dragToData="1">
      <members count="1" level="1">
        <member name="[Category].[Feature].&amp;[Opportunity Dashbo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of Individual progress"/>
    <pivotHierarchy dragToData="1" caption="Average of Progress remaining"/>
    <pivotHierarchy dragToData="1" caption="Average of Individual progres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B58CD-D884-4E6A-9075-04708FD7B142}" name="ToDo" cacheId="29" applyNumberFormats="0" applyBorderFormats="0" applyFontFormats="0" applyPatternFormats="0" applyAlignmentFormats="0" applyWidthHeightFormats="1" dataCaption="Values" tag="e8de6503-071f-4cf9-abea-e34bc6112903" updatedVersion="8" minRefreshableVersion="3" showDrill="0" useAutoFormatting="1" subtotalHiddenItems="1" rowGrandTotals="0" colGrandTotals="0" itemPrintTitles="1" createdVersion="5" indent="0" compact="0" compactData="0" multipleFieldFilters="0">
  <location ref="K1:O23" firstHeaderRow="1" firstDataRow="1" firstDataCol="4"/>
  <pivotFields count="7">
    <pivotField compact="0" allDrilled="1" outline="0" subtotalTop="0" showAll="0" sortType="ascending" defaultSubtotal="0" defaultAttributeDrillState="1">
      <items count="7">
        <item x="4"/>
        <item x="5"/>
        <item x="3"/>
        <item x="0"/>
        <item x="6"/>
        <item x="2"/>
        <item x="1"/>
      </items>
    </pivotField>
    <pivotField compact="0" allDrilled="1" outline="0" subtotalTop="0" showAll="0" dataSourceSort="1" defaultSubtotal="0" defaultAttributeDrillState="1"/>
    <pivotField axis="axisRow" compact="0" allDrilled="1" outline="0" subtotalTop="0" showAll="0" sortType="ascending" defaultSubtotal="0" defaultAttributeDrillState="1">
      <items count="22">
        <item x="13"/>
        <item x="14"/>
        <item x="15"/>
        <item x="16"/>
        <item x="17"/>
        <item x="18"/>
        <item x="19"/>
        <item x="20"/>
        <item x="12"/>
        <item x="0"/>
        <item x="1"/>
        <item x="2"/>
        <item x="3"/>
        <item x="4"/>
        <item x="5"/>
        <item x="21"/>
        <item x="7"/>
        <item x="8"/>
        <item x="9"/>
        <item x="10"/>
        <item x="11"/>
        <item x="6"/>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sortType="ascending" defaultSubtotal="0" defaultAttributeDrillState="1">
      <items count="7">
        <item x="0"/>
        <item x="1"/>
        <item x="2"/>
        <item x="3"/>
        <item x="4"/>
        <item x="5"/>
        <item x="6"/>
      </items>
    </pivotField>
  </pivotFields>
  <rowFields count="4">
    <field x="6"/>
    <field x="2"/>
    <field x="3"/>
    <field x="4"/>
  </rowFields>
  <rowItems count="22">
    <i>
      <x/>
      <x v="9"/>
      <x/>
      <x/>
    </i>
    <i r="1">
      <x v="10"/>
      <x/>
      <x v="1"/>
    </i>
    <i r="1">
      <x v="11"/>
      <x/>
      <x v="1"/>
    </i>
    <i r="1">
      <x v="12"/>
      <x v="1"/>
      <x v="1"/>
    </i>
    <i r="1">
      <x v="13"/>
      <x v="2"/>
      <x v="1"/>
    </i>
    <i r="1">
      <x v="14"/>
      <x v="2"/>
      <x v="1"/>
    </i>
    <i>
      <x v="1"/>
      <x v="21"/>
      <x v="2"/>
      <x v="1"/>
    </i>
    <i>
      <x v="2"/>
      <x v="16"/>
      <x v="2"/>
      <x v="1"/>
    </i>
    <i r="1">
      <x v="17"/>
      <x v="2"/>
      <x v="1"/>
    </i>
    <i r="1">
      <x v="18"/>
      <x v="2"/>
      <x v="1"/>
    </i>
    <i r="1">
      <x v="19"/>
      <x v="2"/>
      <x v="1"/>
    </i>
    <i r="1">
      <x v="20"/>
      <x v="2"/>
      <x v="1"/>
    </i>
    <i>
      <x v="3"/>
      <x v="8"/>
      <x v="3"/>
      <x v="2"/>
    </i>
    <i>
      <x v="4"/>
      <x/>
      <x/>
      <x v="2"/>
    </i>
    <i r="1">
      <x v="1"/>
      <x/>
      <x v="2"/>
    </i>
    <i r="1">
      <x v="2"/>
      <x v="4"/>
      <x v="2"/>
    </i>
    <i r="1">
      <x v="3"/>
      <x/>
      <x v="2"/>
    </i>
    <i>
      <x v="5"/>
      <x v="4"/>
      <x v="2"/>
      <x v="2"/>
    </i>
    <i r="1">
      <x v="5"/>
      <x/>
      <x v="2"/>
    </i>
    <i r="1">
      <x v="6"/>
      <x v="4"/>
      <x v="2"/>
    </i>
    <i r="1">
      <x v="7"/>
      <x/>
      <x v="2"/>
    </i>
    <i>
      <x v="6"/>
      <x v="15"/>
      <x v="5"/>
      <x v="1"/>
    </i>
  </rowItems>
  <colItems count="1">
    <i/>
  </colItems>
  <dataFields count="1">
    <dataField name="Progress" fld="5" baseField="4" baseItem="0" numFmtId="9"/>
  </dataFields>
  <formats count="46">
    <format dxfId="152">
      <pivotArea outline="0" collapsedLevelsAreSubtotals="1" fieldPosition="0"/>
    </format>
    <format dxfId="151">
      <pivotArea dataOnly="0" labelOnly="1" outline="0" axis="axisValues" fieldPosition="0"/>
    </format>
    <format dxfId="150">
      <pivotArea field="6" type="button" dataOnly="0" labelOnly="1" outline="0" axis="axisRow" fieldPosition="0"/>
    </format>
    <format dxfId="149">
      <pivotArea field="6" type="button" dataOnly="0" labelOnly="1" outline="0" axis="axisRow" fieldPosition="0"/>
    </format>
    <format dxfId="148">
      <pivotArea field="2" type="button" dataOnly="0" labelOnly="1" outline="0" axis="axisRow" fieldPosition="1"/>
    </format>
    <format dxfId="147">
      <pivotArea field="3" type="button" dataOnly="0" labelOnly="1" outline="0" axis="axisRow" fieldPosition="2"/>
    </format>
    <format dxfId="146">
      <pivotArea field="4" type="button" dataOnly="0" labelOnly="1" outline="0" axis="axisRow" fieldPosition="3"/>
    </format>
    <format dxfId="145">
      <pivotArea dataOnly="0" labelOnly="1" outline="0" axis="axisValues" fieldPosition="0"/>
    </format>
    <format dxfId="144">
      <pivotArea field="6" type="button" dataOnly="0" labelOnly="1" outline="0" axis="axisRow" fieldPosition="0"/>
    </format>
    <format dxfId="143">
      <pivotArea field="2" type="button" dataOnly="0" labelOnly="1" outline="0" axis="axisRow" fieldPosition="1"/>
    </format>
    <format dxfId="142">
      <pivotArea field="3" type="button" dataOnly="0" labelOnly="1" outline="0" axis="axisRow" fieldPosition="2"/>
    </format>
    <format dxfId="141">
      <pivotArea field="4" type="button" dataOnly="0" labelOnly="1" outline="0" axis="axisRow" fieldPosition="3"/>
    </format>
    <format dxfId="140">
      <pivotArea dataOnly="0" labelOnly="1" outline="0" axis="axisValues" fieldPosition="0"/>
    </format>
    <format dxfId="139">
      <pivotArea dataOnly="0" labelOnly="1" outline="0" axis="axisValues" fieldPosition="0"/>
    </format>
    <format dxfId="138">
      <pivotArea field="3" type="button" dataOnly="0" labelOnly="1" outline="0" axis="axisRow" fieldPosition="2"/>
    </format>
    <format dxfId="137">
      <pivotArea dataOnly="0" labelOnly="1" outline="0" fieldPosition="0">
        <references count="3">
          <reference field="2" count="1" selected="0">
            <x v="1048832"/>
          </reference>
          <reference field="3" count="1">
            <x v="0"/>
          </reference>
          <reference field="6" count="1" selected="0">
            <x v="0"/>
          </reference>
        </references>
      </pivotArea>
    </format>
    <format dxfId="136">
      <pivotArea dataOnly="0" labelOnly="1" outline="0" fieldPosition="0">
        <references count="3">
          <reference field="2" count="1" selected="0">
            <x v="1048832"/>
          </reference>
          <reference field="3" count="1">
            <x v="1"/>
          </reference>
          <reference field="6" count="1" selected="0">
            <x v="0"/>
          </reference>
        </references>
      </pivotArea>
    </format>
    <format dxfId="135">
      <pivotArea dataOnly="0" labelOnly="1" outline="0" fieldPosition="0">
        <references count="3">
          <reference field="2" count="1" selected="0">
            <x v="1048832"/>
          </reference>
          <reference field="3" count="1">
            <x v="5"/>
          </reference>
          <reference field="6" count="1" selected="0">
            <x v="1"/>
          </reference>
        </references>
      </pivotArea>
    </format>
    <format dxfId="134">
      <pivotArea dataOnly="0" labelOnly="1" outline="0" fieldPosition="0">
        <references count="3">
          <reference field="2" count="1" selected="0">
            <x v="1048832"/>
          </reference>
          <reference field="3" count="1">
            <x v="2"/>
          </reference>
          <reference field="6" count="1" selected="0">
            <x v="1"/>
          </reference>
        </references>
      </pivotArea>
    </format>
    <format dxfId="133">
      <pivotArea dataOnly="0" labelOnly="1" outline="0" fieldPosition="0">
        <references count="3">
          <reference field="2" count="1" selected="0">
            <x v="8"/>
          </reference>
          <reference field="3" count="1">
            <x v="3"/>
          </reference>
          <reference field="6" count="1" selected="0">
            <x v="3"/>
          </reference>
        </references>
      </pivotArea>
    </format>
    <format dxfId="132">
      <pivotArea dataOnly="0" labelOnly="1" outline="0" fieldPosition="0">
        <references count="3">
          <reference field="2" count="1" selected="0">
            <x v="0"/>
          </reference>
          <reference field="3" count="1">
            <x v="0"/>
          </reference>
          <reference field="6" count="1" selected="0">
            <x v="4"/>
          </reference>
        </references>
      </pivotArea>
    </format>
    <format dxfId="131">
      <pivotArea dataOnly="0" labelOnly="1" outline="0" fieldPosition="0">
        <references count="3">
          <reference field="2" count="1" selected="0">
            <x v="2"/>
          </reference>
          <reference field="3" count="1">
            <x v="4"/>
          </reference>
          <reference field="6" count="1" selected="0">
            <x v="4"/>
          </reference>
        </references>
      </pivotArea>
    </format>
    <format dxfId="130">
      <pivotArea dataOnly="0" labelOnly="1" outline="0" fieldPosition="0">
        <references count="3">
          <reference field="2" count="1" selected="0">
            <x v="3"/>
          </reference>
          <reference field="3" count="1">
            <x v="0"/>
          </reference>
          <reference field="6" count="1" selected="0">
            <x v="4"/>
          </reference>
        </references>
      </pivotArea>
    </format>
    <format dxfId="129">
      <pivotArea dataOnly="0" labelOnly="1" outline="0" fieldPosition="0">
        <references count="3">
          <reference field="2" count="1" selected="0">
            <x v="4"/>
          </reference>
          <reference field="3" count="1">
            <x v="2"/>
          </reference>
          <reference field="6" count="1" selected="0">
            <x v="5"/>
          </reference>
        </references>
      </pivotArea>
    </format>
    <format dxfId="128">
      <pivotArea dataOnly="0" labelOnly="1" outline="0" fieldPosition="0">
        <references count="3">
          <reference field="2" count="1" selected="0">
            <x v="5"/>
          </reference>
          <reference field="3" count="1">
            <x v="0"/>
          </reference>
          <reference field="6" count="1" selected="0">
            <x v="5"/>
          </reference>
        </references>
      </pivotArea>
    </format>
    <format dxfId="127">
      <pivotArea dataOnly="0" labelOnly="1" outline="0" fieldPosition="0">
        <references count="3">
          <reference field="2" count="1" selected="0">
            <x v="6"/>
          </reference>
          <reference field="3" count="1">
            <x v="4"/>
          </reference>
          <reference field="6" count="1" selected="0">
            <x v="5"/>
          </reference>
        </references>
      </pivotArea>
    </format>
    <format dxfId="126">
      <pivotArea dataOnly="0" labelOnly="1" outline="0" fieldPosition="0">
        <references count="3">
          <reference field="2" count="1" selected="0">
            <x v="7"/>
          </reference>
          <reference field="3" count="1">
            <x v="0"/>
          </reference>
          <reference field="6" count="1" selected="0">
            <x v="5"/>
          </reference>
        </references>
      </pivotArea>
    </format>
    <format dxfId="125">
      <pivotArea dataOnly="0" labelOnly="1" outline="0" fieldPosition="0">
        <references count="3">
          <reference field="2" count="1" selected="0">
            <x v="1048832"/>
          </reference>
          <reference field="3" count="1">
            <x v="2"/>
          </reference>
          <reference field="6" count="1" selected="0">
            <x v="6"/>
          </reference>
        </references>
      </pivotArea>
    </format>
    <format dxfId="124">
      <pivotArea field="4" type="button" dataOnly="0" labelOnly="1" outline="0" axis="axisRow" fieldPosition="3"/>
    </format>
    <format dxfId="123">
      <pivotArea dataOnly="0" labelOnly="1" outline="0" fieldPosition="0">
        <references count="4">
          <reference field="2" count="1" selected="0">
            <x v="1048832"/>
          </reference>
          <reference field="3" count="1" selected="0">
            <x v="0"/>
          </reference>
          <reference field="4" count="1">
            <x v="2"/>
          </reference>
          <reference field="6" count="1" selected="0">
            <x v="0"/>
          </reference>
        </references>
      </pivotArea>
    </format>
    <format dxfId="122">
      <pivotArea dataOnly="0" labelOnly="1" outline="0" fieldPosition="0">
        <references count="4">
          <reference field="2" count="1" selected="0">
            <x v="1048832"/>
          </reference>
          <reference field="3" count="1" selected="0">
            <x v="0"/>
          </reference>
          <reference field="4" count="1">
            <x v="2"/>
          </reference>
          <reference field="6" count="1" selected="0">
            <x v="0"/>
          </reference>
        </references>
      </pivotArea>
    </format>
    <format dxfId="121">
      <pivotArea dataOnly="0" labelOnly="1" outline="0" fieldPosition="0">
        <references count="4">
          <reference field="2" count="1" selected="0">
            <x v="1048832"/>
          </reference>
          <reference field="3" count="1" selected="0">
            <x v="0"/>
          </reference>
          <reference field="4" count="1">
            <x v="2"/>
          </reference>
          <reference field="6" count="1" selected="0">
            <x v="0"/>
          </reference>
        </references>
      </pivotArea>
    </format>
    <format dxfId="120">
      <pivotArea dataOnly="0" labelOnly="1" outline="0" fieldPosition="0">
        <references count="4">
          <reference field="2" count="1" selected="0">
            <x v="1048832"/>
          </reference>
          <reference field="3" count="1" selected="0">
            <x v="1"/>
          </reference>
          <reference field="4" count="1">
            <x v="2"/>
          </reference>
          <reference field="6" count="1" selected="0">
            <x v="0"/>
          </reference>
        </references>
      </pivotArea>
    </format>
    <format dxfId="119">
      <pivotArea dataOnly="0" labelOnly="1" outline="0" fieldPosition="0">
        <references count="4">
          <reference field="2" count="1" selected="0">
            <x v="1048832"/>
          </reference>
          <reference field="3" count="1" selected="0">
            <x v="5"/>
          </reference>
          <reference field="4" count="1">
            <x v="1"/>
          </reference>
          <reference field="6" count="1" selected="0">
            <x v="1"/>
          </reference>
        </references>
      </pivotArea>
    </format>
    <format dxfId="118">
      <pivotArea dataOnly="0" labelOnly="1" outline="0" fieldPosition="0">
        <references count="4">
          <reference field="2" count="1" selected="0">
            <x v="1048832"/>
          </reference>
          <reference field="3" count="1" selected="0">
            <x v="2"/>
          </reference>
          <reference field="4" count="1">
            <x v="1"/>
          </reference>
          <reference field="6" count="1" selected="0">
            <x v="1"/>
          </reference>
        </references>
      </pivotArea>
    </format>
    <format dxfId="117">
      <pivotArea dataOnly="0" labelOnly="1" outline="0" fieldPosition="0">
        <references count="4">
          <reference field="2" count="1" selected="0">
            <x v="1048832"/>
          </reference>
          <reference field="3" count="1" selected="0">
            <x v="2"/>
          </reference>
          <reference field="4" count="1">
            <x v="2"/>
          </reference>
          <reference field="6" count="1" selected="0">
            <x v="2"/>
          </reference>
        </references>
      </pivotArea>
    </format>
    <format dxfId="116">
      <pivotArea dataOnly="0" labelOnly="1" outline="0" fieldPosition="0">
        <references count="4">
          <reference field="2" count="1" selected="0">
            <x v="8"/>
          </reference>
          <reference field="3" count="1" selected="0">
            <x v="3"/>
          </reference>
          <reference field="4" count="1">
            <x v="2"/>
          </reference>
          <reference field="6" count="1" selected="0">
            <x v="3"/>
          </reference>
        </references>
      </pivotArea>
    </format>
    <format dxfId="115">
      <pivotArea dataOnly="0" labelOnly="1" outline="0" fieldPosition="0">
        <references count="4">
          <reference field="2" count="1" selected="0">
            <x v="0"/>
          </reference>
          <reference field="3" count="1" selected="0">
            <x v="0"/>
          </reference>
          <reference field="4" count="1">
            <x v="2"/>
          </reference>
          <reference field="6" count="1" selected="0">
            <x v="4"/>
          </reference>
        </references>
      </pivotArea>
    </format>
    <format dxfId="114">
      <pivotArea dataOnly="0" labelOnly="1" outline="0" fieldPosition="0">
        <references count="4">
          <reference field="2" count="1" selected="0">
            <x v="1"/>
          </reference>
          <reference field="3" count="1" selected="0">
            <x v="0"/>
          </reference>
          <reference field="4" count="1">
            <x v="2"/>
          </reference>
          <reference field="6" count="1" selected="0">
            <x v="4"/>
          </reference>
        </references>
      </pivotArea>
    </format>
    <format dxfId="113">
      <pivotArea dataOnly="0" labelOnly="1" outline="0" fieldPosition="0">
        <references count="4">
          <reference field="2" count="1" selected="0">
            <x v="2"/>
          </reference>
          <reference field="3" count="1" selected="0">
            <x v="4"/>
          </reference>
          <reference field="4" count="1">
            <x v="2"/>
          </reference>
          <reference field="6" count="1" selected="0">
            <x v="4"/>
          </reference>
        </references>
      </pivotArea>
    </format>
    <format dxfId="112">
      <pivotArea dataOnly="0" labelOnly="1" outline="0" fieldPosition="0">
        <references count="4">
          <reference field="2" count="1" selected="0">
            <x v="3"/>
          </reference>
          <reference field="3" count="1" selected="0">
            <x v="0"/>
          </reference>
          <reference field="4" count="1">
            <x v="2"/>
          </reference>
          <reference field="6" count="1" selected="0">
            <x v="4"/>
          </reference>
        </references>
      </pivotArea>
    </format>
    <format dxfId="111">
      <pivotArea dataOnly="0" labelOnly="1" outline="0" fieldPosition="0">
        <references count="4">
          <reference field="2" count="1" selected="0">
            <x v="4"/>
          </reference>
          <reference field="3" count="1" selected="0">
            <x v="2"/>
          </reference>
          <reference field="4" count="1">
            <x v="2"/>
          </reference>
          <reference field="6" count="1" selected="0">
            <x v="5"/>
          </reference>
        </references>
      </pivotArea>
    </format>
    <format dxfId="110">
      <pivotArea dataOnly="0" labelOnly="1" outline="0" fieldPosition="0">
        <references count="4">
          <reference field="2" count="1" selected="0">
            <x v="5"/>
          </reference>
          <reference field="3" count="1" selected="0">
            <x v="0"/>
          </reference>
          <reference field="4" count="1">
            <x v="2"/>
          </reference>
          <reference field="6" count="1" selected="0">
            <x v="5"/>
          </reference>
        </references>
      </pivotArea>
    </format>
    <format dxfId="109">
      <pivotArea dataOnly="0" labelOnly="1" outline="0" fieldPosition="0">
        <references count="4">
          <reference field="2" count="1" selected="0">
            <x v="6"/>
          </reference>
          <reference field="3" count="1" selected="0">
            <x v="4"/>
          </reference>
          <reference field="4" count="1">
            <x v="2"/>
          </reference>
          <reference field="6" count="1" selected="0">
            <x v="5"/>
          </reference>
        </references>
      </pivotArea>
    </format>
    <format dxfId="108">
      <pivotArea dataOnly="0" labelOnly="1" outline="0" fieldPosition="0">
        <references count="4">
          <reference field="2" count="1" selected="0">
            <x v="7"/>
          </reference>
          <reference field="3" count="1" selected="0">
            <x v="0"/>
          </reference>
          <reference field="4" count="1">
            <x v="2"/>
          </reference>
          <reference field="6" count="1" selected="0">
            <x v="5"/>
          </reference>
        </references>
      </pivotArea>
    </format>
    <format dxfId="107">
      <pivotArea dataOnly="0" labelOnly="1" outline="0" fieldPosition="0">
        <references count="4">
          <reference field="2" count="1" selected="0">
            <x v="1048832"/>
          </reference>
          <reference field="3" count="1" selected="0">
            <x v="2"/>
          </reference>
          <reference field="4" count="1">
            <x v="2"/>
          </reference>
          <reference field="6" count="1" selected="0">
            <x v="6"/>
          </reference>
        </references>
      </pivotArea>
    </format>
  </formats>
  <pivotHierarchies count="35">
    <pivotHierarchy multipleItemSelectionAllowed="1" dragToData="1">
      <members count="1" level="1">
        <member name="[Category].[Feature].&amp;[Opportunity Dashbo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gres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7"/>
    <rowHierarchyUsage hierarchyUsage="5"/>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ategory]"/>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ECECD-4667-41E3-B5B9-146920E2F138}" name="PivotTable8" cacheId="35" applyNumberFormats="0" applyBorderFormats="0" applyFontFormats="0" applyPatternFormats="0" applyAlignmentFormats="0" applyWidthHeightFormats="1" dataCaption="Values" tag="242fef51-b3f8-4aee-b3f8-aad415a9a43b" updatedVersion="8" minRefreshableVersion="3" showDrill="0" useAutoFormatting="1" subtotalHiddenItems="1" rowGrandTotals="0" colGrandTotals="0" itemPrintTitles="1" createdVersion="5" indent="0" showEmptyRow="1" showEmptyCol="1" compact="0" compactData="0" multipleFieldFilters="0">
  <location ref="Q1:X5" firstHeaderRow="1" firstDataRow="2" firstDataCol="1"/>
  <pivotFields count="4">
    <pivotField axis="axisRow" compact="0" allDrilled="1" outline="0" subtotalTop="0" showAll="0" sortType="ascending" defaultSubtotal="0" defaultAttributeDrillState="1">
      <items count="3">
        <item x="0"/>
        <item x="1"/>
        <item x="2"/>
      </items>
    </pivotField>
    <pivotField axis="axisCol"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Fields count="1">
    <field x="1"/>
  </colFields>
  <colItems count="7">
    <i>
      <x/>
    </i>
    <i>
      <x v="1"/>
    </i>
    <i>
      <x v="2"/>
    </i>
    <i>
      <x v="3"/>
    </i>
    <i>
      <x v="4"/>
    </i>
    <i>
      <x v="5"/>
    </i>
    <i>
      <x v="6"/>
    </i>
  </colItems>
  <dataFields count="1">
    <dataField name="Count of Status" fld="2" subtotal="count" baseField="0" baseItem="0"/>
  </dataFields>
  <pivotHierarchies count="35">
    <pivotHierarchy multipleItemSelectionAllowed="1" dragToData="1">
      <members count="1" level="1">
        <member name="[Category].[Feature].&amp;[Opportunity Dashbo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FBDA07-41C4-4E2F-A3FF-357205AFA288}" name="PivotTable5" cacheId="32" applyNumberFormats="0" applyBorderFormats="0" applyFontFormats="0" applyPatternFormats="0" applyAlignmentFormats="0" applyWidthHeightFormats="1" dataCaption="Values" tag="e8de6503-071f-4cf9-abea-e34bc6112903" updatedVersion="8" minRefreshableVersion="3" showDrill="0" subtotalHiddenItems="1" rowGrandTotals="0" colGrandTotals="0" itemPrintTitles="1" createdVersion="5" indent="0" compact="0" compactData="0" multipleFieldFilters="0">
  <location ref="E20:I42" firstHeaderRow="1" firstDataRow="1" firstDataCol="4"/>
  <pivotFields count="7">
    <pivotField compact="0" allDrilled="1" outline="0" subtotalTop="0" showAll="0" sortType="ascending" defaultSubtotal="0" defaultAttributeDrillState="1">
      <items count="7">
        <item x="4"/>
        <item x="5"/>
        <item x="3"/>
        <item x="0"/>
        <item x="6"/>
        <item x="2"/>
        <item x="1"/>
      </items>
    </pivotField>
    <pivotField compact="0" allDrilled="1" outline="0" subtotalTop="0" showAll="0" dataSourceSort="1" defaultSubtotal="0" defaultAttributeDrillState="1"/>
    <pivotField axis="axisRow" compact="0" allDrilled="1" outline="0" subtotalTop="0" showAll="0" sortType="ascending" defaultSubtotal="0" defaultAttributeDrillState="1">
      <items count="22">
        <item x="13"/>
        <item x="14"/>
        <item x="15"/>
        <item x="16"/>
        <item x="17"/>
        <item x="18"/>
        <item x="19"/>
        <item x="20"/>
        <item x="12"/>
        <item x="0"/>
        <item x="1"/>
        <item x="2"/>
        <item x="3"/>
        <item x="4"/>
        <item x="5"/>
        <item x="21"/>
        <item x="7"/>
        <item x="8"/>
        <item x="9"/>
        <item x="10"/>
        <item x="11"/>
        <item x="6"/>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defaultSubtotal="0" defaultAttributeDrillState="1">
      <items count="7">
        <item x="4"/>
        <item x="5"/>
        <item x="3"/>
        <item x="0"/>
        <item x="6"/>
        <item x="2"/>
        <item x="1"/>
      </items>
    </pivotField>
  </pivotFields>
  <rowFields count="4">
    <field x="6"/>
    <field x="2"/>
    <field x="3"/>
    <field x="4"/>
  </rowFields>
  <rowItems count="22">
    <i>
      <x/>
      <x/>
      <x/>
      <x v="2"/>
    </i>
    <i r="1">
      <x v="1"/>
      <x/>
      <x v="2"/>
    </i>
    <i r="1">
      <x v="2"/>
      <x v="4"/>
      <x v="2"/>
    </i>
    <i r="1">
      <x v="3"/>
      <x/>
      <x v="2"/>
    </i>
    <i>
      <x v="1"/>
      <x v="4"/>
      <x v="2"/>
      <x v="2"/>
    </i>
    <i r="1">
      <x v="5"/>
      <x/>
      <x v="2"/>
    </i>
    <i r="1">
      <x v="6"/>
      <x v="4"/>
      <x v="2"/>
    </i>
    <i r="1">
      <x v="7"/>
      <x/>
      <x v="2"/>
    </i>
    <i>
      <x v="2"/>
      <x v="8"/>
      <x v="3"/>
      <x v="2"/>
    </i>
    <i>
      <x v="3"/>
      <x v="9"/>
      <x/>
      <x/>
    </i>
    <i r="1">
      <x v="10"/>
      <x/>
      <x v="1"/>
    </i>
    <i r="1">
      <x v="11"/>
      <x/>
      <x v="1"/>
    </i>
    <i r="1">
      <x v="12"/>
      <x v="1"/>
      <x v="1"/>
    </i>
    <i r="1">
      <x v="13"/>
      <x v="2"/>
      <x v="1"/>
    </i>
    <i r="1">
      <x v="14"/>
      <x v="2"/>
      <x v="1"/>
    </i>
    <i>
      <x v="4"/>
      <x v="15"/>
      <x v="5"/>
      <x v="1"/>
    </i>
    <i>
      <x v="5"/>
      <x v="16"/>
      <x v="2"/>
      <x v="1"/>
    </i>
    <i r="1">
      <x v="17"/>
      <x v="2"/>
      <x v="1"/>
    </i>
    <i r="1">
      <x v="18"/>
      <x v="2"/>
      <x v="1"/>
    </i>
    <i r="1">
      <x v="19"/>
      <x v="2"/>
      <x v="1"/>
    </i>
    <i r="1">
      <x v="20"/>
      <x v="2"/>
      <x v="1"/>
    </i>
    <i>
      <x v="6"/>
      <x v="21"/>
      <x v="2"/>
      <x v="1"/>
    </i>
  </rowItems>
  <colItems count="1">
    <i/>
  </colItems>
  <dataFields count="1">
    <dataField name="Progress" fld="5" baseField="4" baseItem="0" numFmtId="9"/>
  </dataFields>
  <formats count="100">
    <format dxfId="103">
      <pivotArea outline="0" collapsedLevelsAreSubtotals="1" fieldPosition="0"/>
    </format>
    <format dxfId="102">
      <pivotArea dataOnly="0" labelOnly="1" outline="0" axis="axisValues" fieldPosition="0"/>
    </format>
    <format dxfId="101">
      <pivotArea field="6" type="button" dataOnly="0" labelOnly="1" outline="0" axis="axisRow" fieldPosition="0"/>
    </format>
    <format dxfId="100">
      <pivotArea field="6" type="button" dataOnly="0" labelOnly="1" outline="0" axis="axisRow" fieldPosition="0"/>
    </format>
    <format dxfId="99">
      <pivotArea field="2" type="button" dataOnly="0" labelOnly="1" outline="0" axis="axisRow" fieldPosition="1"/>
    </format>
    <format dxfId="98">
      <pivotArea field="3" type="button" dataOnly="0" labelOnly="1" outline="0" axis="axisRow" fieldPosition="2"/>
    </format>
    <format dxfId="97">
      <pivotArea field="4" type="button" dataOnly="0" labelOnly="1" outline="0" axis="axisRow" fieldPosition="3"/>
    </format>
    <format dxfId="96">
      <pivotArea dataOnly="0" labelOnly="1" outline="0" axis="axisValues" fieldPosition="0"/>
    </format>
    <format dxfId="95">
      <pivotArea field="6" type="button" dataOnly="0" labelOnly="1" outline="0" axis="axisRow" fieldPosition="0"/>
    </format>
    <format dxfId="94">
      <pivotArea field="2" type="button" dataOnly="0" labelOnly="1" outline="0" axis="axisRow" fieldPosition="1"/>
    </format>
    <format dxfId="93">
      <pivotArea field="3" type="button" dataOnly="0" labelOnly="1" outline="0" axis="axisRow" fieldPosition="2"/>
    </format>
    <format dxfId="92">
      <pivotArea field="4" type="button" dataOnly="0" labelOnly="1" outline="0" axis="axisRow" fieldPosition="3"/>
    </format>
    <format dxfId="91">
      <pivotArea dataOnly="0" labelOnly="1" outline="0" axis="axisValues" fieldPosition="0"/>
    </format>
    <format dxfId="90">
      <pivotArea dataOnly="0" labelOnly="1" outline="0" axis="axisValues" fieldPosition="0"/>
    </format>
    <format dxfId="89">
      <pivotArea field="3" type="button" dataOnly="0" labelOnly="1" outline="0" axis="axisRow" fieldPosition="2"/>
    </format>
    <format dxfId="88">
      <pivotArea dataOnly="0" labelOnly="1" outline="0" fieldPosition="0">
        <references count="3">
          <reference field="2" count="1" selected="0">
            <x v="1048832"/>
          </reference>
          <reference field="3" count="1">
            <x v="0"/>
          </reference>
          <reference field="6" count="1" selected="0">
            <x v="3"/>
          </reference>
        </references>
      </pivotArea>
    </format>
    <format dxfId="87">
      <pivotArea dataOnly="0" labelOnly="1" outline="0" fieldPosition="0">
        <references count="3">
          <reference field="2" count="1" selected="0">
            <x v="1048832"/>
          </reference>
          <reference field="3" count="1">
            <x v="1"/>
          </reference>
          <reference field="6" count="1" selected="0">
            <x v="3"/>
          </reference>
        </references>
      </pivotArea>
    </format>
    <format dxfId="86">
      <pivotArea dataOnly="0" labelOnly="1" outline="0" fieldPosition="0">
        <references count="3">
          <reference field="2" count="1" selected="0">
            <x v="1048832"/>
          </reference>
          <reference field="3" count="1">
            <x v="5"/>
          </reference>
          <reference field="6" count="1" selected="0">
            <x v="6"/>
          </reference>
        </references>
      </pivotArea>
    </format>
    <format dxfId="85">
      <pivotArea dataOnly="0" labelOnly="1" outline="0" fieldPosition="0">
        <references count="3">
          <reference field="2" count="1" selected="0">
            <x v="1048832"/>
          </reference>
          <reference field="3" count="1">
            <x v="2"/>
          </reference>
          <reference field="6" count="1" selected="0">
            <x v="6"/>
          </reference>
        </references>
      </pivotArea>
    </format>
    <format dxfId="84">
      <pivotArea dataOnly="0" labelOnly="1" outline="0" fieldPosition="0">
        <references count="3">
          <reference field="2" count="1" selected="0">
            <x v="8"/>
          </reference>
          <reference field="3" count="1">
            <x v="3"/>
          </reference>
          <reference field="6" count="1" selected="0">
            <x v="2"/>
          </reference>
        </references>
      </pivotArea>
    </format>
    <format dxfId="83">
      <pivotArea dataOnly="0" labelOnly="1" outline="0" fieldPosition="0">
        <references count="3">
          <reference field="2" count="1" selected="0">
            <x v="0"/>
          </reference>
          <reference field="3" count="1">
            <x v="0"/>
          </reference>
          <reference field="6" count="1" selected="0">
            <x v="0"/>
          </reference>
        </references>
      </pivotArea>
    </format>
    <format dxfId="82">
      <pivotArea dataOnly="0" labelOnly="1" outline="0" fieldPosition="0">
        <references count="3">
          <reference field="2" count="1" selected="0">
            <x v="2"/>
          </reference>
          <reference field="3" count="1">
            <x v="4"/>
          </reference>
          <reference field="6" count="1" selected="0">
            <x v="0"/>
          </reference>
        </references>
      </pivotArea>
    </format>
    <format dxfId="81">
      <pivotArea dataOnly="0" labelOnly="1" outline="0" fieldPosition="0">
        <references count="3">
          <reference field="2" count="1" selected="0">
            <x v="3"/>
          </reference>
          <reference field="3" count="1">
            <x v="0"/>
          </reference>
          <reference field="6" count="1" selected="0">
            <x v="0"/>
          </reference>
        </references>
      </pivotArea>
    </format>
    <format dxfId="80">
      <pivotArea dataOnly="0" labelOnly="1" outline="0" fieldPosition="0">
        <references count="3">
          <reference field="2" count="1" selected="0">
            <x v="4"/>
          </reference>
          <reference field="3" count="1">
            <x v="2"/>
          </reference>
          <reference field="6" count="1" selected="0">
            <x v="1"/>
          </reference>
        </references>
      </pivotArea>
    </format>
    <format dxfId="79">
      <pivotArea dataOnly="0" labelOnly="1" outline="0" fieldPosition="0">
        <references count="3">
          <reference field="2" count="1" selected="0">
            <x v="5"/>
          </reference>
          <reference field="3" count="1">
            <x v="0"/>
          </reference>
          <reference field="6" count="1" selected="0">
            <x v="1"/>
          </reference>
        </references>
      </pivotArea>
    </format>
    <format dxfId="78">
      <pivotArea dataOnly="0" labelOnly="1" outline="0" fieldPosition="0">
        <references count="3">
          <reference field="2" count="1" selected="0">
            <x v="6"/>
          </reference>
          <reference field="3" count="1">
            <x v="4"/>
          </reference>
          <reference field="6" count="1" selected="0">
            <x v="1"/>
          </reference>
        </references>
      </pivotArea>
    </format>
    <format dxfId="77">
      <pivotArea dataOnly="0" labelOnly="1" outline="0" fieldPosition="0">
        <references count="3">
          <reference field="2" count="1" selected="0">
            <x v="7"/>
          </reference>
          <reference field="3" count="1">
            <x v="0"/>
          </reference>
          <reference field="6" count="1" selected="0">
            <x v="1"/>
          </reference>
        </references>
      </pivotArea>
    </format>
    <format dxfId="76">
      <pivotArea dataOnly="0" labelOnly="1" outline="0" fieldPosition="0">
        <references count="3">
          <reference field="2" count="1" selected="0">
            <x v="1048832"/>
          </reference>
          <reference field="3" count="1">
            <x v="2"/>
          </reference>
          <reference field="6" count="1" selected="0">
            <x v="4"/>
          </reference>
        </references>
      </pivotArea>
    </format>
    <format dxfId="75">
      <pivotArea field="4" type="button" dataOnly="0" labelOnly="1" outline="0" axis="axisRow" fieldPosition="3"/>
    </format>
    <format dxfId="74">
      <pivotArea dataOnly="0" labelOnly="1" outline="0" fieldPosition="0">
        <references count="4">
          <reference field="2" count="1" selected="0">
            <x v="1048832"/>
          </reference>
          <reference field="3" count="1" selected="0">
            <x v="0"/>
          </reference>
          <reference field="4" count="1">
            <x v="2"/>
          </reference>
          <reference field="6" count="1" selected="0">
            <x v="3"/>
          </reference>
        </references>
      </pivotArea>
    </format>
    <format dxfId="73">
      <pivotArea dataOnly="0" labelOnly="1" outline="0" fieldPosition="0">
        <references count="4">
          <reference field="2" count="1" selected="0">
            <x v="1048832"/>
          </reference>
          <reference field="3" count="1" selected="0">
            <x v="0"/>
          </reference>
          <reference field="4" count="1">
            <x v="2"/>
          </reference>
          <reference field="6" count="1" selected="0">
            <x v="3"/>
          </reference>
        </references>
      </pivotArea>
    </format>
    <format dxfId="72">
      <pivotArea dataOnly="0" labelOnly="1" outline="0" fieldPosition="0">
        <references count="4">
          <reference field="2" count="1" selected="0">
            <x v="1048832"/>
          </reference>
          <reference field="3" count="1" selected="0">
            <x v="0"/>
          </reference>
          <reference field="4" count="1">
            <x v="2"/>
          </reference>
          <reference field="6" count="1" selected="0">
            <x v="3"/>
          </reference>
        </references>
      </pivotArea>
    </format>
    <format dxfId="71">
      <pivotArea dataOnly="0" labelOnly="1" outline="0" fieldPosition="0">
        <references count="4">
          <reference field="2" count="1" selected="0">
            <x v="1048832"/>
          </reference>
          <reference field="3" count="1" selected="0">
            <x v="1"/>
          </reference>
          <reference field="4" count="1">
            <x v="2"/>
          </reference>
          <reference field="6" count="1" selected="0">
            <x v="3"/>
          </reference>
        </references>
      </pivotArea>
    </format>
    <format dxfId="70">
      <pivotArea dataOnly="0" labelOnly="1" outline="0" fieldPosition="0">
        <references count="4">
          <reference field="2" count="1" selected="0">
            <x v="1048832"/>
          </reference>
          <reference field="3" count="1" selected="0">
            <x v="5"/>
          </reference>
          <reference field="4" count="1">
            <x v="1"/>
          </reference>
          <reference field="6" count="1" selected="0">
            <x v="6"/>
          </reference>
        </references>
      </pivotArea>
    </format>
    <format dxfId="69">
      <pivotArea dataOnly="0" labelOnly="1" outline="0" fieldPosition="0">
        <references count="4">
          <reference field="2" count="1" selected="0">
            <x v="1048832"/>
          </reference>
          <reference field="3" count="1" selected="0">
            <x v="2"/>
          </reference>
          <reference field="4" count="1">
            <x v="1"/>
          </reference>
          <reference field="6" count="1" selected="0">
            <x v="6"/>
          </reference>
        </references>
      </pivotArea>
    </format>
    <format dxfId="68">
      <pivotArea dataOnly="0" labelOnly="1" outline="0" fieldPosition="0">
        <references count="4">
          <reference field="2" count="1" selected="0">
            <x v="1048832"/>
          </reference>
          <reference field="3" count="1" selected="0">
            <x v="2"/>
          </reference>
          <reference field="4" count="1">
            <x v="2"/>
          </reference>
          <reference field="6" count="1" selected="0">
            <x v="5"/>
          </reference>
        </references>
      </pivotArea>
    </format>
    <format dxfId="67">
      <pivotArea dataOnly="0" labelOnly="1" outline="0" fieldPosition="0">
        <references count="4">
          <reference field="2" count="1" selected="0">
            <x v="8"/>
          </reference>
          <reference field="3" count="1" selected="0">
            <x v="3"/>
          </reference>
          <reference field="4" count="1">
            <x v="2"/>
          </reference>
          <reference field="6" count="1" selected="0">
            <x v="2"/>
          </reference>
        </references>
      </pivotArea>
    </format>
    <format dxfId="66">
      <pivotArea dataOnly="0" labelOnly="1" outline="0" fieldPosition="0">
        <references count="4">
          <reference field="2" count="1" selected="0">
            <x v="0"/>
          </reference>
          <reference field="3" count="1" selected="0">
            <x v="0"/>
          </reference>
          <reference field="4" count="1">
            <x v="2"/>
          </reference>
          <reference field="6" count="1" selected="0">
            <x v="0"/>
          </reference>
        </references>
      </pivotArea>
    </format>
    <format dxfId="65">
      <pivotArea dataOnly="0" labelOnly="1" outline="0" fieldPosition="0">
        <references count="4">
          <reference field="2" count="1" selected="0">
            <x v="1"/>
          </reference>
          <reference field="3" count="1" selected="0">
            <x v="0"/>
          </reference>
          <reference field="4" count="1">
            <x v="2"/>
          </reference>
          <reference field="6" count="1" selected="0">
            <x v="0"/>
          </reference>
        </references>
      </pivotArea>
    </format>
    <format dxfId="64">
      <pivotArea dataOnly="0" labelOnly="1" outline="0" fieldPosition="0">
        <references count="4">
          <reference field="2" count="1" selected="0">
            <x v="2"/>
          </reference>
          <reference field="3" count="1" selected="0">
            <x v="4"/>
          </reference>
          <reference field="4" count="1">
            <x v="2"/>
          </reference>
          <reference field="6" count="1" selected="0">
            <x v="0"/>
          </reference>
        </references>
      </pivotArea>
    </format>
    <format dxfId="63">
      <pivotArea dataOnly="0" labelOnly="1" outline="0" fieldPosition="0">
        <references count="4">
          <reference field="2" count="1" selected="0">
            <x v="3"/>
          </reference>
          <reference field="3" count="1" selected="0">
            <x v="0"/>
          </reference>
          <reference field="4" count="1">
            <x v="2"/>
          </reference>
          <reference field="6" count="1" selected="0">
            <x v="0"/>
          </reference>
        </references>
      </pivotArea>
    </format>
    <format dxfId="62">
      <pivotArea dataOnly="0" labelOnly="1" outline="0" fieldPosition="0">
        <references count="4">
          <reference field="2" count="1" selected="0">
            <x v="4"/>
          </reference>
          <reference field="3" count="1" selected="0">
            <x v="2"/>
          </reference>
          <reference field="4" count="1">
            <x v="2"/>
          </reference>
          <reference field="6" count="1" selected="0">
            <x v="1"/>
          </reference>
        </references>
      </pivotArea>
    </format>
    <format dxfId="61">
      <pivotArea dataOnly="0" labelOnly="1" outline="0" fieldPosition="0">
        <references count="4">
          <reference field="2" count="1" selected="0">
            <x v="5"/>
          </reference>
          <reference field="3" count="1" selected="0">
            <x v="0"/>
          </reference>
          <reference field="4" count="1">
            <x v="2"/>
          </reference>
          <reference field="6" count="1" selected="0">
            <x v="1"/>
          </reference>
        </references>
      </pivotArea>
    </format>
    <format dxfId="60">
      <pivotArea dataOnly="0" labelOnly="1" outline="0" fieldPosition="0">
        <references count="4">
          <reference field="2" count="1" selected="0">
            <x v="6"/>
          </reference>
          <reference field="3" count="1" selected="0">
            <x v="4"/>
          </reference>
          <reference field="4" count="1">
            <x v="2"/>
          </reference>
          <reference field="6" count="1" selected="0">
            <x v="1"/>
          </reference>
        </references>
      </pivotArea>
    </format>
    <format dxfId="59">
      <pivotArea dataOnly="0" labelOnly="1" outline="0" fieldPosition="0">
        <references count="4">
          <reference field="2" count="1" selected="0">
            <x v="7"/>
          </reference>
          <reference field="3" count="1" selected="0">
            <x v="0"/>
          </reference>
          <reference field="4" count="1">
            <x v="2"/>
          </reference>
          <reference field="6" count="1" selected="0">
            <x v="1"/>
          </reference>
        </references>
      </pivotArea>
    </format>
    <format dxfId="58">
      <pivotArea dataOnly="0" labelOnly="1" outline="0" fieldPosition="0">
        <references count="4">
          <reference field="2" count="1" selected="0">
            <x v="1048832"/>
          </reference>
          <reference field="3" count="1" selected="0">
            <x v="2"/>
          </reference>
          <reference field="4" count="1">
            <x v="2"/>
          </reference>
          <reference field="6" count="1" selected="0">
            <x v="4"/>
          </reference>
        </references>
      </pivotArea>
    </format>
    <format dxfId="57">
      <pivotArea outline="0" collapsedLevelsAreSubtotals="1" fieldPosition="0"/>
    </format>
    <format dxfId="56">
      <pivotArea dataOnly="0" labelOnly="1" outline="0" fieldPosition="0">
        <references count="1">
          <reference field="6" count="0"/>
        </references>
      </pivotArea>
    </format>
    <format dxfId="55">
      <pivotArea dataOnly="0" labelOnly="1" outline="0" fieldPosition="0">
        <references count="2">
          <reference field="2" count="4">
            <x v="0"/>
            <x v="1"/>
            <x v="2"/>
            <x v="3"/>
          </reference>
          <reference field="6" count="1" selected="0">
            <x v="0"/>
          </reference>
        </references>
      </pivotArea>
    </format>
    <format dxfId="54">
      <pivotArea dataOnly="0" labelOnly="1" outline="0" fieldPosition="0">
        <references count="2">
          <reference field="2" count="4">
            <x v="4"/>
            <x v="5"/>
            <x v="6"/>
            <x v="7"/>
          </reference>
          <reference field="6" count="1" selected="0">
            <x v="1"/>
          </reference>
        </references>
      </pivotArea>
    </format>
    <format dxfId="53">
      <pivotArea dataOnly="0" labelOnly="1" outline="0" fieldPosition="0">
        <references count="2">
          <reference field="2" count="1">
            <x v="8"/>
          </reference>
          <reference field="6" count="1" selected="0">
            <x v="2"/>
          </reference>
        </references>
      </pivotArea>
    </format>
    <format dxfId="52">
      <pivotArea dataOnly="0" labelOnly="1" outline="0" fieldPosition="0">
        <references count="2">
          <reference field="2" count="4">
            <x v="1048832"/>
            <x v="1048832"/>
            <x v="1048832"/>
            <x v="1048832"/>
          </reference>
          <reference field="6" count="1" selected="0">
            <x v="3"/>
          </reference>
        </references>
      </pivotArea>
    </format>
    <format dxfId="51">
      <pivotArea dataOnly="0" labelOnly="1" outline="0" fieldPosition="0">
        <references count="2">
          <reference field="2" count="1">
            <x v="1048832"/>
          </reference>
          <reference field="6" count="1" selected="0">
            <x v="4"/>
          </reference>
        </references>
      </pivotArea>
    </format>
    <format dxfId="50">
      <pivotArea dataOnly="0" labelOnly="1" outline="0" fieldPosition="0">
        <references count="2">
          <reference field="2" count="1">
            <x v="1048832"/>
          </reference>
          <reference field="6" count="1" selected="0">
            <x v="5"/>
          </reference>
        </references>
      </pivotArea>
    </format>
    <format dxfId="49">
      <pivotArea dataOnly="0" labelOnly="1" outline="0" fieldPosition="0">
        <references count="2">
          <reference field="2" count="2">
            <x v="1048832"/>
            <x v="1048832"/>
          </reference>
          <reference field="6" count="1" selected="0">
            <x v="6"/>
          </reference>
        </references>
      </pivotArea>
    </format>
    <format dxfId="48">
      <pivotArea dataOnly="0" labelOnly="1" outline="0" fieldPosition="0">
        <references count="4">
          <reference field="2" count="1" selected="0">
            <x v="0"/>
          </reference>
          <reference field="3" count="1" selected="0">
            <x v="0"/>
          </reference>
          <reference field="4" count="1">
            <x v="2"/>
          </reference>
          <reference field="6" count="1" selected="0">
            <x v="0"/>
          </reference>
        </references>
      </pivotArea>
    </format>
    <format dxfId="47">
      <pivotArea dataOnly="0" labelOnly="1" outline="0" fieldPosition="0">
        <references count="4">
          <reference field="2" count="1" selected="0">
            <x v="1"/>
          </reference>
          <reference field="3" count="1" selected="0">
            <x v="0"/>
          </reference>
          <reference field="4" count="1">
            <x v="2"/>
          </reference>
          <reference field="6" count="1" selected="0">
            <x v="0"/>
          </reference>
        </references>
      </pivotArea>
    </format>
    <format dxfId="46">
      <pivotArea dataOnly="0" labelOnly="1" outline="0" fieldPosition="0">
        <references count="4">
          <reference field="2" count="1" selected="0">
            <x v="2"/>
          </reference>
          <reference field="3" count="1" selected="0">
            <x v="4"/>
          </reference>
          <reference field="4" count="1">
            <x v="2"/>
          </reference>
          <reference field="6" count="1" selected="0">
            <x v="0"/>
          </reference>
        </references>
      </pivotArea>
    </format>
    <format dxfId="45">
      <pivotArea dataOnly="0" labelOnly="1" outline="0" fieldPosition="0">
        <references count="4">
          <reference field="2" count="1" selected="0">
            <x v="3"/>
          </reference>
          <reference field="3" count="1" selected="0">
            <x v="0"/>
          </reference>
          <reference field="4" count="1">
            <x v="2"/>
          </reference>
          <reference field="6" count="1" selected="0">
            <x v="0"/>
          </reference>
        </references>
      </pivotArea>
    </format>
    <format dxfId="44">
      <pivotArea dataOnly="0" labelOnly="1" outline="0" fieldPosition="0">
        <references count="4">
          <reference field="2" count="1" selected="0">
            <x v="4"/>
          </reference>
          <reference field="3" count="1" selected="0">
            <x v="2"/>
          </reference>
          <reference field="4" count="1">
            <x v="2"/>
          </reference>
          <reference field="6" count="1" selected="0">
            <x v="1"/>
          </reference>
        </references>
      </pivotArea>
    </format>
    <format dxfId="43">
      <pivotArea dataOnly="0" labelOnly="1" outline="0" fieldPosition="0">
        <references count="4">
          <reference field="2" count="1" selected="0">
            <x v="7"/>
          </reference>
          <reference field="3" count="1" selected="0">
            <x v="0"/>
          </reference>
          <reference field="4" count="1">
            <x v="2"/>
          </reference>
          <reference field="6" count="1" selected="0">
            <x v="1"/>
          </reference>
        </references>
      </pivotArea>
    </format>
    <format dxfId="42">
      <pivotArea dataOnly="0" labelOnly="1" outline="0" fieldPosition="0">
        <references count="4">
          <reference field="2" count="1" selected="0">
            <x v="8"/>
          </reference>
          <reference field="3" count="1" selected="0">
            <x v="3"/>
          </reference>
          <reference field="4" count="1">
            <x v="2"/>
          </reference>
          <reference field="6" count="1" selected="0">
            <x v="2"/>
          </reference>
        </references>
      </pivotArea>
    </format>
    <format dxfId="41">
      <pivotArea dataOnly="0" labelOnly="1" outline="0" fieldPosition="0">
        <references count="4">
          <reference field="2" count="1" selected="0">
            <x v="1048832"/>
          </reference>
          <reference field="3" count="1" selected="0">
            <x v="0"/>
          </reference>
          <reference field="4" count="1">
            <x v="2"/>
          </reference>
          <reference field="6" count="1" selected="0">
            <x v="3"/>
          </reference>
        </references>
      </pivotArea>
    </format>
    <format dxfId="40">
      <pivotArea dataOnly="0" labelOnly="1" outline="0" fieldPosition="0">
        <references count="4">
          <reference field="2" count="1" selected="0">
            <x v="1048832"/>
          </reference>
          <reference field="3" count="1" selected="0">
            <x v="1"/>
          </reference>
          <reference field="4" count="1">
            <x v="0"/>
          </reference>
          <reference field="6" count="1" selected="0">
            <x v="3"/>
          </reference>
        </references>
      </pivotArea>
    </format>
    <format dxfId="39">
      <pivotArea dataOnly="0" labelOnly="1" outline="0" fieldPosition="0">
        <references count="4">
          <reference field="2" count="1" selected="0">
            <x v="1048832"/>
          </reference>
          <reference field="3" count="1" selected="0">
            <x v="2"/>
          </reference>
          <reference field="4" count="1">
            <x v="1"/>
          </reference>
          <reference field="6" count="1" selected="0">
            <x v="4"/>
          </reference>
        </references>
      </pivotArea>
    </format>
    <format dxfId="38">
      <pivotArea dataOnly="0" labelOnly="1" outline="0" fieldPosition="0">
        <references count="4">
          <reference field="2" count="1" selected="0">
            <x v="1048832"/>
          </reference>
          <reference field="3" count="1" selected="0">
            <x v="2"/>
          </reference>
          <reference field="4" count="1">
            <x v="1"/>
          </reference>
          <reference field="6" count="1" selected="0">
            <x v="5"/>
          </reference>
        </references>
      </pivotArea>
    </format>
    <format dxfId="37">
      <pivotArea dataOnly="0" labelOnly="1" outline="0" fieldPosition="0">
        <references count="4">
          <reference field="2" count="1" selected="0">
            <x v="1048832"/>
          </reference>
          <reference field="3" count="1" selected="0">
            <x v="5"/>
          </reference>
          <reference field="4" count="1">
            <x v="1"/>
          </reference>
          <reference field="6" count="1" selected="0">
            <x v="6"/>
          </reference>
        </references>
      </pivotArea>
    </format>
    <format dxfId="36">
      <pivotArea dataOnly="0" labelOnly="1" outline="0" fieldPosition="0">
        <references count="4">
          <reference field="2" count="1" selected="0">
            <x v="1048832"/>
          </reference>
          <reference field="3" count="1" selected="0">
            <x v="2"/>
          </reference>
          <reference field="4" count="1">
            <x v="1"/>
          </reference>
          <reference field="6" count="1" selected="0">
            <x v="6"/>
          </reference>
        </references>
      </pivotArea>
    </format>
    <format dxfId="35">
      <pivotArea field="6" type="button" dataOnly="0" labelOnly="1" outline="0" axis="axisRow" fieldPosition="0"/>
    </format>
    <format dxfId="34">
      <pivotArea field="2" type="button" dataOnly="0" labelOnly="1" outline="0" axis="axisRow" fieldPosition="1"/>
    </format>
    <format dxfId="33">
      <pivotArea field="3" type="button" dataOnly="0" labelOnly="1" outline="0" axis="axisRow" fieldPosition="2"/>
    </format>
    <format dxfId="32">
      <pivotArea field="4" type="button" dataOnly="0" labelOnly="1" outline="0" axis="axisRow" fieldPosition="3"/>
    </format>
    <format dxfId="31">
      <pivotArea dataOnly="0" labelOnly="1" outline="0" axis="axisValues" fieldPosition="0"/>
    </format>
    <format dxfId="30">
      <pivotArea field="6" type="button" dataOnly="0" labelOnly="1" outline="0" axis="axisRow" fieldPosition="0"/>
    </format>
    <format dxfId="29">
      <pivotArea field="2" type="button" dataOnly="0" labelOnly="1" outline="0" axis="axisRow" fieldPosition="1"/>
    </format>
    <format dxfId="28">
      <pivotArea field="3" type="button" dataOnly="0" labelOnly="1" outline="0" axis="axisRow" fieldPosition="2"/>
    </format>
    <format dxfId="27">
      <pivotArea field="4" type="button" dataOnly="0" labelOnly="1" outline="0" axis="axisRow" fieldPosition="3"/>
    </format>
    <format dxfId="26">
      <pivotArea dataOnly="0" labelOnly="1" outline="0" axis="axisValues" fieldPosition="0"/>
    </format>
    <format dxfId="25">
      <pivotArea dataOnly="0" labelOnly="1" outline="0" fieldPosition="0">
        <references count="2">
          <reference field="2" count="4">
            <x v="0"/>
            <x v="1"/>
            <x v="2"/>
            <x v="3"/>
          </reference>
          <reference field="6" count="1" selected="0">
            <x v="0"/>
          </reference>
        </references>
      </pivotArea>
    </format>
    <format dxfId="24">
      <pivotArea dataOnly="0" labelOnly="1" outline="0" fieldPosition="0">
        <references count="2">
          <reference field="2" count="4">
            <x v="4"/>
            <x v="5"/>
            <x v="6"/>
            <x v="7"/>
          </reference>
          <reference field="6" count="1" selected="0">
            <x v="1"/>
          </reference>
        </references>
      </pivotArea>
    </format>
    <format dxfId="23">
      <pivotArea dataOnly="0" labelOnly="1" outline="0" fieldPosition="0">
        <references count="2">
          <reference field="2" count="1">
            <x v="8"/>
          </reference>
          <reference field="6" count="1" selected="0">
            <x v="2"/>
          </reference>
        </references>
      </pivotArea>
    </format>
    <format dxfId="22">
      <pivotArea dataOnly="0" labelOnly="1" outline="0" fieldPosition="0">
        <references count="2">
          <reference field="2" count="4">
            <x v="1048832"/>
            <x v="1048832"/>
            <x v="1048832"/>
            <x v="1048832"/>
          </reference>
          <reference field="6" count="1" selected="0">
            <x v="3"/>
          </reference>
        </references>
      </pivotArea>
    </format>
    <format dxfId="21">
      <pivotArea dataOnly="0" labelOnly="1" outline="0" fieldPosition="0">
        <references count="2">
          <reference field="2" count="1">
            <x v="1048832"/>
          </reference>
          <reference field="6" count="1" selected="0">
            <x v="4"/>
          </reference>
        </references>
      </pivotArea>
    </format>
    <format dxfId="20">
      <pivotArea dataOnly="0" labelOnly="1" outline="0" fieldPosition="0">
        <references count="2">
          <reference field="2" count="1">
            <x v="1048832"/>
          </reference>
          <reference field="6" count="1" selected="0">
            <x v="5"/>
          </reference>
        </references>
      </pivotArea>
    </format>
    <format dxfId="19">
      <pivotArea dataOnly="0" labelOnly="1" outline="0" fieldPosition="0">
        <references count="2">
          <reference field="2" count="2">
            <x v="1048832"/>
            <x v="1048832"/>
          </reference>
          <reference field="6" count="1" selected="0">
            <x v="6"/>
          </reference>
        </references>
      </pivotArea>
    </format>
    <format dxfId="18">
      <pivotArea field="4" type="button" dataOnly="0" labelOnly="1" outline="0" axis="axisRow" fieldPosition="3"/>
    </format>
    <format dxfId="17">
      <pivotArea dataOnly="0" labelOnly="1" outline="0" fieldPosition="0">
        <references count="4">
          <reference field="2" count="1" selected="0">
            <x v="0"/>
          </reference>
          <reference field="3" count="1" selected="0">
            <x v="0"/>
          </reference>
          <reference field="4" count="1">
            <x v="2"/>
          </reference>
          <reference field="6" count="1" selected="0">
            <x v="0"/>
          </reference>
        </references>
      </pivotArea>
    </format>
    <format dxfId="16">
      <pivotArea dataOnly="0" labelOnly="1" outline="0" fieldPosition="0">
        <references count="4">
          <reference field="2" count="1" selected="0">
            <x v="1"/>
          </reference>
          <reference field="3" count="1" selected="0">
            <x v="0"/>
          </reference>
          <reference field="4" count="1">
            <x v="2"/>
          </reference>
          <reference field="6" count="1" selected="0">
            <x v="0"/>
          </reference>
        </references>
      </pivotArea>
    </format>
    <format dxfId="15">
      <pivotArea dataOnly="0" labelOnly="1" outline="0" fieldPosition="0">
        <references count="4">
          <reference field="2" count="1" selected="0">
            <x v="2"/>
          </reference>
          <reference field="3" count="1" selected="0">
            <x v="4"/>
          </reference>
          <reference field="4" count="1">
            <x v="2"/>
          </reference>
          <reference field="6" count="1" selected="0">
            <x v="0"/>
          </reference>
        </references>
      </pivotArea>
    </format>
    <format dxfId="14">
      <pivotArea dataOnly="0" labelOnly="1" outline="0" fieldPosition="0">
        <references count="4">
          <reference field="2" count="1" selected="0">
            <x v="3"/>
          </reference>
          <reference field="3" count="1" selected="0">
            <x v="0"/>
          </reference>
          <reference field="4" count="1">
            <x v="2"/>
          </reference>
          <reference field="6" count="1" selected="0">
            <x v="0"/>
          </reference>
        </references>
      </pivotArea>
    </format>
    <format dxfId="13">
      <pivotArea dataOnly="0" labelOnly="1" outline="0" fieldPosition="0">
        <references count="4">
          <reference field="2" count="1" selected="0">
            <x v="4"/>
          </reference>
          <reference field="3" count="1" selected="0">
            <x v="2"/>
          </reference>
          <reference field="4" count="1">
            <x v="2"/>
          </reference>
          <reference field="6" count="1" selected="0">
            <x v="1"/>
          </reference>
        </references>
      </pivotArea>
    </format>
    <format dxfId="12">
      <pivotArea dataOnly="0" labelOnly="1" outline="0" fieldPosition="0">
        <references count="4">
          <reference field="2" count="1" selected="0">
            <x v="7"/>
          </reference>
          <reference field="3" count="1" selected="0">
            <x v="0"/>
          </reference>
          <reference field="4" count="1">
            <x v="2"/>
          </reference>
          <reference field="6" count="1" selected="0">
            <x v="1"/>
          </reference>
        </references>
      </pivotArea>
    </format>
    <format dxfId="11">
      <pivotArea dataOnly="0" labelOnly="1" outline="0" fieldPosition="0">
        <references count="4">
          <reference field="2" count="1" selected="0">
            <x v="8"/>
          </reference>
          <reference field="3" count="1" selected="0">
            <x v="3"/>
          </reference>
          <reference field="4" count="1">
            <x v="2"/>
          </reference>
          <reference field="6" count="1" selected="0">
            <x v="2"/>
          </reference>
        </references>
      </pivotArea>
    </format>
    <format dxfId="10">
      <pivotArea dataOnly="0" labelOnly="1" outline="0" fieldPosition="0">
        <references count="4">
          <reference field="2" count="1" selected="0">
            <x v="1048832"/>
          </reference>
          <reference field="3" count="1" selected="0">
            <x v="0"/>
          </reference>
          <reference field="4" count="1">
            <x v="2"/>
          </reference>
          <reference field="6" count="1" selected="0">
            <x v="3"/>
          </reference>
        </references>
      </pivotArea>
    </format>
    <format dxfId="9">
      <pivotArea dataOnly="0" labelOnly="1" outline="0" fieldPosition="0">
        <references count="4">
          <reference field="2" count="1" selected="0">
            <x v="1048832"/>
          </reference>
          <reference field="3" count="1" selected="0">
            <x v="1"/>
          </reference>
          <reference field="4" count="1">
            <x v="0"/>
          </reference>
          <reference field="6" count="1" selected="0">
            <x v="3"/>
          </reference>
        </references>
      </pivotArea>
    </format>
    <format dxfId="8">
      <pivotArea dataOnly="0" labelOnly="1" outline="0" fieldPosition="0">
        <references count="4">
          <reference field="2" count="1" selected="0">
            <x v="1048832"/>
          </reference>
          <reference field="3" count="1" selected="0">
            <x v="2"/>
          </reference>
          <reference field="4" count="1">
            <x v="1"/>
          </reference>
          <reference field="6" count="1" selected="0">
            <x v="4"/>
          </reference>
        </references>
      </pivotArea>
    </format>
    <format dxfId="7">
      <pivotArea dataOnly="0" labelOnly="1" outline="0" fieldPosition="0">
        <references count="4">
          <reference field="2" count="1" selected="0">
            <x v="1048832"/>
          </reference>
          <reference field="3" count="1" selected="0">
            <x v="2"/>
          </reference>
          <reference field="4" count="1">
            <x v="1"/>
          </reference>
          <reference field="6" count="1" selected="0">
            <x v="5"/>
          </reference>
        </references>
      </pivotArea>
    </format>
    <format dxfId="6">
      <pivotArea dataOnly="0" labelOnly="1" outline="0" fieldPosition="0">
        <references count="4">
          <reference field="2" count="1" selected="0">
            <x v="1048832"/>
          </reference>
          <reference field="3" count="1" selected="0">
            <x v="5"/>
          </reference>
          <reference field="4" count="1">
            <x v="1"/>
          </reference>
          <reference field="6" count="1" selected="0">
            <x v="6"/>
          </reference>
        </references>
      </pivotArea>
    </format>
    <format dxfId="5">
      <pivotArea dataOnly="0" labelOnly="1" outline="0" fieldPosition="0">
        <references count="4">
          <reference field="2" count="1" selected="0">
            <x v="1048832"/>
          </reference>
          <reference field="3" count="1" selected="0">
            <x v="2"/>
          </reference>
          <reference field="4" count="1">
            <x v="1"/>
          </reference>
          <reference field="6" count="1" selected="0">
            <x v="6"/>
          </reference>
        </references>
      </pivotArea>
    </format>
    <format dxfId="4">
      <pivotArea dataOnly="0" labelOnly="1" outline="0" fieldPosition="0">
        <references count="1">
          <reference field="3" count="0"/>
        </references>
      </pivotArea>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Hierarchies count="35">
    <pivotHierarchy multipleItemSelectionAllowed="1" dragToData="1">
      <members count="1" level="1">
        <member name="[Category].[Feature].&amp;[Opportunity Dashbo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gres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4">
    <rowHierarchyUsage hierarchyUsage="7"/>
    <rowHierarchyUsage hierarchyUsage="5"/>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Category]"/>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ature1" xr10:uid="{A6622ACD-750E-40CE-A6DB-F2F16FF8B00C}" sourceName="[Category].[Feature]">
  <pivotTables>
    <pivotTable tabId="22" name="PivotTable43"/>
    <pivotTable tabId="22" name="PivotTable42"/>
    <pivotTable tabId="22" name="ToDo"/>
    <pivotTable tabId="12" name="PivotTable5"/>
    <pivotTable tabId="22" name="PivotTable8"/>
  </pivotTables>
  <data>
    <olap pivotCacheId="1982941409">
      <levels count="2">
        <level uniqueName="[Category].[Feature].[(All)]" sourceCaption="(All)" count="0"/>
        <level uniqueName="[Category].[Feature].[Feature]" sourceCaption="Feature" count="3">
          <ranges>
            <range startItem="0">
              <i n="[Category].[Feature].&amp;[Opportunity Dashboard]" c="Opportunity Dashboard"/>
              <i n="[Category].[Feature].&amp;[Retrospective Dashboard]" c="Retrospective Dashboard"/>
              <i n="[Category].[Feature].&amp;" c="(blank)" nd="1"/>
            </range>
          </ranges>
        </level>
      </levels>
      <selections count="1">
        <selection n="[Category].[Feature].&amp;[Opportunity Dashboard]"/>
      </selections>
    </olap>
  </data>
  <extLst>
    <x:ext xmlns:x15="http://schemas.microsoft.com/office/spreadsheetml/2010/11/main" uri="{470722E0-AACD-4C17-9CDC-17EF765DBC7E}">
      <x15:slicerCacheHideItemsWithNoData count="1">
        <x15:slicerCacheOlapLevelName uniqueName="[Category].[Feature].[Featur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ature 1" xr10:uid="{7FE4F206-B409-4BA0-B072-1EAA992FA109}" cache="Slicer_Feature1" caption="Feature"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ature 2" xr10:uid="{568CEB01-8287-42C4-A90A-277A315818E2}" cache="Slicer_Feature1" caption="Feature"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AF22CA2-2720-4A77-8DF4-A0C3B3D321F4}" name="Table1" displayName="Table1" ref="A1:I44" totalsRowShown="0">
  <autoFilter ref="A1:I44" xr:uid="{CAF22CA2-2720-4A77-8DF4-A0C3B3D321F4}"/>
  <tableColumns count="9">
    <tableColumn id="1" xr3:uid="{6A3E4C42-E155-4442-9036-6F3EFD290EBC}" name="PI"/>
    <tableColumn id="2" xr3:uid="{35AE9A1B-2B45-4A64-A7DD-9E363B8EE65F}" name="Epic"/>
    <tableColumn id="3" xr3:uid="{9119188C-12BA-4D6E-891D-3AFB6FB72179}" name="Feature"/>
    <tableColumn id="4" xr3:uid="{6CEE8B4B-D582-4A6C-B8CA-047B644BC951}" name="Owner"/>
    <tableColumn id="5" xr3:uid="{8779C1B6-A401-4800-983E-2FACC386E51B}" name="Milestone"/>
    <tableColumn id="6" xr3:uid="{50DEABBE-A8BB-4F4E-B45C-F866A7DB4BA0}" name="Status" dataDxfId="169"/>
    <tableColumn id="7" xr3:uid="{B4BF9967-5AAF-4539-B3B3-19F444D47762}" name="Phase"/>
    <tableColumn id="8" xr3:uid="{E88FB56D-A899-4371-81AE-1AF4815A3D47}" name="Individual progress" dataDxfId="168"/>
    <tableColumn id="9" xr3:uid="{DA957329-D14D-46DD-B5F6-B7D4556CF508}" name="Progress remaining" dataDxfId="167">
      <calculatedColumnFormula>1-H2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F146A73-ED87-4748-9968-F5E8F48611DC}" name="Table2" displayName="Table2" ref="L1:T21" totalsRowShown="0" headerRowDxfId="166" dataDxfId="165" tableBorderDxfId="164">
  <autoFilter ref="L1:T21" xr:uid="{DF146A73-ED87-4748-9968-F5E8F48611DC}">
    <filterColumn colId="0">
      <filters>
        <filter val="Opportunity Dashboard"/>
      </filters>
    </filterColumn>
  </autoFilter>
  <tableColumns count="9">
    <tableColumn id="1" xr3:uid="{49F4E287-9BE5-42CA-9EFB-CA4347D8DD0C}" name="Feature" dataDxfId="163"/>
    <tableColumn id="2" xr3:uid="{577281D6-2079-4C7A-8AAD-3F0B333CCC3F}" name="Phase" dataDxfId="162"/>
    <tableColumn id="3" xr3:uid="{BDEFB23A-27B9-4122-89C1-8EE5560EF789}" name="Start Date" dataDxfId="161">
      <calculatedColumnFormula>P1</calculatedColumnFormula>
    </tableColumn>
    <tableColumn id="4" xr3:uid="{69680AEA-2494-40C9-88A9-13B6B3562F9D}" name="Days needed" dataDxfId="160"/>
    <tableColumn id="5" xr3:uid="{37A018A9-7CC5-44C9-80B6-8D4D1F1C3893}" name="Deadline" dataDxfId="159">
      <calculatedColumnFormula>WORKDAY(N2,O2)</calculatedColumnFormula>
    </tableColumn>
    <tableColumn id="6" xr3:uid="{4E638E1B-1248-49F6-99E5-0E42A9729EDB}" name="Overall progress" dataDxfId="158">
      <calculatedColumnFormula>AVERAGEIFS(H$2:H$1048576,G$2:G$1048576,M2,C$2:C$1048576,L2)</calculatedColumnFormula>
    </tableColumn>
    <tableColumn id="7" xr3:uid="{39E889AF-0D48-4D63-BECB-AC85B1CCC1A8}" name="Days behind/ahead" dataDxfId="157">
      <calculatedColumnFormula>NETWORKDAYS(TODAY(),P2)</calculatedColumnFormula>
    </tableColumn>
    <tableColumn id="8" xr3:uid="{F119A265-F45F-48C8-94B9-4AC573F60D6B}" name="Days needed(Gantt chart)" dataDxfId="156">
      <calculatedColumnFormula>_xlfn.DAYS(P2,N2)</calculatedColumnFormula>
    </tableColumn>
    <tableColumn id="9" xr3:uid="{99ABF04C-433C-401D-9683-DBFE06B68313}" name="Days Complete(Gantt chart)" dataDxfId="155">
      <calculatedColumnFormula>S2*Q2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EFBDC2-DAB0-4432-A061-B1A2662756B5}" name="Category" displayName="Category" ref="V1:V3" totalsRowShown="0" headerRowDxfId="154" tableBorderDxfId="153">
  <autoFilter ref="V1:V3" xr:uid="{12EFBDC2-DAB0-4432-A061-B1A2662756B5}"/>
  <tableColumns count="1">
    <tableColumn id="1" xr3:uid="{EED8D5BF-8A23-443B-ADC5-E221B9B4AE8E}" name="Featur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26EC-CA4E-44D8-AAF8-86D7AC4E9F83}">
  <sheetPr codeName="Sheet1"/>
  <dimension ref="A1:Z59"/>
  <sheetViews>
    <sheetView workbookViewId="0">
      <selection activeCell="R3" sqref="R3"/>
    </sheetView>
  </sheetViews>
  <sheetFormatPr defaultRowHeight="14" x14ac:dyDescent="0.3"/>
  <cols>
    <col min="1" max="1" width="4.921875" customWidth="1"/>
    <col min="2" max="2" width="6.921875" customWidth="1"/>
    <col min="3" max="3" width="10.84375" customWidth="1"/>
    <col min="4" max="4" width="12.3828125" bestFit="1" customWidth="1"/>
    <col min="5" max="5" width="46.07421875" bestFit="1" customWidth="1"/>
    <col min="6" max="6" width="11.61328125" style="1" bestFit="1" customWidth="1"/>
    <col min="7" max="7" width="18.4609375" style="1" customWidth="1"/>
    <col min="8" max="8" width="16.61328125" style="17" customWidth="1"/>
    <col min="9" max="9" width="16.84375" customWidth="1"/>
    <col min="12" max="12" width="8.53515625" customWidth="1"/>
    <col min="13" max="13" width="17.53515625" customWidth="1"/>
    <col min="14" max="14" width="10.61328125" style="5" customWidth="1"/>
    <col min="15" max="15" width="12.15234375" customWidth="1"/>
    <col min="16" max="16" width="9.3828125" customWidth="1"/>
    <col min="17" max="17" width="14.921875" style="3" customWidth="1"/>
    <col min="18" max="18" width="17.53515625" customWidth="1"/>
    <col min="19" max="19" width="22.53515625" customWidth="1"/>
    <col min="20" max="20" width="24.3828125" style="9" customWidth="1"/>
    <col min="22" max="22" width="19.53515625" customWidth="1"/>
    <col min="24" max="25" width="10.4609375" style="5" customWidth="1"/>
    <col min="26" max="26" width="9.07421875" style="5" customWidth="1"/>
  </cols>
  <sheetData>
    <row r="1" spans="1:26" x14ac:dyDescent="0.3">
      <c r="A1" t="s">
        <v>0</v>
      </c>
      <c r="B1" t="s">
        <v>19</v>
      </c>
      <c r="C1" t="s">
        <v>18</v>
      </c>
      <c r="D1" t="s">
        <v>32</v>
      </c>
      <c r="E1" t="s">
        <v>61</v>
      </c>
      <c r="F1" s="1" t="s">
        <v>3</v>
      </c>
      <c r="G1" t="s">
        <v>1</v>
      </c>
      <c r="H1" s="17" t="s">
        <v>25</v>
      </c>
      <c r="I1" t="s">
        <v>54</v>
      </c>
      <c r="L1" s="25" t="s">
        <v>18</v>
      </c>
      <c r="M1" s="25" t="s">
        <v>1</v>
      </c>
      <c r="N1" s="46" t="s">
        <v>27</v>
      </c>
      <c r="O1" s="25" t="s">
        <v>30</v>
      </c>
      <c r="P1" s="25" t="s">
        <v>2</v>
      </c>
      <c r="Q1" s="31" t="s">
        <v>28</v>
      </c>
      <c r="R1" s="25" t="s">
        <v>29</v>
      </c>
      <c r="S1" s="25" t="s">
        <v>42</v>
      </c>
      <c r="T1" s="25" t="s">
        <v>43</v>
      </c>
      <c r="V1" s="5" t="s">
        <v>18</v>
      </c>
      <c r="W1" s="5"/>
      <c r="Y1"/>
      <c r="Z1"/>
    </row>
    <row r="2" spans="1:26" x14ac:dyDescent="0.3">
      <c r="A2">
        <v>24.1</v>
      </c>
      <c r="B2" t="s">
        <v>20</v>
      </c>
      <c r="C2" t="s">
        <v>21</v>
      </c>
      <c r="D2" t="s">
        <v>22</v>
      </c>
      <c r="E2" t="s">
        <v>34</v>
      </c>
      <c r="F2" s="1" t="s">
        <v>31</v>
      </c>
      <c r="G2" s="7" t="s">
        <v>7</v>
      </c>
      <c r="H2" s="28">
        <v>1</v>
      </c>
      <c r="I2" s="6">
        <f>1-H2</f>
        <v>0</v>
      </c>
      <c r="J2" s="6"/>
      <c r="K2" s="6"/>
      <c r="L2" s="14" t="s">
        <v>21</v>
      </c>
      <c r="M2" s="14" t="s">
        <v>7</v>
      </c>
      <c r="N2" s="15">
        <v>45323</v>
      </c>
      <c r="O2" s="14">
        <v>10</v>
      </c>
      <c r="P2" s="15">
        <f>WORKDAY(N2,O2)</f>
        <v>45337</v>
      </c>
      <c r="Q2" s="29">
        <f t="shared" ref="Q2:Q14" si="0">AVERAGEIFS(H$2:H$1048576,G$2:G$1048576,M2,C$2:C$1048576,L2)</f>
        <v>1</v>
      </c>
      <c r="R2" s="14">
        <f ca="1">IF(Table2[[#This Row],[Overall progress]]&lt;100%,NETWORKDAYS(TODAY(),Table2[[#This Row],[Deadline]]),0)</f>
        <v>0</v>
      </c>
      <c r="S2" s="14">
        <f t="shared" ref="S2:S14" si="1">_xlfn.DAYS(P2,N2)</f>
        <v>14</v>
      </c>
      <c r="T2" s="26">
        <f t="shared" ref="T2:T14" si="2">S2*Q2</f>
        <v>14</v>
      </c>
      <c r="V2" s="11" t="s">
        <v>21</v>
      </c>
      <c r="Y2"/>
      <c r="Z2"/>
    </row>
    <row r="3" spans="1:26" x14ac:dyDescent="0.3">
      <c r="A3">
        <v>24.1</v>
      </c>
      <c r="B3" t="s">
        <v>20</v>
      </c>
      <c r="C3" t="s">
        <v>21</v>
      </c>
      <c r="D3" t="s">
        <v>22</v>
      </c>
      <c r="E3" t="s">
        <v>35</v>
      </c>
      <c r="F3" s="1" t="s">
        <v>31</v>
      </c>
      <c r="G3" s="7" t="s">
        <v>7</v>
      </c>
      <c r="H3" s="28">
        <v>1</v>
      </c>
      <c r="I3" s="6">
        <f t="shared" ref="I3:I44" si="3">1-H3</f>
        <v>0</v>
      </c>
      <c r="J3" s="6"/>
      <c r="K3" s="6"/>
      <c r="L3" s="14" t="s">
        <v>21</v>
      </c>
      <c r="M3" s="14" t="s">
        <v>8</v>
      </c>
      <c r="N3" s="15">
        <f>P2</f>
        <v>45337</v>
      </c>
      <c r="O3" s="14">
        <v>10</v>
      </c>
      <c r="P3" s="15">
        <f>WORKDAY(N3,O3)</f>
        <v>45351</v>
      </c>
      <c r="Q3" s="29">
        <f t="shared" si="0"/>
        <v>1</v>
      </c>
      <c r="R3" s="14">
        <f ca="1">IF(Table2[[#This Row],[Overall progress]]&lt;100%,NETWORKDAYS(TODAY(),Table2[[#This Row],[Deadline]]),0)</f>
        <v>0</v>
      </c>
      <c r="S3" s="14">
        <f t="shared" si="1"/>
        <v>14</v>
      </c>
      <c r="T3" s="26">
        <f t="shared" si="2"/>
        <v>14</v>
      </c>
      <c r="V3" s="10" t="s">
        <v>33</v>
      </c>
      <c r="Y3"/>
      <c r="Z3"/>
    </row>
    <row r="4" spans="1:26" x14ac:dyDescent="0.3">
      <c r="A4">
        <v>24.1</v>
      </c>
      <c r="B4" t="s">
        <v>20</v>
      </c>
      <c r="C4" t="s">
        <v>21</v>
      </c>
      <c r="D4" t="s">
        <v>22</v>
      </c>
      <c r="E4" t="s">
        <v>11</v>
      </c>
      <c r="F4" s="1" t="s">
        <v>31</v>
      </c>
      <c r="G4" s="7" t="s">
        <v>7</v>
      </c>
      <c r="H4" s="28">
        <v>1</v>
      </c>
      <c r="I4" s="6">
        <f t="shared" si="3"/>
        <v>0</v>
      </c>
      <c r="J4" s="6"/>
      <c r="K4" s="6"/>
      <c r="L4" s="14" t="s">
        <v>21</v>
      </c>
      <c r="M4" s="14" t="s">
        <v>6</v>
      </c>
      <c r="N4" s="15">
        <f>P3</f>
        <v>45351</v>
      </c>
      <c r="O4" s="14">
        <v>11</v>
      </c>
      <c r="P4" s="15">
        <v>45366</v>
      </c>
      <c r="Q4" s="29">
        <f t="shared" si="0"/>
        <v>4.1666666666666664E-2</v>
      </c>
      <c r="R4" s="14">
        <f ca="1">IF(Table2[[#This Row],[Overall progress]]&lt;100%,NETWORKDAYS(TODAY(),Table2[[#This Row],[Deadline]]),0)</f>
        <v>-271</v>
      </c>
      <c r="S4" s="14">
        <f t="shared" si="1"/>
        <v>15</v>
      </c>
      <c r="T4" s="26">
        <f t="shared" si="2"/>
        <v>0.625</v>
      </c>
      <c r="V4" s="5"/>
      <c r="Y4"/>
      <c r="Z4"/>
    </row>
    <row r="5" spans="1:26" x14ac:dyDescent="0.3">
      <c r="A5">
        <v>24.1</v>
      </c>
      <c r="B5" t="s">
        <v>20</v>
      </c>
      <c r="C5" t="s">
        <v>21</v>
      </c>
      <c r="D5" t="s">
        <v>5</v>
      </c>
      <c r="E5" t="s">
        <v>12</v>
      </c>
      <c r="F5" s="1" t="s">
        <v>77</v>
      </c>
      <c r="G5" s="7" t="s">
        <v>8</v>
      </c>
      <c r="H5" s="28">
        <v>1</v>
      </c>
      <c r="I5" s="6">
        <f t="shared" si="3"/>
        <v>0</v>
      </c>
      <c r="J5" s="6"/>
      <c r="K5" s="6"/>
      <c r="L5" s="14" t="s">
        <v>21</v>
      </c>
      <c r="M5" s="14" t="s">
        <v>15</v>
      </c>
      <c r="N5" s="15">
        <v>45370</v>
      </c>
      <c r="O5" s="14">
        <v>10</v>
      </c>
      <c r="P5" s="15">
        <f>WORKDAY(N5,O5)</f>
        <v>45384</v>
      </c>
      <c r="Q5" s="29">
        <f t="shared" si="0"/>
        <v>0</v>
      </c>
      <c r="R5" s="14">
        <f ca="1">IF(Table2[[#This Row],[Overall progress]]&lt;100%,NETWORKDAYS(TODAY(),Table2[[#This Row],[Deadline]]),0)</f>
        <v>-259</v>
      </c>
      <c r="S5" s="14">
        <f t="shared" si="1"/>
        <v>14</v>
      </c>
      <c r="T5" s="26">
        <f t="shared" si="2"/>
        <v>0</v>
      </c>
      <c r="V5" s="5"/>
      <c r="Y5"/>
      <c r="Z5"/>
    </row>
    <row r="6" spans="1:26" x14ac:dyDescent="0.3">
      <c r="A6">
        <v>24.1</v>
      </c>
      <c r="B6" t="s">
        <v>20</v>
      </c>
      <c r="C6" t="s">
        <v>21</v>
      </c>
      <c r="D6" t="s">
        <v>22</v>
      </c>
      <c r="E6" t="s">
        <v>36</v>
      </c>
      <c r="F6" s="1" t="s">
        <v>77</v>
      </c>
      <c r="G6" s="7" t="s">
        <v>8</v>
      </c>
      <c r="H6" s="28">
        <v>1</v>
      </c>
      <c r="I6" s="6">
        <f t="shared" si="3"/>
        <v>0</v>
      </c>
      <c r="J6" s="6"/>
      <c r="K6" s="6"/>
      <c r="L6" s="14" t="s">
        <v>21</v>
      </c>
      <c r="M6" s="14" t="s">
        <v>16</v>
      </c>
      <c r="N6" s="15">
        <f>P5</f>
        <v>45384</v>
      </c>
      <c r="O6" s="14">
        <v>60</v>
      </c>
      <c r="P6" s="15">
        <f>WORKDAY(N6,O6)</f>
        <v>45468</v>
      </c>
      <c r="Q6" s="29">
        <f t="shared" si="0"/>
        <v>0</v>
      </c>
      <c r="R6" s="14">
        <f ca="1">IF(Table2[[#This Row],[Overall progress]]&lt;100%,NETWORKDAYS(TODAY(),Table2[[#This Row],[Deadline]]),0)</f>
        <v>-199</v>
      </c>
      <c r="S6" s="14">
        <f t="shared" si="1"/>
        <v>84</v>
      </c>
      <c r="T6" s="26">
        <f t="shared" si="2"/>
        <v>0</v>
      </c>
      <c r="V6" s="5"/>
      <c r="Y6"/>
      <c r="Z6"/>
    </row>
    <row r="7" spans="1:26" x14ac:dyDescent="0.3">
      <c r="A7">
        <v>24.1</v>
      </c>
      <c r="B7" t="s">
        <v>20</v>
      </c>
      <c r="C7" t="s">
        <v>21</v>
      </c>
      <c r="D7" t="s">
        <v>9</v>
      </c>
      <c r="E7" t="s">
        <v>13</v>
      </c>
      <c r="F7" s="1" t="s">
        <v>77</v>
      </c>
      <c r="G7" s="7" t="s">
        <v>8</v>
      </c>
      <c r="H7" s="28">
        <v>1</v>
      </c>
      <c r="I7" s="6">
        <f t="shared" si="3"/>
        <v>0</v>
      </c>
      <c r="J7" s="6"/>
      <c r="K7" s="6"/>
      <c r="L7" s="14" t="s">
        <v>21</v>
      </c>
      <c r="M7" s="14" t="s">
        <v>17</v>
      </c>
      <c r="N7" s="15">
        <f>P6</f>
        <v>45468</v>
      </c>
      <c r="O7" s="14">
        <v>5</v>
      </c>
      <c r="P7" s="15">
        <v>45474</v>
      </c>
      <c r="Q7" s="29">
        <f t="shared" si="0"/>
        <v>0</v>
      </c>
      <c r="R7" s="14">
        <f ca="1">IF(Table2[[#This Row],[Overall progress]]&lt;100%,NETWORKDAYS(TODAY(),Table2[[#This Row],[Deadline]]),0)</f>
        <v>-195</v>
      </c>
      <c r="S7" s="14">
        <f t="shared" si="1"/>
        <v>6</v>
      </c>
      <c r="T7" s="26">
        <f t="shared" si="2"/>
        <v>0</v>
      </c>
      <c r="V7" s="5"/>
      <c r="Y7"/>
      <c r="Z7"/>
    </row>
    <row r="8" spans="1:26" x14ac:dyDescent="0.3">
      <c r="A8">
        <v>24.1</v>
      </c>
      <c r="B8" t="s">
        <v>20</v>
      </c>
      <c r="C8" t="s">
        <v>21</v>
      </c>
      <c r="D8" t="s">
        <v>22</v>
      </c>
      <c r="E8" t="s">
        <v>39</v>
      </c>
      <c r="F8" s="1" t="s">
        <v>31</v>
      </c>
      <c r="G8" s="7" t="s">
        <v>8</v>
      </c>
      <c r="H8" s="28">
        <v>1</v>
      </c>
      <c r="I8" s="6">
        <f t="shared" si="3"/>
        <v>0</v>
      </c>
      <c r="J8" s="6"/>
      <c r="K8" s="6"/>
      <c r="L8" s="14" t="s">
        <v>33</v>
      </c>
      <c r="M8" s="14" t="s">
        <v>7</v>
      </c>
      <c r="N8" s="15">
        <v>45292</v>
      </c>
      <c r="O8" s="14">
        <v>7</v>
      </c>
      <c r="P8" s="15">
        <f t="shared" ref="P8:P10" si="4">WORKDAY(N8,O8)</f>
        <v>45301</v>
      </c>
      <c r="Q8" s="29">
        <f t="shared" si="0"/>
        <v>1</v>
      </c>
      <c r="R8" s="14">
        <f ca="1">IF(Table2[[#This Row],[Overall progress]]&lt;100%,NETWORKDAYS(TODAY(),Table2[[#This Row],[Deadline]]),0)</f>
        <v>0</v>
      </c>
      <c r="S8" s="14">
        <f>_xlfn.DAYS(P8,N8)</f>
        <v>9</v>
      </c>
      <c r="T8" s="26">
        <f t="shared" si="2"/>
        <v>9</v>
      </c>
      <c r="V8" s="5"/>
      <c r="Y8"/>
      <c r="Z8"/>
    </row>
    <row r="9" spans="1:26" x14ac:dyDescent="0.3">
      <c r="A9">
        <v>24.1</v>
      </c>
      <c r="B9" t="s">
        <v>20</v>
      </c>
      <c r="C9" t="s">
        <v>21</v>
      </c>
      <c r="D9" t="s">
        <v>4</v>
      </c>
      <c r="E9" t="s">
        <v>14</v>
      </c>
      <c r="F9" s="1" t="s">
        <v>31</v>
      </c>
      <c r="G9" s="7" t="s">
        <v>26</v>
      </c>
      <c r="H9" s="28">
        <v>1</v>
      </c>
      <c r="I9" s="6">
        <f t="shared" si="3"/>
        <v>0</v>
      </c>
      <c r="J9" s="6"/>
      <c r="K9" s="6"/>
      <c r="L9" s="14" t="s">
        <v>33</v>
      </c>
      <c r="M9" s="14" t="s">
        <v>8</v>
      </c>
      <c r="N9" s="15">
        <f>P8</f>
        <v>45301</v>
      </c>
      <c r="O9" s="14">
        <v>7</v>
      </c>
      <c r="P9" s="15">
        <f t="shared" si="4"/>
        <v>45310</v>
      </c>
      <c r="Q9" s="29">
        <f t="shared" si="0"/>
        <v>1</v>
      </c>
      <c r="R9" s="14">
        <f ca="1">IF(Table2[[#This Row],[Overall progress]]&lt;100%,NETWORKDAYS(TODAY(),Table2[[#This Row],[Deadline]]),0)</f>
        <v>0</v>
      </c>
      <c r="S9" s="14">
        <f t="shared" si="1"/>
        <v>9</v>
      </c>
      <c r="T9" s="26">
        <f t="shared" si="2"/>
        <v>9</v>
      </c>
      <c r="V9" s="5"/>
      <c r="Y9"/>
      <c r="Z9"/>
    </row>
    <row r="10" spans="1:26" x14ac:dyDescent="0.3">
      <c r="A10">
        <v>24.1</v>
      </c>
      <c r="B10" t="s">
        <v>20</v>
      </c>
      <c r="C10" t="s">
        <v>21</v>
      </c>
      <c r="D10" t="s">
        <v>22</v>
      </c>
      <c r="E10" t="s">
        <v>60</v>
      </c>
      <c r="F10" s="1" t="s">
        <v>38</v>
      </c>
      <c r="G10" t="s">
        <v>6</v>
      </c>
      <c r="H10" s="28">
        <v>0.25</v>
      </c>
      <c r="I10" s="6">
        <f t="shared" si="3"/>
        <v>0.75</v>
      </c>
      <c r="J10" s="6"/>
      <c r="K10" s="6"/>
      <c r="L10" s="14" t="s">
        <v>33</v>
      </c>
      <c r="M10" s="14" t="s">
        <v>26</v>
      </c>
      <c r="N10" s="15">
        <f>P9</f>
        <v>45310</v>
      </c>
      <c r="O10" s="14">
        <v>6</v>
      </c>
      <c r="P10" s="15">
        <f t="shared" si="4"/>
        <v>45320</v>
      </c>
      <c r="Q10" s="29">
        <f t="shared" si="0"/>
        <v>1</v>
      </c>
      <c r="R10" s="14">
        <f ca="1">IF(Table2[[#This Row],[Overall progress]]&lt;100%,NETWORKDAYS(TODAY(),Table2[[#This Row],[Deadline]]),0)</f>
        <v>0</v>
      </c>
      <c r="S10" s="14">
        <f>_xlfn.DAYS(P10,N10)</f>
        <v>10</v>
      </c>
      <c r="T10" s="26">
        <f t="shared" si="2"/>
        <v>10</v>
      </c>
      <c r="V10" s="5"/>
      <c r="Y10"/>
      <c r="Z10"/>
    </row>
    <row r="11" spans="1:26" x14ac:dyDescent="0.3">
      <c r="A11">
        <v>24.1</v>
      </c>
      <c r="B11" t="s">
        <v>20</v>
      </c>
      <c r="C11" t="s">
        <v>21</v>
      </c>
      <c r="D11" t="s">
        <v>22</v>
      </c>
      <c r="E11" t="s">
        <v>62</v>
      </c>
      <c r="F11" s="1" t="s">
        <v>23</v>
      </c>
      <c r="G11" t="s">
        <v>6</v>
      </c>
      <c r="H11" s="28">
        <v>0</v>
      </c>
      <c r="I11" s="6">
        <f>1-H11</f>
        <v>1</v>
      </c>
      <c r="J11" s="6"/>
      <c r="K11" s="6"/>
      <c r="L11" s="14" t="s">
        <v>33</v>
      </c>
      <c r="M11" s="14" t="s">
        <v>6</v>
      </c>
      <c r="N11" s="15">
        <f>P10</f>
        <v>45320</v>
      </c>
      <c r="O11" s="14">
        <v>35</v>
      </c>
      <c r="P11" s="15">
        <f>N12</f>
        <v>45370</v>
      </c>
      <c r="Q11" s="29">
        <f t="shared" si="0"/>
        <v>4.1666666666666664E-2</v>
      </c>
      <c r="R11" s="14">
        <f ca="1">IF(Table2[[#This Row],[Overall progress]]&lt;100%,NETWORKDAYS(TODAY(),Table2[[#This Row],[Deadline]]),0)</f>
        <v>-269</v>
      </c>
      <c r="S11" s="14">
        <f t="shared" si="1"/>
        <v>50</v>
      </c>
      <c r="T11" s="26">
        <f t="shared" si="2"/>
        <v>2.083333333333333</v>
      </c>
      <c r="V11" s="5"/>
      <c r="Y11"/>
      <c r="Z11"/>
    </row>
    <row r="12" spans="1:26" x14ac:dyDescent="0.3">
      <c r="A12">
        <v>24.1</v>
      </c>
      <c r="B12" t="s">
        <v>20</v>
      </c>
      <c r="C12" t="s">
        <v>21</v>
      </c>
      <c r="D12" t="s">
        <v>22</v>
      </c>
      <c r="E12" t="s">
        <v>63</v>
      </c>
      <c r="F12" s="1" t="s">
        <v>23</v>
      </c>
      <c r="G12" t="s">
        <v>6</v>
      </c>
      <c r="H12" s="28">
        <v>0</v>
      </c>
      <c r="I12" s="6">
        <f>1-H12</f>
        <v>1</v>
      </c>
      <c r="J12" s="6"/>
      <c r="K12" s="6"/>
      <c r="L12" s="14" t="s">
        <v>33</v>
      </c>
      <c r="M12" s="14" t="s">
        <v>15</v>
      </c>
      <c r="N12" s="15">
        <v>45370</v>
      </c>
      <c r="O12" s="14">
        <v>10</v>
      </c>
      <c r="P12" s="15">
        <f>WORKDAY(N12,O12)</f>
        <v>45384</v>
      </c>
      <c r="Q12" s="29">
        <f t="shared" si="0"/>
        <v>0</v>
      </c>
      <c r="R12" s="14">
        <f ca="1">IF(Table2[[#This Row],[Overall progress]]&lt;100%,NETWORKDAYS(TODAY(),Table2[[#This Row],[Deadline]]),0)</f>
        <v>-259</v>
      </c>
      <c r="S12" s="14">
        <f t="shared" si="1"/>
        <v>14</v>
      </c>
      <c r="T12" s="26">
        <f t="shared" si="2"/>
        <v>0</v>
      </c>
      <c r="V12" s="5"/>
      <c r="Y12"/>
      <c r="Z12"/>
    </row>
    <row r="13" spans="1:26" x14ac:dyDescent="0.3">
      <c r="A13">
        <v>24.1</v>
      </c>
      <c r="B13" t="s">
        <v>20</v>
      </c>
      <c r="C13" t="s">
        <v>21</v>
      </c>
      <c r="D13" t="s">
        <v>22</v>
      </c>
      <c r="E13" t="s">
        <v>64</v>
      </c>
      <c r="F13" s="1" t="s">
        <v>23</v>
      </c>
      <c r="G13" t="s">
        <v>6</v>
      </c>
      <c r="H13" s="28">
        <v>0</v>
      </c>
      <c r="I13" s="6">
        <f t="shared" si="3"/>
        <v>1</v>
      </c>
      <c r="J13" s="6"/>
      <c r="K13" s="6"/>
      <c r="L13" s="14" t="s">
        <v>33</v>
      </c>
      <c r="M13" s="14" t="s">
        <v>16</v>
      </c>
      <c r="N13" s="15">
        <f>P12</f>
        <v>45384</v>
      </c>
      <c r="O13" s="14">
        <v>60</v>
      </c>
      <c r="P13" s="15">
        <v>45778</v>
      </c>
      <c r="Q13" s="29">
        <f t="shared" si="0"/>
        <v>0</v>
      </c>
      <c r="R13" s="14">
        <f ca="1">IF(Table2[[#This Row],[Overall progress]]&lt;100%,NETWORKDAYS(TODAY(),Table2[[#This Row],[Deadline]]),0)</f>
        <v>24</v>
      </c>
      <c r="S13" s="14">
        <f t="shared" si="1"/>
        <v>394</v>
      </c>
      <c r="T13" s="26">
        <f t="shared" si="2"/>
        <v>0</v>
      </c>
      <c r="V13" s="5"/>
      <c r="Y13"/>
      <c r="Z13"/>
    </row>
    <row r="14" spans="1:26" x14ac:dyDescent="0.3">
      <c r="A14">
        <v>24.1</v>
      </c>
      <c r="B14" t="s">
        <v>20</v>
      </c>
      <c r="C14" t="s">
        <v>21</v>
      </c>
      <c r="D14" t="s">
        <v>22</v>
      </c>
      <c r="E14" t="s">
        <v>65</v>
      </c>
      <c r="F14" s="1" t="s">
        <v>23</v>
      </c>
      <c r="G14" t="s">
        <v>6</v>
      </c>
      <c r="H14" s="28">
        <v>0</v>
      </c>
      <c r="I14" s="6">
        <f>1-H14</f>
        <v>1</v>
      </c>
      <c r="J14" s="6"/>
      <c r="K14" s="6"/>
      <c r="L14" s="11" t="s">
        <v>33</v>
      </c>
      <c r="M14" s="11" t="s">
        <v>17</v>
      </c>
      <c r="N14" s="16">
        <f>P13</f>
        <v>45778</v>
      </c>
      <c r="O14" s="11">
        <v>7</v>
      </c>
      <c r="P14" s="16">
        <v>45474</v>
      </c>
      <c r="Q14" s="30">
        <f t="shared" si="0"/>
        <v>0</v>
      </c>
      <c r="R14" s="14">
        <f ca="1">IF(Table2[[#This Row],[Overall progress]]&lt;100%,NETWORKDAYS(TODAY(),Table2[[#This Row],[Deadline]]),0)</f>
        <v>-195</v>
      </c>
      <c r="S14" s="11">
        <f t="shared" si="1"/>
        <v>-304</v>
      </c>
      <c r="T14" s="27">
        <f t="shared" si="2"/>
        <v>0</v>
      </c>
      <c r="V14" s="5"/>
      <c r="Y14"/>
      <c r="Z14"/>
    </row>
    <row r="15" spans="1:26" x14ac:dyDescent="0.3">
      <c r="A15">
        <v>24.1</v>
      </c>
      <c r="B15" t="s">
        <v>20</v>
      </c>
      <c r="C15" t="s">
        <v>21</v>
      </c>
      <c r="D15" t="s">
        <v>40</v>
      </c>
      <c r="E15" t="s">
        <v>66</v>
      </c>
      <c r="F15" s="1" t="s">
        <v>23</v>
      </c>
      <c r="G15" t="s">
        <v>6</v>
      </c>
      <c r="H15" s="28">
        <v>0</v>
      </c>
      <c r="I15" s="6">
        <f t="shared" si="3"/>
        <v>1</v>
      </c>
      <c r="J15" s="6"/>
      <c r="K15" s="6"/>
      <c r="L15" s="14"/>
      <c r="M15" s="14"/>
      <c r="N15" s="15"/>
      <c r="O15" s="14"/>
      <c r="P15" s="15"/>
      <c r="Q15" s="29"/>
      <c r="R15" s="14"/>
      <c r="S15" s="14"/>
      <c r="T15" s="26"/>
    </row>
    <row r="16" spans="1:26" x14ac:dyDescent="0.3">
      <c r="A16">
        <v>24.1</v>
      </c>
      <c r="B16" t="s">
        <v>20</v>
      </c>
      <c r="C16" t="s">
        <v>21</v>
      </c>
      <c r="D16" t="s">
        <v>5</v>
      </c>
      <c r="E16" t="s">
        <v>67</v>
      </c>
      <c r="F16" s="1" t="s">
        <v>23</v>
      </c>
      <c r="G16" t="s">
        <v>15</v>
      </c>
      <c r="H16" s="28">
        <v>0</v>
      </c>
      <c r="I16" s="6">
        <f t="shared" si="3"/>
        <v>1</v>
      </c>
      <c r="J16" s="6"/>
      <c r="K16" s="6"/>
      <c r="L16" s="14"/>
      <c r="M16" s="14"/>
      <c r="N16" s="15"/>
      <c r="O16" s="14"/>
      <c r="P16" s="15"/>
      <c r="Q16" s="29"/>
      <c r="R16" s="14"/>
      <c r="S16" s="14"/>
      <c r="T16" s="26"/>
    </row>
    <row r="17" spans="1:26" x14ac:dyDescent="0.3">
      <c r="A17">
        <v>24.1</v>
      </c>
      <c r="B17" t="s">
        <v>20</v>
      </c>
      <c r="C17" t="s">
        <v>21</v>
      </c>
      <c r="D17" t="s">
        <v>5</v>
      </c>
      <c r="E17" t="s">
        <v>68</v>
      </c>
      <c r="F17" s="1" t="s">
        <v>23</v>
      </c>
      <c r="G17" t="s">
        <v>16</v>
      </c>
      <c r="H17" s="28">
        <v>0</v>
      </c>
      <c r="I17" s="6">
        <f t="shared" si="3"/>
        <v>1</v>
      </c>
      <c r="J17" s="6"/>
      <c r="K17" s="6"/>
      <c r="L17" s="14"/>
      <c r="M17" s="14"/>
      <c r="N17" s="15"/>
      <c r="O17" s="14"/>
      <c r="P17" s="15"/>
      <c r="Q17" s="29"/>
      <c r="R17" s="14"/>
      <c r="S17" s="14"/>
      <c r="T17" s="26"/>
      <c r="U17" s="5"/>
      <c r="V17" s="5"/>
      <c r="X17"/>
      <c r="Y17"/>
      <c r="Z17"/>
    </row>
    <row r="18" spans="1:26" x14ac:dyDescent="0.3">
      <c r="A18">
        <v>24.1</v>
      </c>
      <c r="B18" t="s">
        <v>20</v>
      </c>
      <c r="C18" t="s">
        <v>21</v>
      </c>
      <c r="D18" t="s">
        <v>5</v>
      </c>
      <c r="E18" t="s">
        <v>69</v>
      </c>
      <c r="F18" s="1" t="s">
        <v>23</v>
      </c>
      <c r="G18" t="s">
        <v>16</v>
      </c>
      <c r="H18" s="28">
        <v>0</v>
      </c>
      <c r="I18" s="6">
        <f>1-H18</f>
        <v>1</v>
      </c>
      <c r="J18" s="6"/>
      <c r="K18" s="6"/>
      <c r="L18" s="14"/>
      <c r="M18" s="14"/>
      <c r="N18" s="15"/>
      <c r="O18" s="14"/>
      <c r="P18" s="15"/>
      <c r="Q18" s="29"/>
      <c r="R18" s="14"/>
      <c r="S18" s="14"/>
      <c r="T18" s="26"/>
      <c r="U18" s="5"/>
      <c r="V18" s="5"/>
      <c r="X18"/>
      <c r="Y18"/>
      <c r="Z18"/>
    </row>
    <row r="19" spans="1:26" x14ac:dyDescent="0.3">
      <c r="A19">
        <v>24.1</v>
      </c>
      <c r="B19" t="s">
        <v>20</v>
      </c>
      <c r="C19" t="s">
        <v>21</v>
      </c>
      <c r="D19" t="s">
        <v>5</v>
      </c>
      <c r="E19" t="s">
        <v>70</v>
      </c>
      <c r="F19" s="1" t="s">
        <v>23</v>
      </c>
      <c r="G19" t="s">
        <v>16</v>
      </c>
      <c r="H19" s="28">
        <v>0</v>
      </c>
      <c r="I19" s="6">
        <f>1-H19</f>
        <v>1</v>
      </c>
      <c r="J19" s="6"/>
      <c r="K19" s="6"/>
      <c r="L19" s="14"/>
      <c r="M19" s="14"/>
      <c r="N19" s="15"/>
      <c r="O19" s="14"/>
      <c r="P19" s="15"/>
      <c r="Q19" s="29"/>
      <c r="R19" s="14"/>
      <c r="S19" s="14"/>
      <c r="T19" s="26"/>
      <c r="U19" s="5"/>
      <c r="V19" s="5"/>
      <c r="X19"/>
      <c r="Y19"/>
      <c r="Z19"/>
    </row>
    <row r="20" spans="1:26" x14ac:dyDescent="0.3">
      <c r="A20">
        <v>24.1</v>
      </c>
      <c r="B20" t="s">
        <v>20</v>
      </c>
      <c r="C20" t="s">
        <v>21</v>
      </c>
      <c r="D20" t="s">
        <v>5</v>
      </c>
      <c r="E20" t="s">
        <v>71</v>
      </c>
      <c r="F20" s="1" t="s">
        <v>23</v>
      </c>
      <c r="G20" t="s">
        <v>16</v>
      </c>
      <c r="H20" s="28">
        <v>0</v>
      </c>
      <c r="I20" s="6">
        <f>1-H20</f>
        <v>1</v>
      </c>
      <c r="J20" s="6"/>
      <c r="K20" s="6"/>
      <c r="L20" s="14"/>
      <c r="M20" s="14"/>
      <c r="N20" s="15"/>
      <c r="O20" s="14"/>
      <c r="P20" s="15"/>
      <c r="Q20" s="29"/>
      <c r="R20" s="14"/>
      <c r="S20" s="14"/>
      <c r="T20" s="26"/>
      <c r="U20" s="5"/>
      <c r="V20" s="5"/>
      <c r="X20"/>
      <c r="Y20"/>
      <c r="Z20"/>
    </row>
    <row r="21" spans="1:26" x14ac:dyDescent="0.3">
      <c r="A21">
        <v>24.1</v>
      </c>
      <c r="B21" t="s">
        <v>20</v>
      </c>
      <c r="C21" t="s">
        <v>21</v>
      </c>
      <c r="D21" t="s">
        <v>5</v>
      </c>
      <c r="E21" t="s">
        <v>72</v>
      </c>
      <c r="F21" s="1" t="s">
        <v>23</v>
      </c>
      <c r="G21" t="s">
        <v>16</v>
      </c>
      <c r="H21" s="28">
        <v>0</v>
      </c>
      <c r="I21" s="6">
        <f>1-H21</f>
        <v>1</v>
      </c>
      <c r="J21" s="6"/>
      <c r="K21" s="6"/>
      <c r="L21" s="14"/>
      <c r="M21" s="11"/>
      <c r="N21" s="16"/>
      <c r="O21" s="11"/>
      <c r="P21" s="16"/>
      <c r="Q21" s="30"/>
      <c r="R21" s="11"/>
      <c r="S21" s="11"/>
      <c r="T21" s="27"/>
      <c r="U21" s="5"/>
      <c r="V21" s="5"/>
      <c r="X21"/>
      <c r="Y21"/>
      <c r="Z21"/>
    </row>
    <row r="22" spans="1:26" x14ac:dyDescent="0.3">
      <c r="A22">
        <v>24.1</v>
      </c>
      <c r="B22" t="s">
        <v>20</v>
      </c>
      <c r="C22" t="s">
        <v>21</v>
      </c>
      <c r="D22" t="s">
        <v>5</v>
      </c>
      <c r="E22" t="s">
        <v>73</v>
      </c>
      <c r="F22" s="1" t="s">
        <v>23</v>
      </c>
      <c r="G22" t="s">
        <v>17</v>
      </c>
      <c r="H22" s="28">
        <v>0</v>
      </c>
      <c r="I22" s="6">
        <f t="shared" si="3"/>
        <v>1</v>
      </c>
      <c r="J22" s="6"/>
      <c r="K22" s="6"/>
      <c r="P22" s="9"/>
      <c r="T22" s="5"/>
      <c r="U22" s="5"/>
      <c r="V22" s="5"/>
      <c r="X22"/>
      <c r="Y22"/>
      <c r="Z22"/>
    </row>
    <row r="23" spans="1:26" x14ac:dyDescent="0.3">
      <c r="A23">
        <v>24.1</v>
      </c>
      <c r="B23" t="s">
        <v>20</v>
      </c>
      <c r="C23" t="s">
        <v>33</v>
      </c>
      <c r="D23" t="s">
        <v>22</v>
      </c>
      <c r="E23" t="s">
        <v>34</v>
      </c>
      <c r="F23" s="1" t="s">
        <v>31</v>
      </c>
      <c r="G23" s="7" t="s">
        <v>7</v>
      </c>
      <c r="H23" s="28">
        <v>1</v>
      </c>
      <c r="I23" s="6">
        <f t="shared" si="3"/>
        <v>0</v>
      </c>
      <c r="J23" s="6"/>
      <c r="K23" s="6"/>
      <c r="P23" s="9"/>
      <c r="T23" s="5"/>
      <c r="U23" s="5"/>
      <c r="V23" s="5"/>
      <c r="X23"/>
      <c r="Y23"/>
      <c r="Z23"/>
    </row>
    <row r="24" spans="1:26" x14ac:dyDescent="0.3">
      <c r="A24">
        <v>24.1</v>
      </c>
      <c r="B24" t="s">
        <v>20</v>
      </c>
      <c r="C24" t="s">
        <v>33</v>
      </c>
      <c r="D24" t="s">
        <v>22</v>
      </c>
      <c r="E24" t="s">
        <v>35</v>
      </c>
      <c r="F24" s="1" t="s">
        <v>31</v>
      </c>
      <c r="G24" s="7" t="s">
        <v>7</v>
      </c>
      <c r="H24" s="28">
        <v>1</v>
      </c>
      <c r="I24" s="6">
        <f t="shared" si="3"/>
        <v>0</v>
      </c>
      <c r="J24" s="6"/>
      <c r="K24" s="6"/>
      <c r="P24" s="9"/>
      <c r="T24" s="5"/>
      <c r="U24" s="5"/>
      <c r="V24" s="5"/>
      <c r="X24"/>
      <c r="Y24"/>
      <c r="Z24"/>
    </row>
    <row r="25" spans="1:26" x14ac:dyDescent="0.3">
      <c r="A25">
        <v>24.1</v>
      </c>
      <c r="B25" t="s">
        <v>20</v>
      </c>
      <c r="C25" t="s">
        <v>33</v>
      </c>
      <c r="D25" t="s">
        <v>9</v>
      </c>
      <c r="E25" t="s">
        <v>10</v>
      </c>
      <c r="F25" s="1" t="s">
        <v>31</v>
      </c>
      <c r="G25" s="7" t="s">
        <v>7</v>
      </c>
      <c r="H25" s="28">
        <v>1</v>
      </c>
      <c r="I25" s="6">
        <f t="shared" si="3"/>
        <v>0</v>
      </c>
      <c r="J25" s="6"/>
      <c r="K25" s="6"/>
      <c r="O25" s="9"/>
      <c r="S25" s="5"/>
      <c r="T25" s="5"/>
      <c r="U25" s="5"/>
      <c r="X25"/>
      <c r="Y25"/>
      <c r="Z25"/>
    </row>
    <row r="26" spans="1:26" x14ac:dyDescent="0.3">
      <c r="A26">
        <v>24.1</v>
      </c>
      <c r="B26" t="s">
        <v>20</v>
      </c>
      <c r="C26" t="s">
        <v>33</v>
      </c>
      <c r="D26" t="s">
        <v>22</v>
      </c>
      <c r="E26" t="s">
        <v>11</v>
      </c>
      <c r="F26" s="1" t="s">
        <v>31</v>
      </c>
      <c r="G26" s="7" t="s">
        <v>7</v>
      </c>
      <c r="H26" s="28">
        <v>1</v>
      </c>
      <c r="I26" s="6">
        <f t="shared" si="3"/>
        <v>0</v>
      </c>
      <c r="J26" s="6"/>
      <c r="K26" s="6"/>
      <c r="O26" s="9"/>
      <c r="S26" s="5"/>
      <c r="T26" s="5"/>
      <c r="U26" s="5"/>
      <c r="X26"/>
      <c r="Y26"/>
      <c r="Z26"/>
    </row>
    <row r="27" spans="1:26" x14ac:dyDescent="0.3">
      <c r="A27">
        <v>24.1</v>
      </c>
      <c r="B27" t="s">
        <v>20</v>
      </c>
      <c r="C27" t="s">
        <v>33</v>
      </c>
      <c r="D27" t="s">
        <v>5</v>
      </c>
      <c r="E27" t="s">
        <v>12</v>
      </c>
      <c r="F27" s="1" t="s">
        <v>31</v>
      </c>
      <c r="G27" s="7" t="s">
        <v>8</v>
      </c>
      <c r="H27" s="28">
        <v>1</v>
      </c>
      <c r="I27" s="6">
        <f t="shared" si="3"/>
        <v>0</v>
      </c>
      <c r="J27" s="6"/>
      <c r="K27" s="6"/>
      <c r="O27" s="9"/>
      <c r="S27" s="5"/>
      <c r="T27" s="5"/>
      <c r="U27" s="5"/>
      <c r="X27"/>
      <c r="Y27"/>
      <c r="Z27"/>
    </row>
    <row r="28" spans="1:26" x14ac:dyDescent="0.3">
      <c r="A28">
        <v>24.1</v>
      </c>
      <c r="B28" t="s">
        <v>20</v>
      </c>
      <c r="C28" t="s">
        <v>33</v>
      </c>
      <c r="D28" t="s">
        <v>22</v>
      </c>
      <c r="E28" t="s">
        <v>36</v>
      </c>
      <c r="F28" s="1" t="s">
        <v>31</v>
      </c>
      <c r="G28" s="7" t="s">
        <v>8</v>
      </c>
      <c r="H28" s="28">
        <v>1</v>
      </c>
      <c r="I28" s="6">
        <f t="shared" si="3"/>
        <v>0</v>
      </c>
      <c r="J28" s="6"/>
      <c r="K28" s="6"/>
      <c r="O28" s="9"/>
      <c r="S28" s="5"/>
      <c r="T28" s="5"/>
      <c r="U28" s="5"/>
      <c r="X28"/>
      <c r="Y28"/>
      <c r="Z28"/>
    </row>
    <row r="29" spans="1:26" x14ac:dyDescent="0.3">
      <c r="A29">
        <v>24.1</v>
      </c>
      <c r="B29" t="s">
        <v>20</v>
      </c>
      <c r="C29" t="s">
        <v>33</v>
      </c>
      <c r="D29" t="s">
        <v>9</v>
      </c>
      <c r="E29" t="s">
        <v>13</v>
      </c>
      <c r="F29" s="1" t="s">
        <v>31</v>
      </c>
      <c r="G29" s="7" t="s">
        <v>8</v>
      </c>
      <c r="H29" s="28">
        <v>1</v>
      </c>
      <c r="I29" s="6">
        <f t="shared" si="3"/>
        <v>0</v>
      </c>
      <c r="J29" s="6"/>
      <c r="K29" s="6"/>
      <c r="O29" s="9"/>
      <c r="S29" s="5"/>
      <c r="T29" s="5"/>
      <c r="U29" s="5"/>
      <c r="X29"/>
      <c r="Y29"/>
      <c r="Z29"/>
    </row>
    <row r="30" spans="1:26" x14ac:dyDescent="0.3">
      <c r="A30">
        <v>24.1</v>
      </c>
      <c r="B30" t="s">
        <v>20</v>
      </c>
      <c r="C30" t="s">
        <v>33</v>
      </c>
      <c r="D30" t="s">
        <v>22</v>
      </c>
      <c r="E30" t="s">
        <v>39</v>
      </c>
      <c r="F30" s="1" t="s">
        <v>31</v>
      </c>
      <c r="G30" s="7" t="s">
        <v>8</v>
      </c>
      <c r="H30" s="28">
        <v>1</v>
      </c>
      <c r="I30" s="6">
        <f t="shared" si="3"/>
        <v>0</v>
      </c>
      <c r="J30" s="6"/>
      <c r="K30" s="6"/>
      <c r="O30" s="9"/>
      <c r="S30" s="5"/>
      <c r="T30" s="5"/>
      <c r="U30" s="5"/>
      <c r="X30"/>
      <c r="Y30"/>
      <c r="Z30"/>
    </row>
    <row r="31" spans="1:26" x14ac:dyDescent="0.3">
      <c r="A31">
        <v>24.1</v>
      </c>
      <c r="B31" t="s">
        <v>20</v>
      </c>
      <c r="C31" t="s">
        <v>33</v>
      </c>
      <c r="D31" t="s">
        <v>4</v>
      </c>
      <c r="E31" t="s">
        <v>14</v>
      </c>
      <c r="F31" s="1" t="s">
        <v>31</v>
      </c>
      <c r="G31" s="7" t="s">
        <v>26</v>
      </c>
      <c r="H31" s="28">
        <v>1</v>
      </c>
      <c r="I31" s="6">
        <f t="shared" si="3"/>
        <v>0</v>
      </c>
      <c r="J31" s="6"/>
      <c r="K31" s="6"/>
      <c r="O31" s="9"/>
      <c r="S31" s="5"/>
      <c r="T31" s="5"/>
      <c r="U31" s="5"/>
      <c r="X31"/>
      <c r="Y31"/>
      <c r="Z31"/>
    </row>
    <row r="32" spans="1:26" x14ac:dyDescent="0.3">
      <c r="A32">
        <v>24.1</v>
      </c>
      <c r="B32" t="s">
        <v>20</v>
      </c>
      <c r="C32" t="s">
        <v>33</v>
      </c>
      <c r="D32" t="s">
        <v>22</v>
      </c>
      <c r="E32" t="s">
        <v>60</v>
      </c>
      <c r="F32" s="1" t="s">
        <v>38</v>
      </c>
      <c r="G32" t="s">
        <v>6</v>
      </c>
      <c r="H32" s="17">
        <v>0.25</v>
      </c>
      <c r="I32" s="6">
        <f t="shared" si="3"/>
        <v>0.75</v>
      </c>
      <c r="J32" s="6"/>
      <c r="K32" s="6"/>
      <c r="O32" s="9"/>
      <c r="S32" s="5"/>
      <c r="T32" s="5"/>
      <c r="U32" s="5"/>
      <c r="X32"/>
      <c r="Y32"/>
      <c r="Z32"/>
    </row>
    <row r="33" spans="1:26" x14ac:dyDescent="0.3">
      <c r="A33">
        <v>24.1</v>
      </c>
      <c r="B33" t="s">
        <v>20</v>
      </c>
      <c r="C33" t="s">
        <v>33</v>
      </c>
      <c r="D33" t="s">
        <v>22</v>
      </c>
      <c r="E33" t="s">
        <v>62</v>
      </c>
      <c r="F33" s="1" t="s">
        <v>23</v>
      </c>
      <c r="G33" t="s">
        <v>6</v>
      </c>
      <c r="H33" s="17">
        <v>0</v>
      </c>
      <c r="I33" s="6">
        <f t="shared" si="3"/>
        <v>1</v>
      </c>
      <c r="J33" s="6"/>
      <c r="K33" s="6"/>
      <c r="O33" s="9"/>
      <c r="S33" s="5"/>
      <c r="T33" s="5"/>
      <c r="U33" s="5"/>
      <c r="X33"/>
      <c r="Y33"/>
      <c r="Z33"/>
    </row>
    <row r="34" spans="1:26" x14ac:dyDescent="0.3">
      <c r="A34">
        <v>24.1</v>
      </c>
      <c r="B34" t="s">
        <v>20</v>
      </c>
      <c r="C34" t="s">
        <v>33</v>
      </c>
      <c r="D34" t="s">
        <v>22</v>
      </c>
      <c r="E34" t="s">
        <v>63</v>
      </c>
      <c r="F34" s="1" t="s">
        <v>23</v>
      </c>
      <c r="G34" t="s">
        <v>6</v>
      </c>
      <c r="H34" s="17">
        <v>0</v>
      </c>
      <c r="I34" s="6">
        <f t="shared" si="3"/>
        <v>1</v>
      </c>
      <c r="J34" s="6"/>
      <c r="K34" s="6"/>
      <c r="O34" s="9"/>
      <c r="S34" s="5"/>
      <c r="T34" s="5"/>
      <c r="U34" s="5"/>
      <c r="X34"/>
      <c r="Y34"/>
      <c r="Z34"/>
    </row>
    <row r="35" spans="1:26" x14ac:dyDescent="0.3">
      <c r="A35">
        <v>24.1</v>
      </c>
      <c r="B35" t="s">
        <v>20</v>
      </c>
      <c r="C35" t="s">
        <v>33</v>
      </c>
      <c r="D35" t="s">
        <v>40</v>
      </c>
      <c r="E35" t="s">
        <v>64</v>
      </c>
      <c r="F35" s="1" t="s">
        <v>23</v>
      </c>
      <c r="G35" t="s">
        <v>6</v>
      </c>
      <c r="H35" s="17">
        <v>0</v>
      </c>
      <c r="I35" s="6">
        <f t="shared" si="3"/>
        <v>1</v>
      </c>
      <c r="J35" s="6"/>
      <c r="K35" s="6"/>
      <c r="O35" s="9"/>
      <c r="S35" s="5"/>
      <c r="T35" s="5"/>
      <c r="U35" s="5"/>
      <c r="X35"/>
      <c r="Y35"/>
      <c r="Z35"/>
    </row>
    <row r="36" spans="1:26" x14ac:dyDescent="0.3">
      <c r="A36">
        <v>24.1</v>
      </c>
      <c r="B36" t="s">
        <v>20</v>
      </c>
      <c r="C36" t="s">
        <v>33</v>
      </c>
      <c r="D36" t="s">
        <v>5</v>
      </c>
      <c r="E36" t="s">
        <v>65</v>
      </c>
      <c r="F36" s="1" t="s">
        <v>23</v>
      </c>
      <c r="G36" t="s">
        <v>6</v>
      </c>
      <c r="H36" s="17">
        <v>0</v>
      </c>
      <c r="I36" s="6">
        <f t="shared" si="3"/>
        <v>1</v>
      </c>
      <c r="J36" s="6"/>
      <c r="K36" s="6"/>
      <c r="O36" s="9"/>
      <c r="S36" s="5"/>
      <c r="T36" s="5"/>
      <c r="U36" s="5"/>
      <c r="X36"/>
      <c r="Y36"/>
      <c r="Z36"/>
    </row>
    <row r="37" spans="1:26" x14ac:dyDescent="0.3">
      <c r="A37">
        <v>24.1</v>
      </c>
      <c r="B37" t="s">
        <v>20</v>
      </c>
      <c r="C37" t="s">
        <v>33</v>
      </c>
      <c r="D37" t="s">
        <v>5</v>
      </c>
      <c r="E37" t="s">
        <v>66</v>
      </c>
      <c r="F37" s="1" t="s">
        <v>23</v>
      </c>
      <c r="G37" t="s">
        <v>6</v>
      </c>
      <c r="H37" s="17">
        <v>0</v>
      </c>
      <c r="I37" s="6">
        <f t="shared" si="3"/>
        <v>1</v>
      </c>
      <c r="J37" s="6"/>
      <c r="K37" s="6"/>
      <c r="O37" s="9"/>
      <c r="S37" s="5"/>
      <c r="T37" s="5"/>
      <c r="U37" s="5"/>
      <c r="X37"/>
      <c r="Y37"/>
      <c r="Z37"/>
    </row>
    <row r="38" spans="1:26" x14ac:dyDescent="0.3">
      <c r="A38">
        <v>24.1</v>
      </c>
      <c r="B38" t="s">
        <v>20</v>
      </c>
      <c r="C38" t="s">
        <v>33</v>
      </c>
      <c r="D38" t="s">
        <v>41</v>
      </c>
      <c r="E38" t="s">
        <v>67</v>
      </c>
      <c r="F38" s="1" t="s">
        <v>23</v>
      </c>
      <c r="G38" t="s">
        <v>15</v>
      </c>
      <c r="H38" s="17">
        <v>0</v>
      </c>
      <c r="I38" s="6">
        <f t="shared" si="3"/>
        <v>1</v>
      </c>
      <c r="J38" s="6"/>
      <c r="K38" s="6"/>
      <c r="O38" s="9"/>
      <c r="S38" s="5"/>
      <c r="T38" s="5"/>
      <c r="U38" s="5"/>
      <c r="X38"/>
      <c r="Y38"/>
      <c r="Z38"/>
    </row>
    <row r="39" spans="1:26" x14ac:dyDescent="0.3">
      <c r="A39">
        <v>24.1</v>
      </c>
      <c r="B39" t="s">
        <v>20</v>
      </c>
      <c r="C39" t="s">
        <v>33</v>
      </c>
      <c r="D39" t="s">
        <v>5</v>
      </c>
      <c r="E39" t="s">
        <v>68</v>
      </c>
      <c r="F39" s="1" t="s">
        <v>23</v>
      </c>
      <c r="G39" t="s">
        <v>16</v>
      </c>
      <c r="H39" s="17">
        <v>0</v>
      </c>
      <c r="I39" s="6">
        <f t="shared" si="3"/>
        <v>1</v>
      </c>
      <c r="J39" s="6"/>
      <c r="K39" s="6"/>
    </row>
    <row r="40" spans="1:26" x14ac:dyDescent="0.3">
      <c r="A40">
        <v>25.1</v>
      </c>
      <c r="B40" t="s">
        <v>20</v>
      </c>
      <c r="C40" t="s">
        <v>33</v>
      </c>
      <c r="D40" t="s">
        <v>5</v>
      </c>
      <c r="E40" t="s">
        <v>69</v>
      </c>
      <c r="F40" s="1" t="s">
        <v>23</v>
      </c>
      <c r="G40" t="s">
        <v>16</v>
      </c>
      <c r="H40" s="17">
        <v>0</v>
      </c>
      <c r="I40" s="6">
        <f t="shared" si="3"/>
        <v>1</v>
      </c>
      <c r="J40" s="6"/>
      <c r="K40" s="6"/>
    </row>
    <row r="41" spans="1:26" x14ac:dyDescent="0.3">
      <c r="A41">
        <v>26.1</v>
      </c>
      <c r="B41" t="s">
        <v>20</v>
      </c>
      <c r="C41" t="s">
        <v>33</v>
      </c>
      <c r="D41" t="s">
        <v>5</v>
      </c>
      <c r="E41" t="s">
        <v>70</v>
      </c>
      <c r="F41" s="1" t="s">
        <v>23</v>
      </c>
      <c r="G41" t="s">
        <v>16</v>
      </c>
      <c r="H41" s="17">
        <v>0</v>
      </c>
      <c r="I41" s="6">
        <f t="shared" si="3"/>
        <v>1</v>
      </c>
      <c r="J41" s="6"/>
      <c r="K41" s="6"/>
    </row>
    <row r="42" spans="1:26" x14ac:dyDescent="0.3">
      <c r="A42">
        <v>27.1</v>
      </c>
      <c r="B42" t="s">
        <v>20</v>
      </c>
      <c r="C42" t="s">
        <v>33</v>
      </c>
      <c r="D42" t="s">
        <v>5</v>
      </c>
      <c r="E42" t="s">
        <v>71</v>
      </c>
      <c r="F42" s="1" t="s">
        <v>23</v>
      </c>
      <c r="G42" t="s">
        <v>16</v>
      </c>
      <c r="H42" s="17">
        <v>0</v>
      </c>
      <c r="I42" s="6">
        <f t="shared" si="3"/>
        <v>1</v>
      </c>
      <c r="J42" s="6"/>
      <c r="K42" s="6"/>
    </row>
    <row r="43" spans="1:26" x14ac:dyDescent="0.3">
      <c r="A43">
        <v>28.1</v>
      </c>
      <c r="B43" t="s">
        <v>20</v>
      </c>
      <c r="C43" t="s">
        <v>33</v>
      </c>
      <c r="D43" t="s">
        <v>5</v>
      </c>
      <c r="E43" t="s">
        <v>74</v>
      </c>
      <c r="F43" s="1" t="s">
        <v>23</v>
      </c>
      <c r="G43" t="s">
        <v>16</v>
      </c>
      <c r="H43" s="17">
        <v>0</v>
      </c>
      <c r="I43" s="6">
        <f t="shared" si="3"/>
        <v>1</v>
      </c>
      <c r="J43" s="6"/>
      <c r="K43" s="6"/>
    </row>
    <row r="44" spans="1:26" x14ac:dyDescent="0.3">
      <c r="A44">
        <v>29.1</v>
      </c>
      <c r="B44" t="s">
        <v>20</v>
      </c>
      <c r="C44" t="s">
        <v>33</v>
      </c>
      <c r="D44" t="s">
        <v>5</v>
      </c>
      <c r="E44" t="s">
        <v>75</v>
      </c>
      <c r="F44" s="1" t="s">
        <v>23</v>
      </c>
      <c r="G44" t="s">
        <v>17</v>
      </c>
      <c r="H44" s="17">
        <v>0</v>
      </c>
      <c r="I44" s="6">
        <f t="shared" si="3"/>
        <v>1</v>
      </c>
      <c r="J44" s="6"/>
      <c r="K44" s="6"/>
    </row>
    <row r="45" spans="1:26" x14ac:dyDescent="0.3">
      <c r="J45" s="6"/>
      <c r="K45" s="6"/>
    </row>
    <row r="46" spans="1:26" x14ac:dyDescent="0.3">
      <c r="J46" s="6"/>
      <c r="K46" s="6"/>
    </row>
    <row r="47" spans="1:26" x14ac:dyDescent="0.3">
      <c r="J47" s="6"/>
      <c r="K47" s="6"/>
    </row>
    <row r="48" spans="1:26" x14ac:dyDescent="0.3">
      <c r="J48" s="6"/>
      <c r="K48" s="6"/>
    </row>
    <row r="49" spans="10:17" x14ac:dyDescent="0.3">
      <c r="J49" s="6"/>
      <c r="K49" s="6"/>
    </row>
    <row r="50" spans="10:17" x14ac:dyDescent="0.3">
      <c r="J50" s="6"/>
      <c r="K50" s="6"/>
    </row>
    <row r="51" spans="10:17" x14ac:dyDescent="0.3">
      <c r="J51" s="6"/>
      <c r="K51" s="6"/>
    </row>
    <row r="59" spans="10:17" x14ac:dyDescent="0.3">
      <c r="Q59" s="5"/>
    </row>
  </sheetData>
  <phoneticPr fontId="1" type="noConversion"/>
  <conditionalFormatting sqref="R2:R15">
    <cfRule type="cellIs" dxfId="3" priority="1" operator="lessThan">
      <formula>0</formula>
    </cfRule>
  </conditionalFormatting>
  <conditionalFormatting sqref="R2:R21 N25:N38 R39:R1048576">
    <cfRule type="cellIs" dxfId="2" priority="3" operator="greaterThan">
      <formula>10</formula>
    </cfRule>
    <cfRule type="cellIs" dxfId="1" priority="4" operator="between">
      <formula>10</formula>
      <formula>0</formula>
    </cfRule>
    <cfRule type="cellIs" dxfId="0" priority="5" operator="lessThan">
      <formula>3</formula>
    </cfRule>
  </conditionalFormatting>
  <dataValidations count="1">
    <dataValidation type="list" allowBlank="1" showInputMessage="1" showErrorMessage="1" sqref="F1:F1048576" xr:uid="{B64FF2EB-C8A1-4137-A957-6B36F361307B}">
      <formula1>"Not started,Blocked,In Progress,Completed,Not Required"</formula1>
    </dataValidation>
  </dataValidation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494BC-6A49-40F0-A645-287C442A04D0}">
  <sheetPr codeName="Sheet2"/>
  <dimension ref="A1:AG24"/>
  <sheetViews>
    <sheetView topLeftCell="K1" zoomScale="49" workbookViewId="0">
      <selection activeCell="B1" sqref="B1"/>
    </sheetView>
  </sheetViews>
  <sheetFormatPr defaultRowHeight="14" x14ac:dyDescent="0.3"/>
  <cols>
    <col min="1" max="1" width="20.61328125" bestFit="1" customWidth="1"/>
    <col min="2" max="2" width="31.921875" bestFit="1" customWidth="1"/>
    <col min="3" max="3" width="32.23046875" bestFit="1" customWidth="1"/>
    <col min="4" max="4" width="14.53515625" customWidth="1"/>
    <col min="5" max="5" width="14.4609375" customWidth="1"/>
    <col min="6" max="6" width="19.921875" bestFit="1" customWidth="1"/>
    <col min="7" max="7" width="14.69140625" bestFit="1" customWidth="1"/>
    <col min="8" max="8" width="9.4609375" bestFit="1" customWidth="1"/>
    <col min="9" max="9" width="36.4609375" bestFit="1" customWidth="1"/>
    <col min="10" max="10" width="12.921875" bestFit="1" customWidth="1"/>
    <col min="11" max="11" width="30.3828125" customWidth="1"/>
    <col min="12" max="12" width="47.53515625" bestFit="1" customWidth="1"/>
    <col min="13" max="13" width="14.15234375" customWidth="1"/>
    <col min="14" max="14" width="15.3046875" style="2" bestFit="1" customWidth="1"/>
    <col min="15" max="15" width="10" style="4" bestFit="1" customWidth="1"/>
    <col min="16" max="16" width="12.84375" customWidth="1"/>
    <col min="17" max="17" width="16.53515625" bestFit="1" customWidth="1"/>
    <col min="18" max="18" width="23.61328125" bestFit="1" customWidth="1"/>
    <col min="19" max="19" width="21.07421875" bestFit="1" customWidth="1"/>
    <col min="20" max="20" width="13.921875" bestFit="1" customWidth="1"/>
    <col min="21" max="21" width="9.4609375" bestFit="1" customWidth="1"/>
    <col min="22" max="22" width="7.921875" bestFit="1" customWidth="1"/>
    <col min="23" max="23" width="5.53515625" bestFit="1" customWidth="1"/>
    <col min="24" max="24" width="12.921875" bestFit="1" customWidth="1"/>
    <col min="27" max="27" width="8.921875" customWidth="1"/>
  </cols>
  <sheetData>
    <row r="1" spans="1:33" x14ac:dyDescent="0.3">
      <c r="A1" s="8" t="s">
        <v>18</v>
      </c>
      <c r="B1" t="s">
        <v>57</v>
      </c>
      <c r="C1" t="s">
        <v>55</v>
      </c>
      <c r="D1" s="2" t="s">
        <v>58</v>
      </c>
      <c r="F1" s="8" t="s">
        <v>1</v>
      </c>
      <c r="G1" s="8" t="s">
        <v>27</v>
      </c>
      <c r="H1" t="s">
        <v>56</v>
      </c>
      <c r="I1" t="s">
        <v>44</v>
      </c>
      <c r="K1" s="40" t="s">
        <v>1</v>
      </c>
      <c r="L1" s="40" t="s">
        <v>61</v>
      </c>
      <c r="M1" s="60" t="s">
        <v>32</v>
      </c>
      <c r="N1" s="43" t="s">
        <v>3</v>
      </c>
      <c r="O1" s="41" t="s">
        <v>24</v>
      </c>
      <c r="Q1" s="8" t="s">
        <v>59</v>
      </c>
      <c r="R1" s="8" t="s">
        <v>1</v>
      </c>
    </row>
    <row r="2" spans="1:33" x14ac:dyDescent="0.3">
      <c r="A2" t="s">
        <v>33</v>
      </c>
      <c r="B2" s="3">
        <v>0.42045454545454547</v>
      </c>
      <c r="C2" s="3">
        <v>0.57954545454545459</v>
      </c>
      <c r="D2" s="3">
        <f>$B$2</f>
        <v>0.42045454545454547</v>
      </c>
      <c r="E2" s="3"/>
      <c r="F2" t="s">
        <v>7</v>
      </c>
      <c r="G2" s="5">
        <v>45292</v>
      </c>
      <c r="H2" s="59">
        <v>9</v>
      </c>
      <c r="I2" s="59">
        <v>9</v>
      </c>
      <c r="K2" t="s">
        <v>6</v>
      </c>
      <c r="L2" t="s">
        <v>60</v>
      </c>
      <c r="M2" t="s">
        <v>22</v>
      </c>
      <c r="N2" t="s">
        <v>38</v>
      </c>
      <c r="O2" s="4">
        <v>0.25</v>
      </c>
      <c r="Q2" s="8" t="s">
        <v>3</v>
      </c>
      <c r="R2" t="s">
        <v>6</v>
      </c>
      <c r="S2" t="s">
        <v>17</v>
      </c>
      <c r="T2" t="s">
        <v>16</v>
      </c>
      <c r="U2" t="s">
        <v>26</v>
      </c>
      <c r="V2" t="s">
        <v>7</v>
      </c>
      <c r="W2" t="s">
        <v>8</v>
      </c>
      <c r="X2" t="s">
        <v>15</v>
      </c>
      <c r="Z2" t="s">
        <v>3</v>
      </c>
      <c r="AA2" t="s">
        <v>6</v>
      </c>
      <c r="AB2" t="s">
        <v>17</v>
      </c>
      <c r="AC2" t="s">
        <v>16</v>
      </c>
      <c r="AD2" t="s">
        <v>26</v>
      </c>
      <c r="AE2" t="s">
        <v>7</v>
      </c>
      <c r="AF2" t="s">
        <v>8</v>
      </c>
      <c r="AG2" t="s">
        <v>15</v>
      </c>
    </row>
    <row r="3" spans="1:33" x14ac:dyDescent="0.3">
      <c r="F3" t="s">
        <v>8</v>
      </c>
      <c r="G3" s="5">
        <v>45301</v>
      </c>
      <c r="H3" s="59">
        <v>9</v>
      </c>
      <c r="I3" s="59">
        <v>9</v>
      </c>
      <c r="L3" t="s">
        <v>62</v>
      </c>
      <c r="M3" t="s">
        <v>22</v>
      </c>
      <c r="N3" t="s">
        <v>23</v>
      </c>
      <c r="O3" s="4">
        <v>0</v>
      </c>
      <c r="Q3" t="s">
        <v>31</v>
      </c>
      <c r="R3" s="59"/>
      <c r="S3" s="59"/>
      <c r="T3" s="59"/>
      <c r="U3" s="59">
        <v>1</v>
      </c>
      <c r="V3" s="59">
        <v>4</v>
      </c>
      <c r="W3" s="59">
        <v>4</v>
      </c>
      <c r="X3" s="59"/>
      <c r="Z3" t="s">
        <v>37</v>
      </c>
      <c r="AA3">
        <v>1</v>
      </c>
      <c r="AC3">
        <v>1</v>
      </c>
    </row>
    <row r="4" spans="1:33" x14ac:dyDescent="0.3">
      <c r="F4" t="s">
        <v>6</v>
      </c>
      <c r="G4" s="5">
        <v>45320</v>
      </c>
      <c r="H4" s="59">
        <v>63</v>
      </c>
      <c r="I4" s="59">
        <v>2.625</v>
      </c>
      <c r="L4" t="s">
        <v>63</v>
      </c>
      <c r="M4" t="s">
        <v>22</v>
      </c>
      <c r="N4" t="s">
        <v>23</v>
      </c>
      <c r="O4" s="4">
        <v>0</v>
      </c>
      <c r="Q4" t="s">
        <v>38</v>
      </c>
      <c r="R4" s="59">
        <v>1</v>
      </c>
      <c r="S4" s="59"/>
      <c r="T4" s="59"/>
      <c r="U4" s="59"/>
      <c r="V4" s="59"/>
      <c r="W4" s="59"/>
      <c r="X4" s="59"/>
    </row>
    <row r="5" spans="1:33" x14ac:dyDescent="0.3">
      <c r="F5" t="s">
        <v>15</v>
      </c>
      <c r="G5" s="5">
        <v>45383</v>
      </c>
      <c r="H5" s="59">
        <v>14</v>
      </c>
      <c r="I5" s="59">
        <v>0</v>
      </c>
      <c r="L5" t="s">
        <v>64</v>
      </c>
      <c r="M5" t="s">
        <v>40</v>
      </c>
      <c r="N5" t="s">
        <v>23</v>
      </c>
      <c r="O5" s="4">
        <v>0</v>
      </c>
      <c r="Q5" t="s">
        <v>23</v>
      </c>
      <c r="R5" s="59">
        <v>5</v>
      </c>
      <c r="S5" s="59">
        <v>1</v>
      </c>
      <c r="T5" s="59">
        <v>5</v>
      </c>
      <c r="U5" s="59"/>
      <c r="V5" s="59"/>
      <c r="W5" s="59"/>
      <c r="X5" s="59">
        <v>1</v>
      </c>
    </row>
    <row r="6" spans="1:33" x14ac:dyDescent="0.3">
      <c r="F6" t="s">
        <v>16</v>
      </c>
      <c r="G6" s="5">
        <v>45397</v>
      </c>
      <c r="H6" s="59">
        <v>381</v>
      </c>
      <c r="I6" s="59">
        <v>0</v>
      </c>
      <c r="L6" t="s">
        <v>65</v>
      </c>
      <c r="M6" t="s">
        <v>5</v>
      </c>
      <c r="N6" t="s">
        <v>23</v>
      </c>
      <c r="O6" s="4">
        <v>0</v>
      </c>
    </row>
    <row r="7" spans="1:33" x14ac:dyDescent="0.3">
      <c r="F7" t="s">
        <v>17</v>
      </c>
      <c r="G7" s="5">
        <v>45778</v>
      </c>
      <c r="H7" s="59">
        <v>14</v>
      </c>
      <c r="I7" s="59">
        <v>0</v>
      </c>
      <c r="L7" t="s">
        <v>66</v>
      </c>
      <c r="M7" t="s">
        <v>5</v>
      </c>
      <c r="N7" t="s">
        <v>23</v>
      </c>
      <c r="O7" s="4">
        <v>0</v>
      </c>
    </row>
    <row r="8" spans="1:33" x14ac:dyDescent="0.3">
      <c r="F8" t="s">
        <v>26</v>
      </c>
      <c r="G8" s="5">
        <v>45310</v>
      </c>
      <c r="H8" s="59">
        <v>10</v>
      </c>
      <c r="I8" s="59">
        <v>10</v>
      </c>
      <c r="K8" t="s">
        <v>17</v>
      </c>
      <c r="L8" t="s">
        <v>75</v>
      </c>
      <c r="M8" t="s">
        <v>5</v>
      </c>
      <c r="N8" t="s">
        <v>23</v>
      </c>
      <c r="O8" s="4">
        <v>0</v>
      </c>
      <c r="U8" s="45"/>
      <c r="V8" s="45"/>
    </row>
    <row r="9" spans="1:33" x14ac:dyDescent="0.3">
      <c r="K9" t="s">
        <v>16</v>
      </c>
      <c r="L9" t="s">
        <v>76</v>
      </c>
      <c r="M9" t="s">
        <v>5</v>
      </c>
      <c r="N9" t="s">
        <v>23</v>
      </c>
      <c r="O9" s="4">
        <v>0</v>
      </c>
      <c r="U9" s="45"/>
      <c r="V9" s="45"/>
    </row>
    <row r="10" spans="1:33" x14ac:dyDescent="0.3">
      <c r="L10" t="s">
        <v>69</v>
      </c>
      <c r="M10" t="s">
        <v>5</v>
      </c>
      <c r="N10" t="s">
        <v>23</v>
      </c>
      <c r="O10" s="4">
        <v>0</v>
      </c>
      <c r="U10" s="45"/>
      <c r="V10" s="45"/>
    </row>
    <row r="11" spans="1:33" x14ac:dyDescent="0.3">
      <c r="G11" s="5"/>
      <c r="L11" t="s">
        <v>70</v>
      </c>
      <c r="M11" t="s">
        <v>5</v>
      </c>
      <c r="N11" t="s">
        <v>23</v>
      </c>
      <c r="O11" s="4">
        <v>0</v>
      </c>
    </row>
    <row r="12" spans="1:33" x14ac:dyDescent="0.3">
      <c r="G12" s="5"/>
      <c r="L12" t="s">
        <v>71</v>
      </c>
      <c r="M12" t="s">
        <v>5</v>
      </c>
      <c r="N12" t="s">
        <v>23</v>
      </c>
      <c r="O12" s="4">
        <v>0</v>
      </c>
    </row>
    <row r="13" spans="1:33" x14ac:dyDescent="0.3">
      <c r="G13" s="5"/>
      <c r="L13" t="s">
        <v>74</v>
      </c>
      <c r="M13" t="s">
        <v>5</v>
      </c>
      <c r="N13" t="s">
        <v>23</v>
      </c>
      <c r="O13" s="4">
        <v>0</v>
      </c>
    </row>
    <row r="14" spans="1:33" x14ac:dyDescent="0.3">
      <c r="G14" s="5"/>
      <c r="K14" t="s">
        <v>26</v>
      </c>
      <c r="L14" t="s">
        <v>14</v>
      </c>
      <c r="M14" s="61" t="s">
        <v>4</v>
      </c>
      <c r="N14" s="2" t="s">
        <v>31</v>
      </c>
      <c r="O14" s="4">
        <v>1</v>
      </c>
    </row>
    <row r="15" spans="1:33" x14ac:dyDescent="0.3">
      <c r="G15" s="5"/>
      <c r="K15" t="s">
        <v>7</v>
      </c>
      <c r="L15" t="s">
        <v>34</v>
      </c>
      <c r="M15" s="61" t="s">
        <v>22</v>
      </c>
      <c r="N15" s="2" t="s">
        <v>31</v>
      </c>
      <c r="O15" s="4">
        <v>1</v>
      </c>
    </row>
    <row r="16" spans="1:33" x14ac:dyDescent="0.3">
      <c r="G16" s="5"/>
      <c r="L16" t="s">
        <v>35</v>
      </c>
      <c r="M16" t="s">
        <v>22</v>
      </c>
      <c r="N16" s="2" t="s">
        <v>31</v>
      </c>
      <c r="O16" s="4">
        <v>1</v>
      </c>
    </row>
    <row r="17" spans="7:16" x14ac:dyDescent="0.3">
      <c r="G17" s="5"/>
      <c r="L17" t="s">
        <v>10</v>
      </c>
      <c r="M17" s="61" t="s">
        <v>9</v>
      </c>
      <c r="N17" s="2" t="s">
        <v>31</v>
      </c>
      <c r="O17" s="4">
        <v>1</v>
      </c>
    </row>
    <row r="18" spans="7:16" x14ac:dyDescent="0.3">
      <c r="L18" t="s">
        <v>11</v>
      </c>
      <c r="M18" s="61" t="s">
        <v>22</v>
      </c>
      <c r="N18" s="2" t="s">
        <v>31</v>
      </c>
      <c r="O18" s="4">
        <v>1</v>
      </c>
    </row>
    <row r="19" spans="7:16" x14ac:dyDescent="0.3">
      <c r="K19" t="s">
        <v>8</v>
      </c>
      <c r="L19" t="s">
        <v>12</v>
      </c>
      <c r="M19" s="61" t="s">
        <v>5</v>
      </c>
      <c r="N19" s="2" t="s">
        <v>31</v>
      </c>
      <c r="O19" s="4">
        <v>1</v>
      </c>
    </row>
    <row r="20" spans="7:16" x14ac:dyDescent="0.3">
      <c r="L20" t="s">
        <v>36</v>
      </c>
      <c r="M20" s="61" t="s">
        <v>22</v>
      </c>
      <c r="N20" s="2" t="s">
        <v>31</v>
      </c>
      <c r="O20" s="4">
        <v>1</v>
      </c>
    </row>
    <row r="21" spans="7:16" x14ac:dyDescent="0.3">
      <c r="L21" t="s">
        <v>13</v>
      </c>
      <c r="M21" s="61" t="s">
        <v>9</v>
      </c>
      <c r="N21" s="2" t="s">
        <v>31</v>
      </c>
      <c r="O21" s="4">
        <v>1</v>
      </c>
      <c r="P21" s="34"/>
    </row>
    <row r="22" spans="7:16" x14ac:dyDescent="0.3">
      <c r="L22" t="s">
        <v>39</v>
      </c>
      <c r="M22" s="61" t="s">
        <v>22</v>
      </c>
      <c r="N22" s="2" t="s">
        <v>31</v>
      </c>
      <c r="O22" s="4">
        <v>1</v>
      </c>
      <c r="P22" s="32"/>
    </row>
    <row r="23" spans="7:16" x14ac:dyDescent="0.3">
      <c r="K23" t="s">
        <v>15</v>
      </c>
      <c r="L23" t="s">
        <v>67</v>
      </c>
      <c r="M23" t="s">
        <v>41</v>
      </c>
      <c r="N23" t="s">
        <v>23</v>
      </c>
      <c r="O23" s="4">
        <v>0</v>
      </c>
      <c r="P23" s="33"/>
    </row>
    <row r="24" spans="7:16" x14ac:dyDescent="0.3">
      <c r="N24" s="35"/>
      <c r="O24" s="39"/>
      <c r="P24" s="3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4406-D42F-4C71-AB71-A4D87827E5B8}">
  <sheetPr codeName="Sheet3"/>
  <dimension ref="A1:H9"/>
  <sheetViews>
    <sheetView workbookViewId="0">
      <selection activeCell="A11" sqref="A11"/>
    </sheetView>
  </sheetViews>
  <sheetFormatPr defaultRowHeight="14" x14ac:dyDescent="0.3"/>
  <cols>
    <col min="8" max="8" width="9.61328125" bestFit="1" customWidth="1"/>
  </cols>
  <sheetData>
    <row r="1" spans="1:8" x14ac:dyDescent="0.3">
      <c r="A1" t="s">
        <v>45</v>
      </c>
    </row>
    <row r="3" spans="1:8" ht="17.5" x14ac:dyDescent="0.35">
      <c r="A3" s="12"/>
      <c r="B3" s="18" t="s">
        <v>46</v>
      </c>
    </row>
    <row r="5" spans="1:8" ht="17.5" x14ac:dyDescent="0.35">
      <c r="A5" s="19"/>
      <c r="B5" s="18" t="s">
        <v>48</v>
      </c>
      <c r="D5" s="21"/>
      <c r="E5" s="18" t="s">
        <v>50</v>
      </c>
      <c r="G5" s="22"/>
      <c r="H5" s="18" t="s">
        <v>51</v>
      </c>
    </row>
    <row r="7" spans="1:8" ht="17.5" x14ac:dyDescent="0.35">
      <c r="A7" s="13"/>
      <c r="B7" s="18" t="s">
        <v>47</v>
      </c>
      <c r="D7" s="20"/>
      <c r="E7" s="18" t="s">
        <v>49</v>
      </c>
      <c r="G7" s="23"/>
      <c r="H7" s="18" t="s">
        <v>52</v>
      </c>
    </row>
    <row r="9" spans="1:8" ht="17.5" x14ac:dyDescent="0.35">
      <c r="A9" s="24"/>
      <c r="B9" s="18" t="s">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81BC6-D40D-4733-86B9-21A22504C7A8}">
  <sheetPr codeName="Sheet4"/>
  <dimension ref="E1:P42"/>
  <sheetViews>
    <sheetView tabSelected="1" zoomScale="49" zoomScaleNormal="90" workbookViewId="0">
      <selection activeCell="H20" sqref="H20"/>
    </sheetView>
  </sheetViews>
  <sheetFormatPr defaultColWidth="8.921875" defaultRowHeight="14" x14ac:dyDescent="0.3"/>
  <cols>
    <col min="1" max="2" width="8.921875" style="24"/>
    <col min="3" max="3" width="7.84375" style="24" customWidth="1"/>
    <col min="4" max="4" width="2.53515625" style="24" customWidth="1"/>
    <col min="5" max="5" width="21.84375" style="24" customWidth="1"/>
    <col min="6" max="6" width="56.61328125" style="24" customWidth="1"/>
    <col min="7" max="7" width="16.4609375" style="24" customWidth="1"/>
    <col min="8" max="8" width="16.53515625" style="38" customWidth="1"/>
    <col min="9" max="9" width="16.3828125" style="38" customWidth="1"/>
    <col min="10" max="10" width="14.61328125" style="38" customWidth="1"/>
    <col min="11" max="11" width="14.3828125" style="24" customWidth="1"/>
    <col min="12" max="16384" width="8.921875" style="24"/>
  </cols>
  <sheetData>
    <row r="1" spans="8:16" s="12" customFormat="1" ht="33" customHeight="1" x14ac:dyDescent="0.3">
      <c r="H1" s="42"/>
      <c r="I1" s="42"/>
      <c r="J1" s="42"/>
    </row>
    <row r="2" spans="8:16" ht="9" customHeight="1" x14ac:dyDescent="0.3"/>
    <row r="16" spans="8:16" x14ac:dyDescent="0.3">
      <c r="J16" s="36"/>
      <c r="K16" s="36"/>
      <c r="L16" s="36"/>
      <c r="M16" s="36"/>
      <c r="N16" s="36"/>
      <c r="O16" s="36"/>
      <c r="P16" s="36"/>
    </row>
    <row r="17" spans="5:16" x14ac:dyDescent="0.3">
      <c r="F17" s="44"/>
      <c r="J17" s="37"/>
      <c r="K17" s="37"/>
      <c r="L17" s="37"/>
      <c r="M17" s="37"/>
      <c r="N17" s="37"/>
      <c r="O17" s="37"/>
      <c r="P17" s="37"/>
    </row>
    <row r="18" spans="5:16" x14ac:dyDescent="0.3">
      <c r="I18" s="24"/>
      <c r="J18" s="24"/>
      <c r="L18" s="38"/>
      <c r="M18" s="38"/>
      <c r="N18" s="38"/>
      <c r="O18" s="38"/>
      <c r="P18" s="38"/>
    </row>
    <row r="19" spans="5:16" x14ac:dyDescent="0.3">
      <c r="I19" s="24"/>
      <c r="J19" s="24"/>
      <c r="L19" s="38"/>
      <c r="M19" s="38"/>
      <c r="N19" s="38"/>
      <c r="O19" s="38"/>
      <c r="P19" s="38"/>
    </row>
    <row r="20" spans="5:16" ht="16.5" x14ac:dyDescent="0.35">
      <c r="E20" s="54" t="s">
        <v>1</v>
      </c>
      <c r="F20" s="54" t="s">
        <v>61</v>
      </c>
      <c r="G20" s="62" t="s">
        <v>32</v>
      </c>
      <c r="H20" s="55" t="s">
        <v>3</v>
      </c>
      <c r="I20" s="56" t="s">
        <v>24</v>
      </c>
      <c r="J20" s="24"/>
    </row>
    <row r="21" spans="5:16" ht="16.5" x14ac:dyDescent="0.35">
      <c r="E21" s="51" t="s">
        <v>7</v>
      </c>
      <c r="F21" s="51" t="s">
        <v>34</v>
      </c>
      <c r="G21" s="63" t="s">
        <v>22</v>
      </c>
      <c r="H21" s="58" t="s">
        <v>31</v>
      </c>
      <c r="I21" s="49">
        <v>1</v>
      </c>
      <c r="J21" s="24"/>
    </row>
    <row r="22" spans="5:16" ht="16.5" x14ac:dyDescent="0.35">
      <c r="E22" s="52"/>
      <c r="F22" s="51" t="s">
        <v>35</v>
      </c>
      <c r="G22" s="51" t="s">
        <v>22</v>
      </c>
      <c r="H22" s="58" t="s">
        <v>31</v>
      </c>
      <c r="I22" s="49">
        <v>1</v>
      </c>
      <c r="J22" s="24"/>
    </row>
    <row r="23" spans="5:16" ht="16.5" x14ac:dyDescent="0.35">
      <c r="E23" s="52"/>
      <c r="F23" s="51" t="s">
        <v>10</v>
      </c>
      <c r="G23" s="63" t="s">
        <v>9</v>
      </c>
      <c r="H23" s="58" t="s">
        <v>31</v>
      </c>
      <c r="I23" s="49">
        <v>1</v>
      </c>
      <c r="J23" s="24"/>
    </row>
    <row r="24" spans="5:16" ht="16.5" x14ac:dyDescent="0.35">
      <c r="E24" s="52"/>
      <c r="F24" s="51" t="s">
        <v>11</v>
      </c>
      <c r="G24" s="63" t="s">
        <v>22</v>
      </c>
      <c r="H24" s="58" t="s">
        <v>31</v>
      </c>
      <c r="I24" s="49">
        <v>1</v>
      </c>
      <c r="J24" s="24"/>
    </row>
    <row r="25" spans="5:16" ht="16.5" x14ac:dyDescent="0.35">
      <c r="E25" s="51" t="s">
        <v>8</v>
      </c>
      <c r="F25" s="51" t="s">
        <v>12</v>
      </c>
      <c r="G25" s="63" t="s">
        <v>5</v>
      </c>
      <c r="H25" s="58" t="s">
        <v>31</v>
      </c>
      <c r="I25" s="49">
        <v>1</v>
      </c>
      <c r="J25" s="24"/>
    </row>
    <row r="26" spans="5:16" ht="16.5" x14ac:dyDescent="0.35">
      <c r="E26" s="52"/>
      <c r="F26" s="51" t="s">
        <v>36</v>
      </c>
      <c r="G26" s="63" t="s">
        <v>22</v>
      </c>
      <c r="H26" s="57" t="s">
        <v>31</v>
      </c>
      <c r="I26" s="49">
        <v>1</v>
      </c>
      <c r="J26" s="24"/>
    </row>
    <row r="27" spans="5:16" ht="16.5" x14ac:dyDescent="0.35">
      <c r="E27" s="52"/>
      <c r="F27" s="51" t="s">
        <v>13</v>
      </c>
      <c r="G27" s="63" t="s">
        <v>9</v>
      </c>
      <c r="H27" s="57" t="s">
        <v>31</v>
      </c>
      <c r="I27" s="49">
        <v>1</v>
      </c>
      <c r="J27" s="24"/>
    </row>
    <row r="28" spans="5:16" ht="16.5" x14ac:dyDescent="0.35">
      <c r="E28" s="52"/>
      <c r="F28" s="51" t="s">
        <v>39</v>
      </c>
      <c r="G28" s="63" t="s">
        <v>22</v>
      </c>
      <c r="H28" s="58" t="s">
        <v>31</v>
      </c>
      <c r="I28" s="49">
        <v>1</v>
      </c>
      <c r="J28" s="24"/>
    </row>
    <row r="29" spans="5:16" ht="16.5" x14ac:dyDescent="0.35">
      <c r="E29" s="51" t="s">
        <v>26</v>
      </c>
      <c r="F29" s="51" t="s">
        <v>14</v>
      </c>
      <c r="G29" s="63" t="s">
        <v>4</v>
      </c>
      <c r="H29" s="58" t="s">
        <v>31</v>
      </c>
      <c r="I29" s="49">
        <v>1</v>
      </c>
      <c r="J29" s="24"/>
    </row>
    <row r="30" spans="5:16" ht="16.5" x14ac:dyDescent="0.35">
      <c r="E30" s="51" t="s">
        <v>6</v>
      </c>
      <c r="F30" s="47" t="s">
        <v>60</v>
      </c>
      <c r="G30" s="51" t="s">
        <v>22</v>
      </c>
      <c r="H30" s="47" t="s">
        <v>38</v>
      </c>
      <c r="I30" s="49">
        <v>0.25</v>
      </c>
      <c r="J30" s="24"/>
    </row>
    <row r="31" spans="5:16" ht="16.5" x14ac:dyDescent="0.35">
      <c r="E31" s="52"/>
      <c r="F31" s="47" t="s">
        <v>62</v>
      </c>
      <c r="G31" s="51" t="s">
        <v>22</v>
      </c>
      <c r="H31" s="47" t="s">
        <v>23</v>
      </c>
      <c r="I31" s="49">
        <v>0</v>
      </c>
      <c r="J31" s="24"/>
    </row>
    <row r="32" spans="5:16" ht="16.5" x14ac:dyDescent="0.35">
      <c r="E32" s="52"/>
      <c r="F32" s="47" t="s">
        <v>63</v>
      </c>
      <c r="G32" s="51" t="s">
        <v>22</v>
      </c>
      <c r="H32" s="47" t="s">
        <v>23</v>
      </c>
      <c r="I32" s="49">
        <v>0</v>
      </c>
      <c r="J32" s="24"/>
    </row>
    <row r="33" spans="5:10" ht="16.5" x14ac:dyDescent="0.35">
      <c r="E33" s="52"/>
      <c r="F33" s="47" t="s">
        <v>64</v>
      </c>
      <c r="G33" s="51" t="s">
        <v>40</v>
      </c>
      <c r="H33" s="47" t="s">
        <v>23</v>
      </c>
      <c r="I33" s="49">
        <v>0</v>
      </c>
      <c r="J33" s="24"/>
    </row>
    <row r="34" spans="5:10" ht="16.5" x14ac:dyDescent="0.35">
      <c r="E34" s="52"/>
      <c r="F34" s="47" t="s">
        <v>65</v>
      </c>
      <c r="G34" s="51" t="s">
        <v>5</v>
      </c>
      <c r="H34" s="47" t="s">
        <v>23</v>
      </c>
      <c r="I34" s="49">
        <v>0</v>
      </c>
      <c r="J34" s="24"/>
    </row>
    <row r="35" spans="5:10" ht="16.5" x14ac:dyDescent="0.35">
      <c r="E35" s="52"/>
      <c r="F35" s="47" t="s">
        <v>66</v>
      </c>
      <c r="G35" s="51" t="s">
        <v>5</v>
      </c>
      <c r="H35" s="47" t="s">
        <v>23</v>
      </c>
      <c r="I35" s="49">
        <v>0</v>
      </c>
      <c r="J35" s="24"/>
    </row>
    <row r="36" spans="5:10" ht="16.5" x14ac:dyDescent="0.35">
      <c r="E36" s="51" t="s">
        <v>15</v>
      </c>
      <c r="F36" s="47" t="s">
        <v>67</v>
      </c>
      <c r="G36" s="51" t="s">
        <v>41</v>
      </c>
      <c r="H36" s="47" t="s">
        <v>23</v>
      </c>
      <c r="I36" s="49">
        <v>0</v>
      </c>
    </row>
    <row r="37" spans="5:10" ht="16.5" x14ac:dyDescent="0.35">
      <c r="E37" s="51" t="s">
        <v>16</v>
      </c>
      <c r="F37" s="47" t="s">
        <v>76</v>
      </c>
      <c r="G37" s="51" t="s">
        <v>5</v>
      </c>
      <c r="H37" s="47" t="s">
        <v>23</v>
      </c>
      <c r="I37" s="49">
        <v>0</v>
      </c>
    </row>
    <row r="38" spans="5:10" ht="16.5" x14ac:dyDescent="0.35">
      <c r="E38" s="52"/>
      <c r="F38" s="47" t="s">
        <v>69</v>
      </c>
      <c r="G38" s="51" t="s">
        <v>5</v>
      </c>
      <c r="H38" s="47" t="s">
        <v>23</v>
      </c>
      <c r="I38" s="49">
        <v>0</v>
      </c>
    </row>
    <row r="39" spans="5:10" ht="16.5" x14ac:dyDescent="0.35">
      <c r="E39" s="52"/>
      <c r="F39" s="47" t="s">
        <v>70</v>
      </c>
      <c r="G39" s="51" t="s">
        <v>5</v>
      </c>
      <c r="H39" s="47" t="s">
        <v>23</v>
      </c>
      <c r="I39" s="49">
        <v>0</v>
      </c>
    </row>
    <row r="40" spans="5:10" ht="16.5" x14ac:dyDescent="0.35">
      <c r="E40" s="52"/>
      <c r="F40" s="47" t="s">
        <v>71</v>
      </c>
      <c r="G40" s="51" t="s">
        <v>5</v>
      </c>
      <c r="H40" s="47" t="s">
        <v>23</v>
      </c>
      <c r="I40" s="49">
        <v>0</v>
      </c>
    </row>
    <row r="41" spans="5:10" ht="16.5" x14ac:dyDescent="0.35">
      <c r="E41" s="52"/>
      <c r="F41" s="47" t="s">
        <v>74</v>
      </c>
      <c r="G41" s="51" t="s">
        <v>5</v>
      </c>
      <c r="H41" s="47" t="s">
        <v>23</v>
      </c>
      <c r="I41" s="49">
        <v>0</v>
      </c>
    </row>
    <row r="42" spans="5:10" ht="16.5" x14ac:dyDescent="0.35">
      <c r="E42" s="53" t="s">
        <v>17</v>
      </c>
      <c r="F42" s="48" t="s">
        <v>75</v>
      </c>
      <c r="G42" s="53" t="s">
        <v>5</v>
      </c>
      <c r="H42" s="48" t="s">
        <v>23</v>
      </c>
      <c r="I42" s="50">
        <v>0</v>
      </c>
    </row>
  </sheetData>
  <phoneticPr fontId="1" type="noConversion"/>
  <conditionalFormatting sqref="J18:J35">
    <cfRule type="containsText" dxfId="105" priority="3" operator="containsText" text="Blocked">
      <formula>NOT(ISERROR(SEARCH("Blocked",J18)))</formula>
    </cfRule>
  </conditionalFormatting>
  <conditionalFormatting pivot="1" sqref="I21:I42">
    <cfRule type="dataBar" priority="2">
      <dataBar>
        <cfvo type="min"/>
        <cfvo type="max"/>
        <color rgb="FF794CFF"/>
      </dataBar>
      <extLst>
        <ext xmlns:x14="http://schemas.microsoft.com/office/spreadsheetml/2009/9/main" uri="{B025F937-C7B1-47D3-B67F-A62EFF666E3E}">
          <x14:id>{8C8C7673-D0FF-4049-8922-BE72521D02BD}</x14:id>
        </ext>
      </extLst>
    </cfRule>
  </conditionalFormatting>
  <conditionalFormatting sqref="H21:H37">
    <cfRule type="containsText" dxfId="104" priority="1" operator="containsText" text="Blocked">
      <formula>NOT(ISERROR(SEARCH("Blocked",H21)))</formula>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8C8C7673-D0FF-4049-8922-BE72521D02BD}">
            <x14:dataBar minLength="0" maxLength="100" direction="rightToLeft">
              <x14:cfvo type="autoMin"/>
              <x14:cfvo type="autoMax"/>
              <x14:negativeFillColor rgb="FFFF0000"/>
              <x14:axisColor rgb="FF000000"/>
            </x14:dataBar>
          </x14:cfRule>
          <xm:sqref>I21:I42</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 T a g s \ T a b l e s \ & l t ; T a b l e s \ C a t e g o r y & g t ; < / K e y > < / D i a g r a m O b j e c t K e y > < D i a g r a m O b j e c t K e y > < K e y > D y n a m i c   T a g s \ T a b l e s \ & l t ; T a b l e s \ T a b l e 2 & g t ; < / K e y > < / D i a g r a m O b j e c t K e y > < D i a g r a m O b j e c t K e y > < K e y > T a b l e s \ T a b l e 1 < / K e y > < / D i a g r a m O b j e c t K e y > < D i a g r a m O b j e c t K e y > < K e y > T a b l e s \ T a b l e 1 \ C o l u m n s \ P I < / K e y > < / D i a g r a m O b j e c t K e y > < D i a g r a m O b j e c t K e y > < K e y > T a b l e s \ T a b l e 1 \ C o l u m n s \ E p i c < / K e y > < / D i a g r a m O b j e c t K e y > < D i a g r a m O b j e c t K e y > < K e y > T a b l e s \ T a b l e 1 \ C o l u m n s \ F e a t u r e < / K e y > < / D i a g r a m O b j e c t K e y > < D i a g r a m O b j e c t K e y > < K e y > T a b l e s \ T a b l e 1 \ C o l u m n s \ O w n e r < / K e y > < / D i a g r a m O b j e c t K e y > < D i a g r a m O b j e c t K e y > < K e y > T a b l e s \ T a b l e 1 \ C o l u m n s \ T o   D o < / K e y > < / D i a g r a m O b j e c t K e y > < D i a g r a m O b j e c t K e y > < K e y > T a b l e s \ T a b l e 1 \ C o l u m n s \ S t a t u s < / K e y > < / D i a g r a m O b j e c t K e y > < D i a g r a m O b j e c t K e y > < K e y > T a b l e s \ T a b l e 1 \ C o l u m n s \ P h a s e < / K e y > < / D i a g r a m O b j e c t K e y > < D i a g r a m O b j e c t K e y > < K e y > T a b l e s \ T a b l e 1 \ C o l u m n s \ I n d i v i d u a l   p r o g r e s s < / K e y > < / D i a g r a m O b j e c t K e y > < D i a g r a m O b j e c t K e y > < K e y > T a b l e s \ T a b l e 1 \ C o l u m n s \ P r o g r e s s   r e m a i n i n g < / K e y > < / D i a g r a m O b j e c t K e y > < D i a g r a m O b j e c t K e y > < K e y > T a b l e s \ C a t e g o r y < / K e y > < / D i a g r a m O b j e c t K e y > < D i a g r a m O b j e c t K e y > < K e y > T a b l e s \ C a t e g o r y \ C o l u m n s \ F e a t u r e < / K e y > < / D i a g r a m O b j e c t K e y > < D i a g r a m O b j e c t K e y > < K e y > T a b l e s \ T a b l e 2 < / K e y > < / D i a g r a m O b j e c t K e y > < D i a g r a m O b j e c t K e y > < K e y > T a b l e s \ T a b l e 2 \ C o l u m n s \ F e a t u r e < / K e y > < / D i a g r a m O b j e c t K e y > < D i a g r a m O b j e c t K e y > < K e y > T a b l e s \ T a b l e 2 \ C o l u m n s \ P h a s e < / K e y > < / D i a g r a m O b j e c t K e y > < D i a g r a m O b j e c t K e y > < K e y > T a b l e s \ T a b l e 2 \ C o l u m n s \ S t a r t   D a t e < / K e y > < / D i a g r a m O b j e c t K e y > < D i a g r a m O b j e c t K e y > < K e y > T a b l e s \ T a b l e 2 \ C o l u m n s \ D a y s   n e e d e d < / K e y > < / D i a g r a m O b j e c t K e y > < D i a g r a m O b j e c t K e y > < K e y > T a b l e s \ T a b l e 2 \ C o l u m n s \ D e a d l i n e < / K e y > < / D i a g r a m O b j e c t K e y > < D i a g r a m O b j e c t K e y > < K e y > T a b l e s \ T a b l e 2 \ C o l u m n s \ O v e r a l l   p r o g r e s s < / K e y > < / D i a g r a m O b j e c t K e y > < D i a g r a m O b j e c t K e y > < K e y > T a b l e s \ T a b l e 2 \ C o l u m n s \ D a y s   b e h i n d / a h e a d < / K e y > < / D i a g r a m O b j e c t K e y > < D i a g r a m O b j e c t K e y > < K e y > T a b l e s \ T a b l e 2 \ C o l u m n s \ D a y s   n e e d e d ( G a n t t   c h a r t ) < / K e y > < / D i a g r a m O b j e c t K e y > < D i a g r a m O b j e c t K e y > < K e y > T a b l e s \ T a b l e 2 \ C o l u m n s \ D a y s   C o m p l e t e ( G a n t t   c h a r t ) < / K e y > < / D i a g r a m O b j e c t K e y > < D i a g r a m O b j e c t K e y > < K e y > R e l a t i o n s h i p s \ & l t ; T a b l e s \ T a b l e 1 \ C o l u m n s \ F e a t u r e & g t ; - & l t ; T a b l e s \ C a t e g o r y \ C o l u m n s \ F e a t u r e & g t ; < / K e y > < / D i a g r a m O b j e c t K e y > < D i a g r a m O b j e c t K e y > < K e y > R e l a t i o n s h i p s \ & l t ; T a b l e s \ T a b l e 1 \ C o l u m n s \ F e a t u r e & g t ; - & l t ; T a b l e s \ C a t e g o r y \ C o l u m n s \ F e a t u r e & g t ; \ F K < / K e y > < / D i a g r a m O b j e c t K e y > < D i a g r a m O b j e c t K e y > < K e y > R e l a t i o n s h i p s \ & l t ; T a b l e s \ T a b l e 1 \ C o l u m n s \ F e a t u r e & g t ; - & l t ; T a b l e s \ C a t e g o r y \ C o l u m n s \ F e a t u r e & g t ; \ P K < / K e y > < / D i a g r a m O b j e c t K e y > < D i a g r a m O b j e c t K e y > < K e y > R e l a t i o n s h i p s \ & l t ; T a b l e s \ T a b l e 1 \ C o l u m n s \ F e a t u r e & g t ; - & l t ; T a b l e s \ C a t e g o r y \ C o l u m n s \ F e a t u r e & g t ; \ C r o s s F i l t e r < / K e y > < / D i a g r a m O b j e c t K e y > < D i a g r a m O b j e c t K e y > < K e y > R e l a t i o n s h i p s \ & l t ; T a b l e s \ T a b l e 2 \ C o l u m n s \ F e a t u r e & g t ; - & l t ; T a b l e s \ C a t e g o r y \ C o l u m n s \ F e a t u r e & g t ; < / K e y > < / D i a g r a m O b j e c t K e y > < D i a g r a m O b j e c t K e y > < K e y > R e l a t i o n s h i p s \ & l t ; T a b l e s \ T a b l e 2 \ C o l u m n s \ F e a t u r e & g t ; - & l t ; T a b l e s \ C a t e g o r y \ C o l u m n s \ F e a t u r e & g t ; \ F K < / K e y > < / D i a g r a m O b j e c t K e y > < D i a g r a m O b j e c t K e y > < K e y > R e l a t i o n s h i p s \ & l t ; T a b l e s \ T a b l e 2 \ C o l u m n s \ F e a t u r e & g t ; - & l t ; T a b l e s \ C a t e g o r y \ C o l u m n s \ F e a t u r e & g t ; \ P K < / K e y > < / D i a g r a m O b j e c t K e y > < D i a g r a m O b j e c t K e y > < K e y > R e l a t i o n s h i p s \ & l t ; T a b l e s \ T a b l e 2 \ C o l u m n s \ F e a t u r e & g t ; - & l t ; T a b l e s \ C a t e g o r y \ C o l u m n s \ F e a t u r e & g t ; \ C r o s s F i l t e r 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 T a b l e s \ T a b l e 1 \ C o l u m n s \ P I < / K e y > < / a : K e y > < a : V a l u e   i : t y p e = " D i a g r a m D i s p l a y N o d e V i e w S t a t e " > < H e i g h t > 1 5 0 < / H e i g h t > < I s E x p a n d e d > t r u e < / I s E x p a n d e d > < W i d t h > 2 0 0 < / W i d t h > < / a : V a l u e > < / a : K e y V a l u e O f D i a g r a m O b j e c t K e y a n y T y p e z b w N T n L X > < a : K e y V a l u e O f D i a g r a m O b j e c t K e y a n y T y p e z b w N T n L X > < a : K e y > < K e y > T a b l e s \ T a b l e 1 \ C o l u m n s \ E p i c < / K e y > < / a : K e y > < a : V a l u e   i : t y p e = " D i a g r a m D i s p l a y N o d e V i e w S t a t e " > < H e i g h t > 1 5 0 < / H e i g h t > < I s E x p a n d e d > t r u e < / I s E x p a n d e d > < W i d t h > 2 0 0 < / W i d t h > < / a : V a l u e > < / a : K e y V a l u e O f D i a g r a m O b j e c t K e y a n y T y p e z b w N T n L X > < a : K e y V a l u e O f D i a g r a m O b j e c t K e y a n y T y p e z b w N T n L X > < a : K e y > < K e y > T a b l e s \ T a b l e 1 \ C o l u m n s \ F e a t u r e < / K e y > < / a : K e y > < a : V a l u e   i : t y p e = " D i a g r a m D i s p l a y N o d e V i e w S t a t e " > < H e i g h t > 1 5 0 < / H e i g h t > < I s E x p a n d e d > t r u e < / I s E x p a n d e d > < W i d t h > 2 0 0 < / W i d t h > < / a : V a l u e > < / a : K e y V a l u e O f D i a g r a m O b j e c t K e y a n y T y p e z b w N T n L X > < a : K e y V a l u e O f D i a g r a m O b j e c t K e y a n y T y p e z b w N T n L X > < a : K e y > < K e y > T a b l e s \ T a b l e 1 \ C o l u m n s \ O w n e r < / K e y > < / a : K e y > < a : V a l u e   i : t y p e = " D i a g r a m D i s p l a y N o d e V i e w S t a t e " > < H e i g h t > 1 5 0 < / H e i g h t > < I s E x p a n d e d > t r u e < / I s E x p a n d e d > < W i d t h > 2 0 0 < / W i d t h > < / a : V a l u e > < / a : K e y V a l u e O f D i a g r a m O b j e c t K e y a n y T y p e z b w N T n L X > < a : K e y V a l u e O f D i a g r a m O b j e c t K e y a n y T y p e z b w N T n L X > < a : K e y > < K e y > T a b l e s \ T a b l e 1 \ C o l u m n s \ T o   D o < / 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 T a b l e s \ T a b l e 1 \ C o l u m n s \ P h a s e < / K e y > < / a : K e y > < a : V a l u e   i : t y p e = " D i a g r a m D i s p l a y N o d e V i e w S t a t e " > < H e i g h t > 1 5 0 < / H e i g h t > < I s E x p a n d e d > t r u e < / I s E x p a n d e d > < W i d t h > 2 0 0 < / W i d t h > < / a : V a l u e > < / a : K e y V a l u e O f D i a g r a m O b j e c t K e y a n y T y p e z b w N T n L X > < a : K e y V a l u e O f D i a g r a m O b j e c t K e y a n y T y p e z b w N T n L X > < a : K e y > < K e y > T a b l e s \ T a b l e 1 \ C o l u m n s \ I n d i v i d u a l   p r o g r e s s < / K e y > < / a : K e y > < a : V a l u e   i : t y p e = " D i a g r a m D i s p l a y N o d e V i e w S t a t e " > < H e i g h t > 1 5 0 < / H e i g h t > < I s E x p a n d e d > t r u e < / I s E x p a n d e d > < W i d t h > 2 0 0 < / W i d t h > < / a : V a l u e > < / a : K e y V a l u e O f D i a g r a m O b j e c t K e y a n y T y p e z b w N T n L X > < a : K e y V a l u e O f D i a g r a m O b j e c t K e y a n y T y p e z b w N T n L X > < a : K e y > < K e y > T a b l e s \ T a b l e 1 \ C o l u m n s \ P r o g r e s s   r e m a i n i n g < / 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 3 2 9 . 9 0 3 8 1 0 5 6 7 6 6 5 8 < / L e f t > < T a b I n d e x > 1 < / T a b I n d e x > < T o p > 2 6 9 . 4 1 1 1 3 1 7 0 4 1 3 9 6 2 < / T o p > < W i d t h > 2 0 0 < / W i d t h > < / a : V a l u e > < / a : K e y V a l u e O f D i a g r a m O b j e c t K e y a n y T y p e z b w N T n L X > < a : K e y V a l u e O f D i a g r a m O b j e c t K e y a n y T y p e z b w N T n L X > < a : K e y > < K e y > T a b l e s \ C a t e g o r y \ C o l u m n s \ F e a t u r e < / 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 6 5 9 . 8 0 7 6 2 1 1 3 5 3 3 1 6 < / L e f t > < T a b I n d e x > 2 < / T a b I n d e x > < T o p > 4 8 9 . 2 4 6 1 6 5 5 6 1 1 1 4 1 4 < / T o p > < W i d t h > 2 0 0 < / W i d t h > < / a : V a l u e > < / a : K e y V a l u e O f D i a g r a m O b j e c t K e y a n y T y p e z b w N T n L X > < a : K e y V a l u e O f D i a g r a m O b j e c t K e y a n y T y p e z b w N T n L X > < a : K e y > < K e y > T a b l e s \ T a b l e 2 \ C o l u m n s \ F e a t u r e < / K e y > < / a : K e y > < a : V a l u e   i : t y p e = " D i a g r a m D i s p l a y N o d e V i e w S t a t e " > < H e i g h t > 1 5 0 < / H e i g h t > < I s E x p a n d e d > t r u e < / I s E x p a n d e d > < W i d t h > 2 0 0 < / W i d t h > < / a : V a l u e > < / a : K e y V a l u e O f D i a g r a m O b j e c t K e y a n y T y p e z b w N T n L X > < a : K e y V a l u e O f D i a g r a m O b j e c t K e y a n y T y p e z b w N T n L X > < a : K e y > < K e y > T a b l e s \ T a b l e 2 \ C o l u m n s \ P h a s e < / K e y > < / a : K e y > < a : V a l u e   i : t y p e = " D i a g r a m D i s p l a y N o d e V i e w S t a t e " > < H e i g h t > 1 5 0 < / H e i g h t > < I s E x p a n d e d > t r u e < / I s E x p a n d e d > < W i d t h > 2 0 0 < / W i d t h > < / a : V a l u e > < / a : K e y V a l u e O f D i a g r a m O b j e c t K e y a n y T y p e z b w N T n L X > < a : K e y V a l u e O f D i a g r a m O b j e c t K e y a n y T y p e z b w N T n L X > < a : K e y > < K e y > T a b l e s \ T a b l e 2 \ C o l u m n s \ S t a r t   D a t e < / K e y > < / a : K e y > < a : V a l u e   i : t y p e = " D i a g r a m D i s p l a y N o d e V i e w S t a t e " > < H e i g h t > 1 5 0 < / H e i g h t > < I s E x p a n d e d > t r u e < / I s E x p a n d e d > < W i d t h > 2 0 0 < / W i d t h > < / a : V a l u e > < / a : K e y V a l u e O f D i a g r a m O b j e c t K e y a n y T y p e z b w N T n L X > < a : K e y V a l u e O f D i a g r a m O b j e c t K e y a n y T y p e z b w N T n L X > < a : K e y > < K e y > T a b l e s \ T a b l e 2 \ C o l u m n s \ D a y s   n e e d e d < / K e y > < / a : K e y > < a : V a l u e   i : t y p e = " D i a g r a m D i s p l a y N o d e V i e w S t a t e " > < H e i g h t > 1 5 0 < / H e i g h t > < I s E x p a n d e d > t r u e < / I s E x p a n d e d > < W i d t h > 2 0 0 < / W i d t h > < / a : V a l u e > < / a : K e y V a l u e O f D i a g r a m O b j e c t K e y a n y T y p e z b w N T n L X > < a : K e y V a l u e O f D i a g r a m O b j e c t K e y a n y T y p e z b w N T n L X > < a : K e y > < K e y > T a b l e s \ T a b l e 2 \ C o l u m n s \ D e a d l i n e < / K e y > < / a : K e y > < a : V a l u e   i : t y p e = " D i a g r a m D i s p l a y N o d e V i e w S t a t e " > < H e i g h t > 1 5 0 < / H e i g h t > < I s E x p a n d e d > t r u e < / I s E x p a n d e d > < W i d t h > 2 0 0 < / W i d t h > < / a : V a l u e > < / a : K e y V a l u e O f D i a g r a m O b j e c t K e y a n y T y p e z b w N T n L X > < a : K e y V a l u e O f D i a g r a m O b j e c t K e y a n y T y p e z b w N T n L X > < a : K e y > < K e y > T a b l e s \ T a b l e 2 \ C o l u m n s \ O v e r a l l   p r o g r e s s < / K e y > < / a : K e y > < a : V a l u e   i : t y p e = " D i a g r a m D i s p l a y N o d e V i e w S t a t e " > < H e i g h t > 1 5 0 < / H e i g h t > < I s E x p a n d e d > t r u e < / I s E x p a n d e d > < W i d t h > 2 0 0 < / W i d t h > < / a : V a l u e > < / a : K e y V a l u e O f D i a g r a m O b j e c t K e y a n y T y p e z b w N T n L X > < a : K e y V a l u e O f D i a g r a m O b j e c t K e y a n y T y p e z b w N T n L X > < a : K e y > < K e y > T a b l e s \ T a b l e 2 \ C o l u m n s \ D a y s   b e h i n d / a h e a d < / K e y > < / a : K e y > < a : V a l u e   i : t y p e = " D i a g r a m D i s p l a y N o d e V i e w S t a t e " > < H e i g h t > 1 5 0 < / H e i g h t > < I s E x p a n d e d > t r u e < / I s E x p a n d e d > < W i d t h > 2 0 0 < / W i d t h > < / a : V a l u e > < / a : K e y V a l u e O f D i a g r a m O b j e c t K e y a n y T y p e z b w N T n L X > < a : K e y V a l u e O f D i a g r a m O b j e c t K e y a n y T y p e z b w N T n L X > < a : K e y > < K e y > T a b l e s \ T a b l e 2 \ C o l u m n s \ D a y s   n e e d e d ( G a n t t   c h a r t ) < / K e y > < / a : K e y > < a : V a l u e   i : t y p e = " D i a g r a m D i s p l a y N o d e V i e w S t a t e " > < H e i g h t > 1 5 0 < / H e i g h t > < I s E x p a n d e d > t r u e < / I s E x p a n d e d > < W i d t h > 2 0 0 < / W i d t h > < / a : V a l u e > < / a : K e y V a l u e O f D i a g r a m O b j e c t K e y a n y T y p e z b w N T n L X > < a : K e y V a l u e O f D i a g r a m O b j e c t K e y a n y T y p e z b w N T n L X > < a : K e y > < K e y > T a b l e s \ T a b l e 2 \ C o l u m n s \ D a y s   C o m p l e t e ( G a n t t   c h a r t ) < / K e y > < / a : K e y > < a : V a l u e   i : t y p e = " D i a g r a m D i s p l a y N o d e V i e w S t a t e " > < H e i g h t > 1 5 0 < / H e i g h t > < I s E x p a n d e d > t r u e < / I s E x p a n d e d > < W i d t h > 2 0 0 < / W i d t h > < / a : V a l u e > < / a : K e y V a l u e O f D i a g r a m O b j e c t K e y a n y T y p e z b w N T n L X > < a : K e y V a l u e O f D i a g r a m O b j e c t K e y a n y T y p e z b w N T n L X > < a : K e y > < K e y > R e l a t i o n s h i p s \ & l t ; T a b l e s \ T a b l e 1 \ C o l u m n s \ F e a t u r e & g t ; - & l t ; T a b l e s \ C a t e g o r y \ C o l u m n s \ F e a t u r e & g t ; < / K e y > < / a : K e y > < a : V a l u e   i : t y p e = " D i a g r a m D i s p l a y L i n k V i e w S t a t e " > < A u t o m a t i o n P r o p e r t y H e l p e r T e x t > E n d   p o i n t   1 :   ( 2 1 6 , 7 5 . 0 0 0 0 0 0 2 4 9 8 1 9 6 ) .   E n d   p o i n t   2 :   ( 3 1 3 . 9 0 3 8 1 0 5 6 7 6 6 6 , 3 4 4 . 4 1 1 1 3 1 2 4 9 8 2 )   < / A u t o m a t i o n P r o p e r t y H e l p e r T e x t > < L a y e d O u t > t r u e < / L a y e d O u t > < P o i n t s   x m l n s : b = " h t t p : / / s c h e m a s . d a t a c o n t r a c t . o r g / 2 0 0 4 / 0 7 / S y s t e m . W i n d o w s " > < b : P o i n t > < b : _ x > 2 1 6 < / b : _ x > < b : _ y > 7 5 . 0 0 0 0 0 0 2 4 9 8 1 9 6 < / b : _ y > < / b : P o i n t > < b : P o i n t > < b : _ x > 2 6 2 . 9 5 1 9 0 5 2 2 4 8 9 7 4 7 < / b : _ x > < b : _ y > 7 5 . 0 0 0 0 0 0 2 4 9 8 1 9 6 < / b : _ y > < / b : P o i n t > < b : P o i n t > < b : _ x > 2 6 4 . 9 5 1 9 0 5 2 2 4 8 9 7 4 7 < / b : _ x > < b : _ y > 7 7 . 0 0 0 0 0 0 2 4 9 8 1 9 6 < / b : _ y > < / b : P o i n t > < b : P o i n t > < b : _ x > 2 6 4 . 9 5 1 9 0 5 2 2 4 8 9 7 4 7 < / b : _ x > < b : _ y > 3 4 2 . 4 1 1 1 3 1 2 4 9 8 1 9 5 6 < / b : _ y > < / b : P o i n t > < b : P o i n t > < b : _ x > 2 6 6 . 9 5 1 9 0 5 2 2 4 8 9 7 4 7 < / b : _ x > < b : _ y > 3 4 4 . 4 1 1 1 3 1 2 4 9 8 1 9 5 6 < / b : _ y > < / b : P o i n t > < b : P o i n t > < b : _ x > 3 1 3 . 9 0 3 8 1 0 5 6 7 6 6 5 7 4 < / b : _ x > < b : _ y > 3 4 4 . 4 1 1 1 3 1 2 4 9 8 1 9 5 6 < / b : _ y > < / b : P o i n t > < / P o i n t s > < / a : V a l u e > < / a : K e y V a l u e O f D i a g r a m O b j e c t K e y a n y T y p e z b w N T n L X > < a : K e y V a l u e O f D i a g r a m O b j e c t K e y a n y T y p e z b w N T n L X > < a : K e y > < K e y > R e l a t i o n s h i p s \ & l t ; T a b l e s \ T a b l e 1 \ C o l u m n s \ F e a t u r e & g t ; - & l t ; T a b l e s \ C a t e g o r y \ C o l u m n s \ F e a t u r e & g t ; \ F K < / K e y > < / a : K e y > < a : V a l u e   i : t y p e = " D i a g r a m D i s p l a y L i n k E n d p o i n t V i e w S t a t e " > < H e i g h t > 1 6 < / H e i g h t > < L a b e l L o c a t i o n   x m l n s : b = " h t t p : / / s c h e m a s . d a t a c o n t r a c t . o r g / 2 0 0 4 / 0 7 / S y s t e m . W i n d o w s " > < b : _ x > 2 0 0 < / b : _ x > < b : _ y > 6 7 . 0 0 0 0 0 0 2 4 9 8 1 9 6 < / b : _ y > < / L a b e l L o c a t i o n > < L o c a t i o n   x m l n s : b = " h t t p : / / s c h e m a s . d a t a c o n t r a c t . o r g / 2 0 0 4 / 0 7 / S y s t e m . W i n d o w s " > < b : _ x > 2 0 0 < / b : _ x > < b : _ y > 7 5 . 0 0 0 0 0 0 2 4 9 8 1 9 6 < / b : _ y > < / L o c a t i o n > < S h a p e R o t a t e A n g l e > 3 6 0 < / S h a p e R o t a t e A n g l e > < W i d t h > 1 6 < / W i d t h > < / a : V a l u e > < / a : K e y V a l u e O f D i a g r a m O b j e c t K e y a n y T y p e z b w N T n L X > < a : K e y V a l u e O f D i a g r a m O b j e c t K e y a n y T y p e z b w N T n L X > < a : K e y > < K e y > R e l a t i o n s h i p s \ & l t ; T a b l e s \ T a b l e 1 \ C o l u m n s \ F e a t u r e & g t ; - & l t ; T a b l e s \ C a t e g o r y \ C o l u m n s \ F e a t u r e & g t ; \ P K < / K e y > < / a : K e y > < a : V a l u e   i : t y p e = " D i a g r a m D i s p l a y L i n k E n d p o i n t V i e w S t a t e " > < H e i g h t > 1 6 < / H e i g h t > < L a b e l L o c a t i o n   x m l n s : b = " h t t p : / / s c h e m a s . d a t a c o n t r a c t . o r g / 2 0 0 4 / 0 7 / S y s t e m . W i n d o w s " > < b : _ x > 3 1 3 . 9 0 3 8 1 0 5 6 7 6 6 5 7 4 < / b : _ x > < b : _ y > 3 3 6 . 4 1 1 1 3 1 2 4 9 8 1 9 5 6 < / b : _ y > < / L a b e l L o c a t i o n > < L o c a t i o n   x m l n s : b = " h t t p : / / s c h e m a s . d a t a c o n t r a c t . o r g / 2 0 0 4 / 0 7 / S y s t e m . W i n d o w s " > < b : _ x > 3 2 9 . 9 0 3 8 1 0 5 6 7 6 6 5 7 4 < / b : _ x > < b : _ y > 3 4 4 . 4 1 1 1 3 1 2 4 9 8 1 9 5 6 < / b : _ y > < / L o c a t i o n > < S h a p e R o t a t e A n g l e > 1 8 0 < / S h a p e R o t a t e A n g l e > < W i d t h > 1 6 < / W i d t h > < / a : V a l u e > < / a : K e y V a l u e O f D i a g r a m O b j e c t K e y a n y T y p e z b w N T n L X > < a : K e y V a l u e O f D i a g r a m O b j e c t K e y a n y T y p e z b w N T n L X > < a : K e y > < K e y > R e l a t i o n s h i p s \ & l t ; T a b l e s \ T a b l e 1 \ C o l u m n s \ F e a t u r e & g t ; - & l t ; T a b l e s \ C a t e g o r y \ C o l u m n s \ F e a t u r e & g t ; \ C r o s s F i l t e r < / K e y > < / a : K e y > < a : V a l u e   i : t y p e = " D i a g r a m D i s p l a y L i n k C r o s s F i l t e r V i e w S t a t e " > < P o i n t s   x m l n s : b = " h t t p : / / s c h e m a s . d a t a c o n t r a c t . o r g / 2 0 0 4 / 0 7 / S y s t e m . W i n d o w s " > < b : P o i n t > < b : _ x > 2 1 6 < / b : _ x > < b : _ y > 7 5 . 0 0 0 0 0 0 2 4 9 8 1 9 6 < / b : _ y > < / b : P o i n t > < b : P o i n t > < b : _ x > 2 6 2 . 9 5 1 9 0 5 2 2 4 8 9 7 4 7 < / b : _ x > < b : _ y > 7 5 . 0 0 0 0 0 0 2 4 9 8 1 9 6 < / b : _ y > < / b : P o i n t > < b : P o i n t > < b : _ x > 2 6 4 . 9 5 1 9 0 5 2 2 4 8 9 7 4 7 < / b : _ x > < b : _ y > 7 7 . 0 0 0 0 0 0 2 4 9 8 1 9 6 < / b : _ y > < / b : P o i n t > < b : P o i n t > < b : _ x > 2 6 4 . 9 5 1 9 0 5 2 2 4 8 9 7 4 7 < / b : _ x > < b : _ y > 3 4 2 . 4 1 1 1 3 1 2 4 9 8 1 9 5 6 < / b : _ y > < / b : P o i n t > < b : P o i n t > < b : _ x > 2 6 6 . 9 5 1 9 0 5 2 2 4 8 9 7 4 7 < / b : _ x > < b : _ y > 3 4 4 . 4 1 1 1 3 1 2 4 9 8 1 9 5 6 < / b : _ y > < / b : P o i n t > < b : P o i n t > < b : _ x > 3 1 3 . 9 0 3 8 1 0 5 6 7 6 6 5 7 4 < / b : _ x > < b : _ y > 3 4 4 . 4 1 1 1 3 1 2 4 9 8 1 9 5 6 < / b : _ y > < / b : P o i n t > < / P o i n t s > < / a : V a l u e > < / a : K e y V a l u e O f D i a g r a m O b j e c t K e y a n y T y p e z b w N T n L X > < a : K e y V a l u e O f D i a g r a m O b j e c t K e y a n y T y p e z b w N T n L X > < a : K e y > < K e y > R e l a t i o n s h i p s \ & l t ; T a b l e s \ T a b l e 2 \ C o l u m n s \ F e a t u r e & g t ; - & l t ; T a b l e s \ C a t e g o r y \ C o l u m n s \ F e a t u r e & g t ; < / K e y > < / a : K e y > < a : V a l u e   i : t y p e = " D i a g r a m D i s p l a y L i n k V i e w S t a t e " > < A u t o m a t i o n P r o p e r t y H e l p e r T e x t > E n d   p o i n t   1 :   ( 6 4 3 . 8 0 7 6 2 1 1 3 5 3 3 2 , 5 6 4 . 2 4 6 1 6 5 2 4 9 8 2 ) .   E n d   p o i n t   2 :   ( 5 4 5 . 9 0 3 8 1 0 5 6 7 6 6 6 , 3 4 4 . 4 1 1 1 3 1 2 4 9 8 2 )   < / A u t o m a t i o n P r o p e r t y H e l p e r T e x t > < L a y e d O u t > t r u e < / L a y e d O u t > < P o i n t s   x m l n s : b = " h t t p : / / s c h e m a s . d a t a c o n t r a c t . o r g / 2 0 0 4 / 0 7 / S y s t e m . W i n d o w s " > < b : P o i n t > < b : _ x > 6 4 3 . 8 0 7 6 2 1 1 3 5 3 3 1 6 < / b : _ x > < b : _ y > 5 6 4 . 2 4 6 1 6 5 2 4 9 8 1 9 5 7 < / b : _ y > < / b : P o i n t > < b : P o i n t > < b : _ x > 5 9 6 . 8 5 5 7 1 5 7 2 4 8 9 7 4 4 < / b : _ x > < b : _ y > 5 6 4 . 2 4 6 1 6 5 2 4 9 8 1 9 5 7 < / b : _ y > < / b : P o i n t > < b : P o i n t > < b : _ x > 5 9 4 . 8 5 5 7 1 5 7 2 4 8 9 7 4 4 < / b : _ x > < b : _ y > 5 6 2 . 2 4 6 1 6 5 2 4 9 8 1 9 5 7 < / b : _ y > < / b : P o i n t > < b : P o i n t > < b : _ x > 5 9 4 . 8 5 5 7 1 5 7 2 4 8 9 7 4 4 < / b : _ x > < b : _ y > 3 4 6 . 4 1 1 1 3 1 2 4 9 8 1 9 5 6 < / b : _ y > < / b : P o i n t > < b : P o i n t > < b : _ x > 5 9 2 . 8 5 5 7 1 5 7 2 4 8 9 7 4 4 < / b : _ x > < b : _ y > 3 4 4 . 4 1 1 1 3 1 2 4 9 8 1 9 5 6 < / b : _ y > < / b : P o i n t > < b : P o i n t > < b : _ x > 5 4 5 . 9 0 3 8 1 0 5 6 7 6 6 5 8 < / b : _ x > < b : _ y > 3 4 4 . 4 1 1 1 3 1 2 4 9 8 1 9 5 6 < / b : _ y > < / b : P o i n t > < / P o i n t s > < / a : V a l u e > < / a : K e y V a l u e O f D i a g r a m O b j e c t K e y a n y T y p e z b w N T n L X > < a : K e y V a l u e O f D i a g r a m O b j e c t K e y a n y T y p e z b w N T n L X > < a : K e y > < K e y > R e l a t i o n s h i p s \ & l t ; T a b l e s \ T a b l e 2 \ C o l u m n s \ F e a t u r e & g t ; - & l t ; T a b l e s \ C a t e g o r y \ C o l u m n s \ F e a t u r e & g t ; \ F K < / K e y > < / a : K e y > < a : V a l u e   i : t y p e = " D i a g r a m D i s p l a y L i n k E n d p o i n t V i e w S t a t e " > < H e i g h t > 1 6 < / H e i g h t > < L a b e l L o c a t i o n   x m l n s : b = " h t t p : / / s c h e m a s . d a t a c o n t r a c t . o r g / 2 0 0 4 / 0 7 / S y s t e m . W i n d o w s " > < b : _ x > 6 4 3 . 8 0 7 6 2 1 1 3 5 3 3 1 6 < / b : _ x > < b : _ y > 5 5 6 . 2 4 6 1 6 5 2 4 9 8 1 9 5 7 < / b : _ y > < / L a b e l L o c a t i o n > < L o c a t i o n   x m l n s : b = " h t t p : / / s c h e m a s . d a t a c o n t r a c t . o r g / 2 0 0 4 / 0 7 / S y s t e m . W i n d o w s " > < b : _ x > 6 5 9 . 8 0 7 6 2 1 1 3 5 3 3 1 6 < / b : _ x > < b : _ y > 5 6 4 . 2 4 6 1 6 5 2 4 9 8 1 9 5 7 < / b : _ y > < / L o c a t i o n > < S h a p e R o t a t e A n g l e > 1 8 0 < / S h a p e R o t a t e A n g l e > < W i d t h > 1 6 < / W i d t h > < / a : V a l u e > < / a : K e y V a l u e O f D i a g r a m O b j e c t K e y a n y T y p e z b w N T n L X > < a : K e y V a l u e O f D i a g r a m O b j e c t K e y a n y T y p e z b w N T n L X > < a : K e y > < K e y > R e l a t i o n s h i p s \ & l t ; T a b l e s \ T a b l e 2 \ C o l u m n s \ F e a t u r e & g t ; - & l t ; T a b l e s \ C a t e g o r y \ C o l u m n s \ F e a t u r e & g t ; \ P K < / K e y > < / a : K e y > < a : V a l u e   i : t y p e = " D i a g r a m D i s p l a y L i n k E n d p o i n t V i e w S t a t e " > < H e i g h t > 1 6 < / H e i g h t > < L a b e l L o c a t i o n   x m l n s : b = " h t t p : / / s c h e m a s . d a t a c o n t r a c t . o r g / 2 0 0 4 / 0 7 / S y s t e m . W i n d o w s " > < b : _ x > 5 2 9 . 9 0 3 8 1 0 5 6 7 6 6 5 8 < / b : _ x > < b : _ y > 3 3 6 . 4 1 1 1 3 1 2 4 9 8 1 9 5 6 < / b : _ y > < / L a b e l L o c a t i o n > < L o c a t i o n   x m l n s : b = " h t t p : / / s c h e m a s . d a t a c o n t r a c t . o r g / 2 0 0 4 / 0 7 / S y s t e m . W i n d o w s " > < b : _ x > 5 2 9 . 9 0 3 8 1 0 5 6 7 6 6 5 8 < / b : _ x > < b : _ y > 3 4 4 . 4 1 1 1 3 1 2 4 9 8 1 9 5 6 < / b : _ y > < / L o c a t i o n > < S h a p e R o t a t e A n g l e > 3 6 0 < / S h a p e R o t a t e A n g l e > < W i d t h > 1 6 < / W i d t h > < / a : V a l u e > < / a : K e y V a l u e O f D i a g r a m O b j e c t K e y a n y T y p e z b w N T n L X > < a : K e y V a l u e O f D i a g r a m O b j e c t K e y a n y T y p e z b w N T n L X > < a : K e y > < K e y > R e l a t i o n s h i p s \ & l t ; T a b l e s \ T a b l e 2 \ C o l u m n s \ F e a t u r e & g t ; - & l t ; T a b l e s \ C a t e g o r y \ C o l u m n s \ F e a t u r e & g t ; \ C r o s s F i l t e r < / K e y > < / a : K e y > < a : V a l u e   i : t y p e = " D i a g r a m D i s p l a y L i n k C r o s s F i l t e r V i e w S t a t e " > < P o i n t s   x m l n s : b = " h t t p : / / s c h e m a s . d a t a c o n t r a c t . o r g / 2 0 0 4 / 0 7 / S y s t e m . W i n d o w s " > < b : P o i n t > < b : _ x > 6 4 3 . 8 0 7 6 2 1 1 3 5 3 3 1 6 < / b : _ x > < b : _ y > 5 6 4 . 2 4 6 1 6 5 2 4 9 8 1 9 5 7 < / b : _ y > < / b : P o i n t > < b : P o i n t > < b : _ x > 5 9 6 . 8 5 5 7 1 5 7 2 4 8 9 7 4 4 < / b : _ x > < b : _ y > 5 6 4 . 2 4 6 1 6 5 2 4 9 8 1 9 5 7 < / b : _ y > < / b : P o i n t > < b : P o i n t > < b : _ x > 5 9 4 . 8 5 5 7 1 5 7 2 4 8 9 7 4 4 < / b : _ x > < b : _ y > 5 6 2 . 2 4 6 1 6 5 2 4 9 8 1 9 5 7 < / b : _ y > < / b : P o i n t > < b : P o i n t > < b : _ x > 5 9 4 . 8 5 5 7 1 5 7 2 4 8 9 7 4 4 < / b : _ x > < b : _ y > 3 4 6 . 4 1 1 1 3 1 2 4 9 8 1 9 5 6 < / b : _ y > < / b : P o i n t > < b : P o i n t > < b : _ x > 5 9 2 . 8 5 5 7 1 5 7 2 4 8 9 7 4 4 < / b : _ x > < b : _ y > 3 4 4 . 4 1 1 1 3 1 2 4 9 8 1 9 5 6 < / b : _ y > < / b : P o i n t > < b : P o i n t > < b : _ x > 5 4 5 . 9 0 3 8 1 0 5 6 7 6 6 5 8 < / b : _ x > < b : _ y > 3 4 4 . 4 1 1 1 3 1 2 4 9 8 1 9 5 6 < / 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 I n d i v i d u a l   p r o g r e s s < / K e y > < / D i a g r a m O b j e c t K e y > < D i a g r a m O b j e c t K e y > < K e y > M e a s u r e s \ S u m   o f   I n d i v i d u a l   p r o g r e s s \ T a g I n f o \ F o r m u l a < / K e y > < / D i a g r a m O b j e c t K e y > < D i a g r a m O b j e c t K e y > < K e y > M e a s u r e s \ S u m   o f   I n d i v i d u a l   p r o g r e s s \ T a g I n f o \ V a l u e < / K e y > < / D i a g r a m O b j e c t K e y > < D i a g r a m O b j e c t K e y > < K e y > M e a s u r e s \ S u m   o f   P r o g r e s s   r e m a i n i n g < / K e y > < / D i a g r a m O b j e c t K e y > < D i a g r a m O b j e c t K e y > < K e y > M e a s u r e s \ S u m   o f   P r o g r e s s   r e m a i n i n g \ T a g I n f o \ F o r m u l a < / K e y > < / D i a g r a m O b j e c t K e y > < D i a g r a m O b j e c t K e y > < K e y > M e a s u r e s \ S u m   o f   P r o g r e s s   r e m a i n i n g \ T a g I n f o \ V a l u e < / K e y > < / D i a g r a m O b j e c t K e y > < D i a g r a m O b j e c t K e y > < K e y > M e a s u r e s \ M a x   o f   I n d i v i d u a l   p r o g r e s s < / K e y > < / D i a g r a m O b j e c t K e y > < D i a g r a m O b j e c t K e y > < K e y > M e a s u r e s \ M a x   o f   I n d i v i d u a l   p r o g r e s s \ T a g I n f o \ F o r m u l a < / K e y > < / D i a g r a m O b j e c t K e y > < D i a g r a m O b j e c t K e y > < K e y > M e a s u r e s \ M a x   o f   I n d i v i d u a l   p r o g r e s s \ T a g I n f o \ V a l u e < / K e y > < / D i a g r a m O b j e c t K e y > < D i a g r a m O b j e c t K e y > < K e y > M e a s u r e s \ A v e r a g e   o f   P r o g r e s s   r e m a i n i n g < / K e y > < / D i a g r a m O b j e c t K e y > < D i a g r a m O b j e c t K e y > < K e y > M e a s u r e s \ A v e r a g e   o f   P r o g r e s s   r e m a i n i n g \ T a g I n f o \ F o r m u l a < / K e y > < / D i a g r a m O b j e c t K e y > < D i a g r a m O b j e c t K e y > < K e y > M e a s u r e s \ A v e r a g e   o f   P r o g r e s s   r e m a i n i n g \ T a g I n f o \ V a l u e < / K e y > < / D i a g r a m O b j e c t K e y > < D i a g r a m O b j e c t K e y > < K e y > M e a s u r e s \ A v e r a g e   o f   I n d i v i d u a l   p r o g r e s s < / K e y > < / D i a g r a m O b j e c t K e y > < D i a g r a m O b j e c t K e y > < K e y > M e a s u r e s \ A v e r a g e   o f   I n d i v i d u a l   p r o g r e s s \ T a g I n f o \ F o r m u l a < / K e y > < / D i a g r a m O b j e c t K e y > < D i a g r a m O b j e c t K e y > < K e y > M e a s u r e s \ A v e r a g e   o f   I n d i v i d u a l   p r o g r e s s \ T a g I n f o \ V a l u e < / K e y > < / D i a g r a m O b j e c t K e y > < D i a g r a m O b j e c t K e y > < K e y > C o l u m n s \ P I < / K e y > < / D i a g r a m O b j e c t K e y > < D i a g r a m O b j e c t K e y > < K e y > C o l u m n s \ E p i c < / K e y > < / D i a g r a m O b j e c t K e y > < D i a g r a m O b j e c t K e y > < K e y > C o l u m n s \ F e a t u r e < / K e y > < / D i a g r a m O b j e c t K e y > < D i a g r a m O b j e c t K e y > < K e y > C o l u m n s \ O w n e r < / K e y > < / D i a g r a m O b j e c t K e y > < D i a g r a m O b j e c t K e y > < K e y > C o l u m n s \ T o   D o < / K e y > < / D i a g r a m O b j e c t K e y > < D i a g r a m O b j e c t K e y > < K e y > C o l u m n s \ S t a t u s < / K e y > < / D i a g r a m O b j e c t K e y > < D i a g r a m O b j e c t K e y > < K e y > C o l u m n s \ P h a s e < / K e y > < / D i a g r a m O b j e c t K e y > < D i a g r a m O b j e c t K e y > < K e y > C o l u m n s \ I n d i v i d u a l   p r o g r e s s < / K e y > < / D i a g r a m O b j e c t K e y > < D i a g r a m O b j e c t K e y > < K e y > C o l u m n s \ P r o g r e s s   r e m a i n i n g < / K e y > < / D i a g r a m O b j e c t K e y > < D i a g r a m O b j e c t K e y > < K e y > M e a s u r e s \ C o u n t   o f   S t a t u s < / K e y > < / D i a g r a m O b j e c t K e y > < D i a g r a m O b j e c t K e y > < K e y > M e a s u r e s \ C o u n t   o f   S t a t u s \ T a g I n f o \ F o r m u l a < / K e y > < / D i a g r a m O b j e c t K e y > < D i a g r a m O b j e c t K e y > < K e y > M e a s u r e s \ C o u n t   o f   S t a t u s \ T a g I n f o \ V a l u e < / K e y > < / D i a g r a m O b j e c t K e y > < D i a g r a m O b j e c t K e y > < K e y > L i n k s \ & l t ; C o l u m n s \ S u m   o f   I n d i v i d u a l   p r o g r e s s & g t ; - & l t ; M e a s u r e s \ I n d i v i d u a l   p r o g r e s s & g t ; < / K e y > < / D i a g r a m O b j e c t K e y > < D i a g r a m O b j e c t K e y > < K e y > L i n k s \ & l t ; C o l u m n s \ S u m   o f   I n d i v i d u a l   p r o g r e s s & g t ; - & l t ; M e a s u r e s \ I n d i v i d u a l   p r o g r e s s & g t ; \ C O L U M N < / K e y > < / D i a g r a m O b j e c t K e y > < D i a g r a m O b j e c t K e y > < K e y > L i n k s \ & l t ; C o l u m n s \ S u m   o f   I n d i v i d u a l   p r o g r e s s & g t ; - & l t ; M e a s u r e s \ I n d i v i d u a l   p r o g r e s s & g t ; \ M E A S U R E < / K e y > < / D i a g r a m O b j e c t K e y > < D i a g r a m O b j e c t K e y > < K e y > L i n k s \ & l t ; C o l u m n s \ S u m   o f   P r o g r e s s   r e m a i n i n g & g t ; - & l t ; M e a s u r e s \ P r o g r e s s   r e m a i n i n g & g t ; < / K e y > < / D i a g r a m O b j e c t K e y > < D i a g r a m O b j e c t K e y > < K e y > L i n k s \ & l t ; C o l u m n s \ S u m   o f   P r o g r e s s   r e m a i n i n g & g t ; - & l t ; M e a s u r e s \ P r o g r e s s   r e m a i n i n g & g t ; \ C O L U M N < / K e y > < / D i a g r a m O b j e c t K e y > < D i a g r a m O b j e c t K e y > < K e y > L i n k s \ & l t ; C o l u m n s \ S u m   o f   P r o g r e s s   r e m a i n i n g & g t ; - & l t ; M e a s u r e s \ P r o g r e s s   r e m a i n i n g & g t ; \ M E A S U R E < / K e y > < / D i a g r a m O b j e c t K e y > < D i a g r a m O b j e c t K e y > < K e y > L i n k s \ & l t ; C o l u m n s \ M a x   o f   I n d i v i d u a l   p r o g r e s s & g t ; - & l t ; M e a s u r e s \ I n d i v i d u a l   p r o g r e s s & g t ; < / K e y > < / D i a g r a m O b j e c t K e y > < D i a g r a m O b j e c t K e y > < K e y > L i n k s \ & l t ; C o l u m n s \ M a x   o f   I n d i v i d u a l   p r o g r e s s & g t ; - & l t ; M e a s u r e s \ I n d i v i d u a l   p r o g r e s s & g t ; \ C O L U M N < / K e y > < / D i a g r a m O b j e c t K e y > < D i a g r a m O b j e c t K e y > < K e y > L i n k s \ & l t ; C o l u m n s \ M a x   o f   I n d i v i d u a l   p r o g r e s s & g t ; - & l t ; M e a s u r e s \ I n d i v i d u a l   p r o g r e s s & g t ; \ M E A S U R E < / K e y > < / D i a g r a m O b j e c t K e y > < D i a g r a m O b j e c t K e y > < K e y > L i n k s \ & l t ; C o l u m n s \ A v e r a g e   o f   P r o g r e s s   r e m a i n i n g & g t ; - & l t ; M e a s u r e s \ P r o g r e s s   r e m a i n i n g & g t ; < / K e y > < / D i a g r a m O b j e c t K e y > < D i a g r a m O b j e c t K e y > < K e y > L i n k s \ & l t ; C o l u m n s \ A v e r a g e   o f   P r o g r e s s   r e m a i n i n g & g t ; - & l t ; M e a s u r e s \ P r o g r e s s   r e m a i n i n g & g t ; \ C O L U M N < / K e y > < / D i a g r a m O b j e c t K e y > < D i a g r a m O b j e c t K e y > < K e y > L i n k s \ & l t ; C o l u m n s \ A v e r a g e   o f   P r o g r e s s   r e m a i n i n g & g t ; - & l t ; M e a s u r e s \ P r o g r e s s   r e m a i n i n g & g t ; \ M E A S U R E < / K e y > < / D i a g r a m O b j e c t K e y > < D i a g r a m O b j e c t K e y > < K e y > L i n k s \ & l t ; C o l u m n s \ A v e r a g e   o f   I n d i v i d u a l   p r o g r e s s & g t ; - & l t ; M e a s u r e s \ I n d i v i d u a l   p r o g r e s s & g t ; < / K e y > < / D i a g r a m O b j e c t K e y > < D i a g r a m O b j e c t K e y > < K e y > L i n k s \ & l t ; C o l u m n s \ A v e r a g e   o f   I n d i v i d u a l   p r o g r e s s & g t ; - & l t ; M e a s u r e s \ I n d i v i d u a l   p r o g r e s s & g t ; \ C O L U M N < / K e y > < / D i a g r a m O b j e c t K e y > < D i a g r a m O b j e c t K e y > < K e y > L i n k s \ & l t ; C o l u m n s \ A v e r a g e   o f   I n d i v i d u a l   p r o g r e s s & g t ; - & l t ; M e a s u r e s \ I n d i v i d u a l   p r o g r e s s & g t ; \ M E A S U R E 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 I n d i v i d u a l   p r o g r e s s < / K e y > < / a : K e y > < a : V a l u e   i : t y p e = " M e a s u r e G r i d N o d e V i e w S t a t e " > < C o l u m n > 7 < / C o l u m n > < L a y e d O u t > t r u e < / L a y e d O u t > < W a s U I I n v i s i b l e > t r u e < / W a s U I I n v i s i b l e > < / a : V a l u e > < / a : K e y V a l u e O f D i a g r a m O b j e c t K e y a n y T y p e z b w N T n L X > < a : K e y V a l u e O f D i a g r a m O b j e c t K e y a n y T y p e z b w N T n L X > < a : K e y > < K e y > M e a s u r e s \ S u m   o f   I n d i v i d u a l   p r o g r e s s \ T a g I n f o \ F o r m u l a < / K e y > < / a : K e y > < a : V a l u e   i : t y p e = " M e a s u r e G r i d V i e w S t a t e I D i a g r a m T a g A d d i t i o n a l I n f o " / > < / a : K e y V a l u e O f D i a g r a m O b j e c t K e y a n y T y p e z b w N T n L X > < a : K e y V a l u e O f D i a g r a m O b j e c t K e y a n y T y p e z b w N T n L X > < a : K e y > < K e y > M e a s u r e s \ S u m   o f   I n d i v i d u a l   p r o g r e s s \ T a g I n f o \ V a l u e < / K e y > < / a : K e y > < a : V a l u e   i : t y p e = " M e a s u r e G r i d V i e w S t a t e I D i a g r a m T a g A d d i t i o n a l I n f o " / > < / a : K e y V a l u e O f D i a g r a m O b j e c t K e y a n y T y p e z b w N T n L X > < a : K e y V a l u e O f D i a g r a m O b j e c t K e y a n y T y p e z b w N T n L X > < a : K e y > < K e y > M e a s u r e s \ S u m   o f   P r o g r e s s   r e m a i n i n g < / K e y > < / a : K e y > < a : V a l u e   i : t y p e = " M e a s u r e G r i d N o d e V i e w S t a t e " > < C o l u m n > 8 < / C o l u m n > < L a y e d O u t > t r u e < / L a y e d O u t > < W a s U I I n v i s i b l e > t r u e < / W a s U I I n v i s i b l e > < / a : V a l u e > < / a : K e y V a l u e O f D i a g r a m O b j e c t K e y a n y T y p e z b w N T n L X > < a : K e y V a l u e O f D i a g r a m O b j e c t K e y a n y T y p e z b w N T n L X > < a : K e y > < K e y > M e a s u r e s \ S u m   o f   P r o g r e s s   r e m a i n i n g \ T a g I n f o \ F o r m u l a < / K e y > < / a : K e y > < a : V a l u e   i : t y p e = " M e a s u r e G r i d V i e w S t a t e I D i a g r a m T a g A d d i t i o n a l I n f o " / > < / a : K e y V a l u e O f D i a g r a m O b j e c t K e y a n y T y p e z b w N T n L X > < a : K e y V a l u e O f D i a g r a m O b j e c t K e y a n y T y p e z b w N T n L X > < a : K e y > < K e y > M e a s u r e s \ S u m   o f   P r o g r e s s   r e m a i n i n g \ T a g I n f o \ V a l u e < / K e y > < / a : K e y > < a : V a l u e   i : t y p e = " M e a s u r e G r i d V i e w S t a t e I D i a g r a m T a g A d d i t i o n a l I n f o " / > < / a : K e y V a l u e O f D i a g r a m O b j e c t K e y a n y T y p e z b w N T n L X > < a : K e y V a l u e O f D i a g r a m O b j e c t K e y a n y T y p e z b w N T n L X > < a : K e y > < K e y > M e a s u r e s \ M a x   o f   I n d i v i d u a l   p r o g r e s s < / K e y > < / a : K e y > < a : V a l u e   i : t y p e = " M e a s u r e G r i d N o d e V i e w S t a t e " > < C o l u m n > 7 < / C o l u m n > < L a y e d O u t > t r u e < / L a y e d O u t > < R o w > 1 < / R o w > < W a s U I I n v i s i b l e > t r u e < / W a s U I I n v i s i b l e > < / a : V a l u e > < / a : K e y V a l u e O f D i a g r a m O b j e c t K e y a n y T y p e z b w N T n L X > < a : K e y V a l u e O f D i a g r a m O b j e c t K e y a n y T y p e z b w N T n L X > < a : K e y > < K e y > M e a s u r e s \ M a x   o f   I n d i v i d u a l   p r o g r e s s \ T a g I n f o \ F o r m u l a < / K e y > < / a : K e y > < a : V a l u e   i : t y p e = " M e a s u r e G r i d V i e w S t a t e I D i a g r a m T a g A d d i t i o n a l I n f o " / > < / a : K e y V a l u e O f D i a g r a m O b j e c t K e y a n y T y p e z b w N T n L X > < a : K e y V a l u e O f D i a g r a m O b j e c t K e y a n y T y p e z b w N T n L X > < a : K e y > < K e y > M e a s u r e s \ M a x   o f   I n d i v i d u a l   p r o g r e s s \ T a g I n f o \ V a l u e < / K e y > < / a : K e y > < a : V a l u e   i : t y p e = " M e a s u r e G r i d V i e w S t a t e I D i a g r a m T a g A d d i t i o n a l I n f o " / > < / a : K e y V a l u e O f D i a g r a m O b j e c t K e y a n y T y p e z b w N T n L X > < a : K e y V a l u e O f D i a g r a m O b j e c t K e y a n y T y p e z b w N T n L X > < a : K e y > < K e y > M e a s u r e s \ A v e r a g e   o f   P r o g r e s s   r e m a i n i n g < / K e y > < / a : K e y > < a : V a l u e   i : t y p e = " M e a s u r e G r i d N o d e V i e w S t a t e " > < C o l u m n > 8 < / C o l u m n > < L a y e d O u t > t r u e < / L a y e d O u t > < R o w > 1 < / R o w > < W a s U I I n v i s i b l e > t r u e < / W a s U I I n v i s i b l e > < / a : V a l u e > < / a : K e y V a l u e O f D i a g r a m O b j e c t K e y a n y T y p e z b w N T n L X > < a : K e y V a l u e O f D i a g r a m O b j e c t K e y a n y T y p e z b w N T n L X > < a : K e y > < K e y > M e a s u r e s \ A v e r a g e   o f   P r o g r e s s   r e m a i n i n g \ T a g I n f o \ F o r m u l a < / K e y > < / a : K e y > < a : V a l u e   i : t y p e = " M e a s u r e G r i d V i e w S t a t e I D i a g r a m T a g A d d i t i o n a l I n f o " / > < / a : K e y V a l u e O f D i a g r a m O b j e c t K e y a n y T y p e z b w N T n L X > < a : K e y V a l u e O f D i a g r a m O b j e c t K e y a n y T y p e z b w N T n L X > < a : K e y > < K e y > M e a s u r e s \ A v e r a g e   o f   P r o g r e s s   r e m a i n i n g \ T a g I n f o \ V a l u e < / K e y > < / a : K e y > < a : V a l u e   i : t y p e = " M e a s u r e G r i d V i e w S t a t e I D i a g r a m T a g A d d i t i o n a l I n f o " / > < / a : K e y V a l u e O f D i a g r a m O b j e c t K e y a n y T y p e z b w N T n L X > < a : K e y V a l u e O f D i a g r a m O b j e c t K e y a n y T y p e z b w N T n L X > < a : K e y > < K e y > M e a s u r e s \ A v e r a g e   o f   I n d i v i d u a l   p r o g r e s s < / K e y > < / a : K e y > < a : V a l u e   i : t y p e = " M e a s u r e G r i d N o d e V i e w S t a t e " > < C o l u m n > 7 < / C o l u m n > < L a y e d O u t > t r u e < / L a y e d O u t > < R o w > 2 < / R o w > < W a s U I I n v i s i b l e > t r u e < / W a s U I I n v i s i b l e > < / a : V a l u e > < / a : K e y V a l u e O f D i a g r a m O b j e c t K e y a n y T y p e z b w N T n L X > < a : K e y V a l u e O f D i a g r a m O b j e c t K e y a n y T y p e z b w N T n L X > < a : K e y > < K e y > M e a s u r e s \ A v e r a g e   o f   I n d i v i d u a l   p r o g r e s s \ T a g I n f o \ F o r m u l a < / K e y > < / a : K e y > < a : V a l u e   i : t y p e = " M e a s u r e G r i d V i e w S t a t e I D i a g r a m T a g A d d i t i o n a l I n f o " / > < / a : K e y V a l u e O f D i a g r a m O b j e c t K e y a n y T y p e z b w N T n L X > < a : K e y V a l u e O f D i a g r a m O b j e c t K e y a n y T y p e z b w N T n L X > < a : K e y > < K e y > M e a s u r e s \ A v e r a g e   o f   I n d i v i d u a l   p r o g r e s s \ T a g I n f o \ V a l u e < / K e y > < / a : K e y > < a : V a l u e   i : t y p e = " M e a s u r e G r i d V i e w S t a t e I D i a g r a m T a g A d d i t i o n a l I n f o " / > < / a : K e y V a l u e O f D i a g r a m O b j e c t K e y a n y T y p e z b w N T n L X > < a : K e y V a l u e O f D i a g r a m O b j e c t K e y a n y T y p e z b w N T n L X > < a : K e y > < K e y > C o l u m n s \ P I < / K e y > < / a : K e y > < a : V a l u e   i : t y p e = " M e a s u r e G r i d N o d e V i e w S t a t e " > < L a y e d O u t > t r u e < / L a y e d O u t > < / a : V a l u e > < / a : K e y V a l u e O f D i a g r a m O b j e c t K e y a n y T y p e z b w N T n L X > < a : K e y V a l u e O f D i a g r a m O b j e c t K e y a n y T y p e z b w N T n L X > < a : K e y > < K e y > C o l u m n s \ E p i c < / K e y > < / a : K e y > < a : V a l u e   i : t y p e = " M e a s u r e G r i d N o d e V i e w S t a t e " > < C o l u m n > 1 < / C o l u m n > < L a y e d O u t > t r u e < / L a y e d O u t > < / a : V a l u e > < / a : K e y V a l u e O f D i a g r a m O b j e c t K e y a n y T y p e z b w N T n L X > < a : K e y V a l u e O f D i a g r a m O b j e c t K e y a n y T y p e z b w N T n L X > < a : K e y > < K e y > C o l u m n s \ F e a t u r e < / K e y > < / a : K e y > < a : V a l u e   i : t y p e = " M e a s u r e G r i d N o d e V i e w S t a t e " > < C o l u m n > 2 < / C o l u m n > < L a y e d O u t > t r u e < / L a y e d O u t > < / a : V a l u e > < / a : K e y V a l u e O f D i a g r a m O b j e c t K e y a n y T y p e z b w N T n L X > < a : K e y V a l u e O f D i a g r a m O b j e c t K e y a n y T y p e z b w N T n L X > < a : K e y > < K e y > C o l u m n s \ O w n e r < / K e y > < / a : K e y > < a : V a l u e   i : t y p e = " M e a s u r e G r i d N o d e V i e w S t a t e " > < C o l u m n > 3 < / C o l u m n > < L a y e d O u t > t r u e < / L a y e d O u t > < / a : V a l u e > < / a : K e y V a l u e O f D i a g r a m O b j e c t K e y a n y T y p e z b w N T n L X > < a : K e y V a l u e O f D i a g r a m O b j e c t K e y a n y T y p e z b w N T n L X > < a : K e y > < K e y > C o l u m n s \ T o   D o < / 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 C o l u m n s \ P h a s e < / K e y > < / a : K e y > < a : V a l u e   i : t y p e = " M e a s u r e G r i d N o d e V i e w S t a t e " > < C o l u m n > 6 < / C o l u m n > < L a y e d O u t > t r u e < / L a y e d O u t > < / a : V a l u e > < / a : K e y V a l u e O f D i a g r a m O b j e c t K e y a n y T y p e z b w N T n L X > < a : K e y V a l u e O f D i a g r a m O b j e c t K e y a n y T y p e z b w N T n L X > < a : K e y > < K e y > C o l u m n s \ I n d i v i d u a l   p r o g r e s s < / K e y > < / a : K e y > < a : V a l u e   i : t y p e = " M e a s u r e G r i d N o d e V i e w S t a t e " > < C o l u m n > 7 < / C o l u m n > < L a y e d O u t > t r u e < / L a y e d O u t > < / a : V a l u e > < / a : K e y V a l u e O f D i a g r a m O b j e c t K e y a n y T y p e z b w N T n L X > < a : K e y V a l u e O f D i a g r a m O b j e c t K e y a n y T y p e z b w N T n L X > < a : K e y > < K e y > C o l u m n s \ P r o g r e s s   r e m a i n i n g < / K e y > < / a : K e y > < a : V a l u e   i : t y p e = " M e a s u r e G r i d N o d e V i e w S t a t e " > < C o l u m n > 8 < / C o l u m n > < L a y e d O u t > t r u e < / L a y e d O u t > < / a : V a l u e > < / a : K e y V a l u e O f D i a g r a m O b j e c t K e y a n y T y p e z b w N T n L X > < a : K e y V a l u e O f D i a g r a m O b j e c t K e y a n y T y p e z b w N T n L X > < a : K e y > < K e y > M e a s u r e s \ C o u n t   o f   S t a t u s < / K e y > < / a : K e y > < a : V a l u e   i : t y p e = " M e a s u r e G r i d N o d e V i e w S t a t e " > < C o l u m n > 5 < / 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 L i n k s \ & l t ; C o l u m n s \ S u m   o f   I n d i v i d u a l   p r o g r e s s & g t ; - & l t ; M e a s u r e s \ I n d i v i d u a l   p r o g r e s s & g t ; < / K e y > < / a : K e y > < a : V a l u e   i : t y p e = " M e a s u r e G r i d V i e w S t a t e I D i a g r a m L i n k " / > < / a : K e y V a l u e O f D i a g r a m O b j e c t K e y a n y T y p e z b w N T n L X > < a : K e y V a l u e O f D i a g r a m O b j e c t K e y a n y T y p e z b w N T n L X > < a : K e y > < K e y > L i n k s \ & l t ; C o l u m n s \ S u m   o f   I n d i v i d u a l   p r o g r e s s & g t ; - & l t ; M e a s u r e s \ I n d i v i d u a l   p r o g r e s s & g t ; \ C O L U M N < / K e y > < / a : K e y > < a : V a l u e   i : t y p e = " M e a s u r e G r i d V i e w S t a t e I D i a g r a m L i n k E n d p o i n t " / > < / a : K e y V a l u e O f D i a g r a m O b j e c t K e y a n y T y p e z b w N T n L X > < a : K e y V a l u e O f D i a g r a m O b j e c t K e y a n y T y p e z b w N T n L X > < a : K e y > < K e y > L i n k s \ & l t ; C o l u m n s \ S u m   o f   I n d i v i d u a l   p r o g r e s s & g t ; - & l t ; M e a s u r e s \ I n d i v i d u a l   p r o g r e s s & g t ; \ M E A S U R E < / K e y > < / a : K e y > < a : V a l u e   i : t y p e = " M e a s u r e G r i d V i e w S t a t e I D i a g r a m L i n k E n d p o i n t " / > < / a : K e y V a l u e O f D i a g r a m O b j e c t K e y a n y T y p e z b w N T n L X > < a : K e y V a l u e O f D i a g r a m O b j e c t K e y a n y T y p e z b w N T n L X > < a : K e y > < K e y > L i n k s \ & l t ; C o l u m n s \ S u m   o f   P r o g r e s s   r e m a i n i n g & g t ; - & l t ; M e a s u r e s \ P r o g r e s s   r e m a i n i n g & g t ; < / K e y > < / a : K e y > < a : V a l u e   i : t y p e = " M e a s u r e G r i d V i e w S t a t e I D i a g r a m L i n k " / > < / a : K e y V a l u e O f D i a g r a m O b j e c t K e y a n y T y p e z b w N T n L X > < a : K e y V a l u e O f D i a g r a m O b j e c t K e y a n y T y p e z b w N T n L X > < a : K e y > < K e y > L i n k s \ & l t ; C o l u m n s \ S u m   o f   P r o g r e s s   r e m a i n i n g & g t ; - & l t ; M e a s u r e s \ P r o g r e s s   r e m a i n i n g & g t ; \ C O L U M N < / K e y > < / a : K e y > < a : V a l u e   i : t y p e = " M e a s u r e G r i d V i e w S t a t e I D i a g r a m L i n k E n d p o i n t " / > < / a : K e y V a l u e O f D i a g r a m O b j e c t K e y a n y T y p e z b w N T n L X > < a : K e y V a l u e O f D i a g r a m O b j e c t K e y a n y T y p e z b w N T n L X > < a : K e y > < K e y > L i n k s \ & l t ; C o l u m n s \ S u m   o f   P r o g r e s s   r e m a i n i n g & g t ; - & l t ; M e a s u r e s \ P r o g r e s s   r e m a i n i n g & g t ; \ M E A S U R E < / K e y > < / a : K e y > < a : V a l u e   i : t y p e = " M e a s u r e G r i d V i e w S t a t e I D i a g r a m L i n k E n d p o i n t " / > < / a : K e y V a l u e O f D i a g r a m O b j e c t K e y a n y T y p e z b w N T n L X > < a : K e y V a l u e O f D i a g r a m O b j e c t K e y a n y T y p e z b w N T n L X > < a : K e y > < K e y > L i n k s \ & l t ; C o l u m n s \ M a x   o f   I n d i v i d u a l   p r o g r e s s & g t ; - & l t ; M e a s u r e s \ I n d i v i d u a l   p r o g r e s s & g t ; < / K e y > < / a : K e y > < a : V a l u e   i : t y p e = " M e a s u r e G r i d V i e w S t a t e I D i a g r a m L i n k " / > < / a : K e y V a l u e O f D i a g r a m O b j e c t K e y a n y T y p e z b w N T n L X > < a : K e y V a l u e O f D i a g r a m O b j e c t K e y a n y T y p e z b w N T n L X > < a : K e y > < K e y > L i n k s \ & l t ; C o l u m n s \ M a x   o f   I n d i v i d u a l   p r o g r e s s & g t ; - & l t ; M e a s u r e s \ I n d i v i d u a l   p r o g r e s s & g t ; \ C O L U M N < / K e y > < / a : K e y > < a : V a l u e   i : t y p e = " M e a s u r e G r i d V i e w S t a t e I D i a g r a m L i n k E n d p o i n t " / > < / a : K e y V a l u e O f D i a g r a m O b j e c t K e y a n y T y p e z b w N T n L X > < a : K e y V a l u e O f D i a g r a m O b j e c t K e y a n y T y p e z b w N T n L X > < a : K e y > < K e y > L i n k s \ & l t ; C o l u m n s \ M a x   o f   I n d i v i d u a l   p r o g r e s s & g t ; - & l t ; M e a s u r e s \ I n d i v i d u a l   p r o g r e s s & g t ; \ M E A S U R E < / K e y > < / a : K e y > < a : V a l u e   i : t y p e = " M e a s u r e G r i d V i e w S t a t e I D i a g r a m L i n k E n d p o i n t " / > < / a : K e y V a l u e O f D i a g r a m O b j e c t K e y a n y T y p e z b w N T n L X > < a : K e y V a l u e O f D i a g r a m O b j e c t K e y a n y T y p e z b w N T n L X > < a : K e y > < K e y > L i n k s \ & l t ; C o l u m n s \ A v e r a g e   o f   P r o g r e s s   r e m a i n i n g & g t ; - & l t ; M e a s u r e s \ P r o g r e s s   r e m a i n i n g & g t ; < / K e y > < / a : K e y > < a : V a l u e   i : t y p e = " M e a s u r e G r i d V i e w S t a t e I D i a g r a m L i n k " / > < / a : K e y V a l u e O f D i a g r a m O b j e c t K e y a n y T y p e z b w N T n L X > < a : K e y V a l u e O f D i a g r a m O b j e c t K e y a n y T y p e z b w N T n L X > < a : K e y > < K e y > L i n k s \ & l t ; C o l u m n s \ A v e r a g e   o f   P r o g r e s s   r e m a i n i n g & g t ; - & l t ; M e a s u r e s \ P r o g r e s s   r e m a i n i n g & g t ; \ C O L U M N < / K e y > < / a : K e y > < a : V a l u e   i : t y p e = " M e a s u r e G r i d V i e w S t a t e I D i a g r a m L i n k E n d p o i n t " / > < / a : K e y V a l u e O f D i a g r a m O b j e c t K e y a n y T y p e z b w N T n L X > < a : K e y V a l u e O f D i a g r a m O b j e c t K e y a n y T y p e z b w N T n L X > < a : K e y > < K e y > L i n k s \ & l t ; C o l u m n s \ A v e r a g e   o f   P r o g r e s s   r e m a i n i n g & g t ; - & l t ; M e a s u r e s \ P r o g r e s s   r e m a i n i n g & g t ; \ M E A S U R E < / K e y > < / a : K e y > < a : V a l u e   i : t y p e = " M e a s u r e G r i d V i e w S t a t e I D i a g r a m L i n k E n d p o i n t " / > < / a : K e y V a l u e O f D i a g r a m O b j e c t K e y a n y T y p e z b w N T n L X > < a : K e y V a l u e O f D i a g r a m O b j e c t K e y a n y T y p e z b w N T n L X > < a : K e y > < K e y > L i n k s \ & l t ; C o l u m n s \ A v e r a g e   o f   I n d i v i d u a l   p r o g r e s s & g t ; - & l t ; M e a s u r e s \ I n d i v i d u a l   p r o g r e s s & g t ; < / K e y > < / a : K e y > < a : V a l u e   i : t y p e = " M e a s u r e G r i d V i e w S t a t e I D i a g r a m L i n k " / > < / a : K e y V a l u e O f D i a g r a m O b j e c t K e y a n y T y p e z b w N T n L X > < a : K e y V a l u e O f D i a g r a m O b j e c t K e y a n y T y p e z b w N T n L X > < a : K e y > < K e y > L i n k s \ & l t ; C o l u m n s \ A v e r a g e   o f   I n d i v i d u a l   p r o g r e s s & g t ; - & l t ; M e a s u r e s \ I n d i v i d u a l   p r o g r e s s & g t ; \ C O L U M N < / K e y > < / a : K e y > < a : V a l u e   i : t y p e = " M e a s u r e G r i d V i e w S t a t e I D i a g r a m L i n k E n d p o i n t " / > < / a : K e y V a l u e O f D i a g r a m O b j e c t K e y a n y T y p e z b w N T n L X > < a : K e y V a l u e O f D i a g r a m O b j e c t K e y a n y T y p e z b w N T n L X > < a : K e y > < K e y > L i n k s \ & l t ; C o l u m n s \ A v e r a g e   o f   I n d i v i d u a l   p r o g r e s s & g t ; - & l t ; M e a s u r e s \ I n d i v i d u a l   p r o g r e s s & g t ; \ M E A S U R E 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T a b l e 1 , C a t e g o r y , T a b l e 2 ] ] > < / C u s t o m C o n t e n t > < / G e m i n i > 
</file>

<file path=customXml/item13.xml>��< ? x m l   v e r s i o n = " 1 . 0 "   e n c o d i n g = " u t f - 1 6 " ? > < D a t a M a s h u p   x m l n s = " h t t p : / / s c h e m a s . m i c r o s o f t . c o m / D a t a M a s h u p " > A A A A A B M D A A B Q S w M E F A A C A A g A d o I 4 W C V 4 4 H C j A A A A 9 w A A A B I A H A B D b 2 5 m a W c v U G F j a 2 F n Z S 5 4 b W w g o h g A K K A U A A A A A A A A A A A A A A A A A A A A A A A A A A A A h U 8 9 D o I w G L 0 K 6 U 7 / d D C k l M F V E h O i c W 1 K h U b 4 M L R Y 7 u b g k b y C G E X d H N 7 w / p L 3 7 t e b y M a 2 i S 6 m d 7 a D F D F M U W R A d 6 W F K k W D P 8 Y r l E m x V f q k K h N N Y X D J 6 G y K a u / P C S E h B B w W u O s r w i l l 5 J B v C l 2 b V s U W n F e g D f q 0 y v 8 t J M X + N U Z y z P g E t u S Y C j K r I r f w T f B p 8 N P 9 E c V 6 a P z Q G 2 k g 3 h W C z F S Q 9 w n 5 A F B L A w Q U A A I A C A B 2 g j 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I 4 W C i K R 7 g O A A A A E Q A A A B M A H A B G b 3 J t d W x h c y 9 T Z W N 0 a W 9 u M S 5 t I K I Y A C i g F A A A A A A A A A A A A A A A A A A A A A A A A A A A A C t O T S 7 J z M 9 T C I b Q h t Y A U E s B A i 0 A F A A C A A g A d o I 4 W C V 4 4 H C j A A A A 9 w A A A B I A A A A A A A A A A A A A A A A A A A A A A E N v b m Z p Z y 9 Q Y W N r Y W d l L n h t b F B L A Q I t A B Q A A g A I A H a C O F g P y u m r p A A A A O k A A A A T A A A A A A A A A A A A A A A A A O 8 A A A B b Q 2 9 u d G V u d F 9 U e X B l c 1 0 u e G 1 s U E s B A i 0 A F A A C A A g A d o I 4 W C 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K C 8 N Z 7 I E V F l F J k 3 v t 4 j k w A A A A A A g A A A A A A A 2 Y A A M A A A A A Q A A A A v 6 e x R q M t M k h 2 b O A J n 8 w u S w A A A A A E g A A A o A A A A B A A A A B Q z B H F A r D n t U o n d j r g G M D J U A A A A M 3 Q R y o Q z s Y 6 C 0 a U J p H 3 x v 4 N X w w B N x z S k o B i a A + O O n I 4 r 2 U t j 4 1 X w F p r G t Z R m C i L h a w K W E J Z w g Z j + n 2 9 j w 0 J 4 X 1 Y H L F v 6 5 i O a S w v u 2 5 f 2 9 H 8 F A A A A B 5 T R N s Y P I h B R v 8 q p q I E C E o Z C 3 I q < / D a t a M a s h u p > 
</file>

<file path=customXml/item14.xml>��< ? x m l   v e r s i o n = " 1 . 0 "   e n c o d i n g = " U T F - 1 6 " ? > < G e m i n i   x m l n s = " h t t p : / / g e m i n i / p i v o t c u s t o m i z a t i o n / S a n d b o x N o n E m p t y " > < 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 P I < / s t r i n g > < / k e y > < v a l u e > < i n t > 4 8 < / i n t > < / v a l u e > < / i t e m > < i t e m > < k e y > < s t r i n g > E p i c < / s t r i n g > < / k e y > < v a l u e > < i n t > 6 3 < / i n t > < / v a l u e > < / i t e m > < i t e m > < k e y > < s t r i n g > F e a t u r e < / s t r i n g > < / k e y > < v a l u e > < i n t > 8 6 < / i n t > < / v a l u e > < / i t e m > < i t e m > < k e y > < s t r i n g > O w n e r < / s t r i n g > < / k e y > < v a l u e > < i n t > 8 0 < / i n t > < / v a l u e > < / i t e m > < i t e m > < k e y > < s t r i n g > T o   D o < / s t r i n g > < / k e y > < v a l u e > < i n t > 7 4 < / i n t > < / v a l u e > < / i t e m > < i t e m > < k e y > < s t r i n g > S t a t u s < / s t r i n g > < / k e y > < v a l u e > < i n t > 7 8 < / i n t > < / v a l u e > < / i t e m > < i t e m > < k e y > < s t r i n g > P h a s e < / s t r i n g > < / k e y > < v a l u e > < i n t > 7 7 < / i n t > < / v a l u e > < / i t e m > < i t e m > < k e y > < s t r i n g > I n d i v i d u a l   p r o g r e s s < / s t r i n g > < / k e y > < v a l u e > < i n t > 1 6 4 < / i n t > < / v a l u e > < / i t e m > < i t e m > < k e y > < s t r i n g > P r o g r e s s   r e m a i n i n g < / s t r i n g > < / k e y > < v a l u e > < i n t > 1 6 5 < / i n t > < / v a l u e > < / i t e m > < / C o l u m n W i d t h s > < C o l u m n D i s p l a y I n d e x > < i t e m > < k e y > < s t r i n g > P I < / s t r i n g > < / k e y > < v a l u e > < i n t > 0 < / i n t > < / v a l u e > < / i t e m > < i t e m > < k e y > < s t r i n g > E p i c < / s t r i n g > < / k e y > < v a l u e > < i n t > 1 < / i n t > < / v a l u e > < / i t e m > < i t e m > < k e y > < s t r i n g > F e a t u r e < / s t r i n g > < / k e y > < v a l u e > < i n t > 2 < / i n t > < / v a l u e > < / i t e m > < i t e m > < k e y > < s t r i n g > O w n e r < / s t r i n g > < / k e y > < v a l u e > < i n t > 3 < / i n t > < / v a l u e > < / i t e m > < i t e m > < k e y > < s t r i n g > T o   D o < / s t r i n g > < / k e y > < v a l u e > < i n t > 4 < / i n t > < / v a l u e > < / i t e m > < i t e m > < k e y > < s t r i n g > S t a t u s < / s t r i n g > < / k e y > < v a l u e > < i n t > 5 < / i n t > < / v a l u e > < / i t e m > < i t e m > < k e y > < s t r i n g > P h a s e < / s t r i n g > < / k e y > < v a l u e > < i n t > 6 < / i n t > < / v a l u e > < / i t e m > < i t e m > < k e y > < s t r i n g > I n d i v i d u a l   p r o g r e s s < / s t r i n g > < / k e y > < v a l u e > < i n t > 7 < / i n t > < / v a l u e > < / i t e m > < i t e m > < k e y > < s t r i n g > P r o g r e s s   r e m a i n i n g < / 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P o w e r P i v o t V e r s i o n " > < C u s t o m C o n t e n t > < ! [ C D A T A [ 2 0 1 5 . 1 3 0 . 1 6 0 5 . 1 5 5 0 ] ] > < / 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K e y > < / a : K e y > < a : V a l u e   i : t y p e = " T a b l e W i d g e t B a s e V i e w S t a t e " / > < / a : K e y V a l u e O f D i a g r a m O b j e c t K e y a n y T y p e z b w N T n L X > < a : K e y V a l u e O f D i a g r a m O b j e c t K e y a n y T y p e z b w N T n L X > < a : K e y > < K e y > C o l u m n s \ E p i c < / K e y > < / a : K e y > < a : V a l u e   i : t y p e = " T a b l e W i d g e t B a s e V i e w S t a t e " / > < / a : K e y V a l u e O f D i a g r a m O b j e c t K e y a n y T y p e z b w N T n L X > < a : K e y V a l u e O f D i a g r a m O b j e c t K e y a n y T y p e z b w N T n L X > < a : K e y > < K e y > C o l u m n s \ F e a t u r e < / 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 C o l u m n s \ T o   D o < / 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 C o l u m n s \ I n d i v i d u a l   p r o g r e s s < / K e y > < / a : K e y > < a : V a l u e   i : t y p e = " T a b l e W i d g e t B a s e V i e w S t a t e " / > < / a : K e y V a l u e O f D i a g r a m O b j e c t K e y a n y T y p e z b w N T n L X > < a : K e y V a l u e O f D i a g r a m O b j e c t K e y a n y T y p e z b w N T n L X > < a : K e y > < K e y > C o l u m n s \ P r o g r e s s   r e m a i n i n g 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 2 0 2 4 - 0 1 - 2 5 T 1 5 : 5 7 : 5 1 . 3 3 8 4 1 4 8 - 0 5 : 0 0 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713A2811-9F6D-40CE-9AB7-3225E2292157}">
  <ds:schemaRefs/>
</ds:datastoreItem>
</file>

<file path=customXml/itemProps10.xml><?xml version="1.0" encoding="utf-8"?>
<ds:datastoreItem xmlns:ds="http://schemas.openxmlformats.org/officeDocument/2006/customXml" ds:itemID="{DEF7DB79-3D6C-4A8C-AE21-1023543231EF}">
  <ds:schemaRefs/>
</ds:datastoreItem>
</file>

<file path=customXml/itemProps11.xml><?xml version="1.0" encoding="utf-8"?>
<ds:datastoreItem xmlns:ds="http://schemas.openxmlformats.org/officeDocument/2006/customXml" ds:itemID="{6AB18855-F1B5-42E6-8516-A7CB7008E66A}">
  <ds:schemaRefs/>
</ds:datastoreItem>
</file>

<file path=customXml/itemProps12.xml><?xml version="1.0" encoding="utf-8"?>
<ds:datastoreItem xmlns:ds="http://schemas.openxmlformats.org/officeDocument/2006/customXml" ds:itemID="{AF40018A-0C01-47E8-9187-D90218362818}">
  <ds:schemaRefs/>
</ds:datastoreItem>
</file>

<file path=customXml/itemProps13.xml><?xml version="1.0" encoding="utf-8"?>
<ds:datastoreItem xmlns:ds="http://schemas.openxmlformats.org/officeDocument/2006/customXml" ds:itemID="{375327CF-701A-4AD1-AEC8-006B181C4653}">
  <ds:schemaRefs>
    <ds:schemaRef ds:uri="http://schemas.microsoft.com/DataMashup"/>
  </ds:schemaRefs>
</ds:datastoreItem>
</file>

<file path=customXml/itemProps14.xml><?xml version="1.0" encoding="utf-8"?>
<ds:datastoreItem xmlns:ds="http://schemas.openxmlformats.org/officeDocument/2006/customXml" ds:itemID="{91FCB42C-16E5-45A4-893A-985485CD9F89}">
  <ds:schemaRefs/>
</ds:datastoreItem>
</file>

<file path=customXml/itemProps15.xml><?xml version="1.0" encoding="utf-8"?>
<ds:datastoreItem xmlns:ds="http://schemas.openxmlformats.org/officeDocument/2006/customXml" ds:itemID="{B0BA1CEE-0D35-4DFB-B0CB-A92A9C733128}">
  <ds:schemaRefs/>
</ds:datastoreItem>
</file>

<file path=customXml/itemProps16.xml><?xml version="1.0" encoding="utf-8"?>
<ds:datastoreItem xmlns:ds="http://schemas.openxmlformats.org/officeDocument/2006/customXml" ds:itemID="{6E0A7070-57FF-4453-A4F4-D9B0E68367EB}">
  <ds:schemaRefs/>
</ds:datastoreItem>
</file>

<file path=customXml/itemProps17.xml><?xml version="1.0" encoding="utf-8"?>
<ds:datastoreItem xmlns:ds="http://schemas.openxmlformats.org/officeDocument/2006/customXml" ds:itemID="{7538554A-BAE1-4DF8-AE0E-A68317C74FD8}">
  <ds:schemaRefs/>
</ds:datastoreItem>
</file>

<file path=customXml/itemProps2.xml><?xml version="1.0" encoding="utf-8"?>
<ds:datastoreItem xmlns:ds="http://schemas.openxmlformats.org/officeDocument/2006/customXml" ds:itemID="{28E4F201-AF24-47F5-9657-A703D56248ED}">
  <ds:schemaRefs/>
</ds:datastoreItem>
</file>

<file path=customXml/itemProps3.xml><?xml version="1.0" encoding="utf-8"?>
<ds:datastoreItem xmlns:ds="http://schemas.openxmlformats.org/officeDocument/2006/customXml" ds:itemID="{4C465E02-2835-4D84-A570-3E33F45B53E3}">
  <ds:schemaRefs/>
</ds:datastoreItem>
</file>

<file path=customXml/itemProps4.xml><?xml version="1.0" encoding="utf-8"?>
<ds:datastoreItem xmlns:ds="http://schemas.openxmlformats.org/officeDocument/2006/customXml" ds:itemID="{27977C1D-CB5F-4148-AFC3-091595F594B4}">
  <ds:schemaRefs/>
</ds:datastoreItem>
</file>

<file path=customXml/itemProps5.xml><?xml version="1.0" encoding="utf-8"?>
<ds:datastoreItem xmlns:ds="http://schemas.openxmlformats.org/officeDocument/2006/customXml" ds:itemID="{A9F5A2A6-D5C3-4B7B-A27B-8DECEC5DA60E}">
  <ds:schemaRefs/>
</ds:datastoreItem>
</file>

<file path=customXml/itemProps6.xml><?xml version="1.0" encoding="utf-8"?>
<ds:datastoreItem xmlns:ds="http://schemas.openxmlformats.org/officeDocument/2006/customXml" ds:itemID="{09435E74-7548-425E-9A04-F10716885161}">
  <ds:schemaRefs/>
</ds:datastoreItem>
</file>

<file path=customXml/itemProps7.xml><?xml version="1.0" encoding="utf-8"?>
<ds:datastoreItem xmlns:ds="http://schemas.openxmlformats.org/officeDocument/2006/customXml" ds:itemID="{006FD557-E84F-460B-AC26-744E64D8C5CE}">
  <ds:schemaRefs/>
</ds:datastoreItem>
</file>

<file path=customXml/itemProps8.xml><?xml version="1.0" encoding="utf-8"?>
<ds:datastoreItem xmlns:ds="http://schemas.openxmlformats.org/officeDocument/2006/customXml" ds:itemID="{30556E5C-5B2A-44BD-9DD0-14D4C29C4CE6}">
  <ds:schemaRefs/>
</ds:datastoreItem>
</file>

<file path=customXml/itemProps9.xml><?xml version="1.0" encoding="utf-8"?>
<ds:datastoreItem xmlns:ds="http://schemas.openxmlformats.org/officeDocument/2006/customXml" ds:itemID="{3D36D129-FDA9-422C-87B1-04ADDF53B5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Branding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Arunkumar, Maria</dc:creator>
  <cp:lastModifiedBy>Arunkumar, Maria</cp:lastModifiedBy>
  <dcterms:created xsi:type="dcterms:W3CDTF">2024-01-18T21:56:40Z</dcterms:created>
  <dcterms:modified xsi:type="dcterms:W3CDTF">2025-03-29T12:35:04Z</dcterms:modified>
</cp:coreProperties>
</file>