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d74c401730189/Desktop/Power_BI_Condom/"/>
    </mc:Choice>
  </mc:AlternateContent>
  <xr:revisionPtr revIDLastSave="26" documentId="8_{98E9D1C0-ED89-4C0F-A9D1-6D3A082655C4}" xr6:coauthVersionLast="47" xr6:coauthVersionMax="47" xr10:uidLastSave="{938B92E5-0B85-4096-BE4B-3F23A21950E6}"/>
  <bookViews>
    <workbookView xWindow="-120" yWindow="-120" windowWidth="29040" windowHeight="15720" xr2:uid="{29872C41-EF14-4D6B-9E0F-10AADBBB3A11}"/>
  </bookViews>
  <sheets>
    <sheet name="Rich_Global_Condom_Usage_Datase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H93" i="1"/>
  <c r="I91" i="1"/>
  <c r="I130" i="1"/>
  <c r="J260" i="1"/>
  <c r="I530" i="1"/>
  <c r="I532" i="1"/>
  <c r="I506" i="1"/>
  <c r="J473" i="1"/>
  <c r="K168" i="1"/>
  <c r="K7" i="1"/>
  <c r="H91" i="1"/>
  <c r="L245" i="1"/>
  <c r="J41" i="1"/>
  <c r="H173" i="1"/>
  <c r="H58" i="1"/>
  <c r="I392" i="1"/>
  <c r="I120" i="1"/>
  <c r="F472" i="1"/>
  <c r="K401" i="1"/>
  <c r="F443" i="1"/>
  <c r="F197" i="1"/>
  <c r="F335" i="1"/>
  <c r="J429" i="1"/>
  <c r="J109" i="1"/>
  <c r="I303" i="1"/>
  <c r="I277" i="1"/>
  <c r="J116" i="1"/>
  <c r="F403" i="1"/>
  <c r="F431" i="1"/>
  <c r="H66" i="1"/>
  <c r="K480" i="1"/>
  <c r="J215" i="1"/>
  <c r="F69" i="1"/>
  <c r="K151" i="1"/>
  <c r="J360" i="1"/>
  <c r="F288" i="1"/>
  <c r="L550" i="1"/>
  <c r="K353" i="1"/>
  <c r="F255" i="1"/>
  <c r="L115" i="1"/>
  <c r="J484" i="1"/>
  <c r="K104" i="1"/>
  <c r="L204" i="1"/>
  <c r="K140" i="1"/>
  <c r="K98" i="1"/>
  <c r="J431" i="1"/>
  <c r="H134" i="1"/>
  <c r="I285" i="1"/>
  <c r="J317" i="1"/>
  <c r="F506" i="1"/>
  <c r="I89" i="1"/>
  <c r="H507" i="1"/>
  <c r="I529" i="1"/>
  <c r="F433" i="1"/>
  <c r="F478" i="1"/>
  <c r="F412" i="1"/>
  <c r="K502" i="1"/>
  <c r="L112" i="1"/>
  <c r="J18" i="1"/>
  <c r="I523" i="1"/>
  <c r="K68" i="1"/>
  <c r="F280" i="1"/>
  <c r="L433" i="1"/>
  <c r="H32" i="1"/>
  <c r="I261" i="1"/>
  <c r="F539" i="1"/>
  <c r="H467" i="1"/>
  <c r="H241" i="1"/>
  <c r="K374" i="1"/>
  <c r="I274" i="1"/>
  <c r="F146" i="1"/>
  <c r="L162" i="1"/>
  <c r="I421" i="1"/>
  <c r="H347" i="1"/>
  <c r="L266" i="1"/>
  <c r="F144" i="1"/>
  <c r="H538" i="1"/>
  <c r="J90" i="1"/>
  <c r="F370" i="1"/>
  <c r="J455" i="1"/>
  <c r="I92" i="1"/>
  <c r="I397" i="1"/>
  <c r="I127" i="1"/>
  <c r="L10" i="1"/>
  <c r="K489" i="1"/>
  <c r="K521" i="1"/>
  <c r="K472" i="1"/>
  <c r="K232" i="1"/>
  <c r="F70" i="1"/>
  <c r="H334" i="1"/>
  <c r="J550" i="1"/>
  <c r="H280" i="1"/>
  <c r="I487" i="1"/>
  <c r="J214" i="1"/>
  <c r="H149" i="1"/>
  <c r="H128" i="1"/>
  <c r="H77" i="1"/>
  <c r="H421" i="1"/>
  <c r="K414" i="1"/>
  <c r="F465" i="1"/>
  <c r="J180" i="1"/>
  <c r="L480" i="1"/>
  <c r="J68" i="1"/>
  <c r="L49" i="1"/>
  <c r="I65" i="1"/>
  <c r="K464" i="1"/>
  <c r="K399" i="1"/>
  <c r="I474" i="1"/>
  <c r="H469" i="1"/>
  <c r="L316" i="1"/>
  <c r="K9" i="1"/>
  <c r="J248" i="1"/>
  <c r="H296" i="1"/>
  <c r="K358" i="1"/>
  <c r="I400" i="1"/>
  <c r="L472" i="1"/>
  <c r="H202" i="1"/>
  <c r="H294" i="1"/>
  <c r="I391" i="1"/>
  <c r="F106" i="1"/>
  <c r="H255" i="1"/>
  <c r="J65" i="1"/>
  <c r="F178" i="1"/>
  <c r="K254" i="1"/>
  <c r="F499" i="1"/>
  <c r="H254" i="1"/>
  <c r="J511" i="1"/>
  <c r="J390" i="1"/>
  <c r="H528" i="1"/>
  <c r="I468" i="1"/>
  <c r="L384" i="1"/>
  <c r="J92" i="1"/>
  <c r="K308" i="1"/>
  <c r="F34" i="1"/>
  <c r="K189" i="1"/>
  <c r="K447" i="1"/>
  <c r="K537" i="1"/>
  <c r="L403" i="1"/>
  <c r="K101" i="1"/>
  <c r="L373" i="1"/>
  <c r="F90" i="1"/>
  <c r="F348" i="1"/>
  <c r="I168" i="1"/>
  <c r="J459" i="1"/>
  <c r="L225" i="1"/>
  <c r="H139" i="1"/>
  <c r="J229" i="1"/>
  <c r="K531" i="1"/>
  <c r="F309" i="1"/>
  <c r="K184" i="1"/>
  <c r="F395" i="1"/>
  <c r="H293" i="1"/>
  <c r="J24" i="1"/>
  <c r="I407" i="1"/>
  <c r="F234" i="1"/>
  <c r="I9" i="1"/>
  <c r="H48" i="1"/>
  <c r="K122" i="1"/>
  <c r="F316" i="1"/>
  <c r="L483" i="1"/>
  <c r="F396" i="1"/>
  <c r="F452" i="1"/>
  <c r="F198" i="1"/>
  <c r="I344" i="1"/>
  <c r="H74" i="1"/>
  <c r="F171" i="1"/>
  <c r="L109" i="1"/>
  <c r="L528" i="1"/>
  <c r="H426" i="1"/>
  <c r="H65" i="1"/>
  <c r="K202" i="1"/>
  <c r="K527" i="1"/>
  <c r="H305" i="1"/>
  <c r="H95" i="1"/>
  <c r="I235" i="1"/>
  <c r="F159" i="1"/>
  <c r="L187" i="1"/>
  <c r="H67" i="1"/>
  <c r="J411" i="1"/>
  <c r="L375" i="1"/>
  <c r="F162" i="1"/>
  <c r="L110" i="1"/>
  <c r="I488" i="1"/>
  <c r="H328" i="1"/>
  <c r="L311" i="1"/>
  <c r="H299" i="1"/>
  <c r="H183" i="1"/>
  <c r="K481" i="1"/>
  <c r="H217" i="1"/>
  <c r="K350" i="1"/>
  <c r="H442" i="1"/>
  <c r="K62" i="1"/>
  <c r="L175" i="1"/>
  <c r="H262" i="1"/>
  <c r="K204" i="1"/>
  <c r="J359" i="1"/>
  <c r="H341" i="1"/>
  <c r="I152" i="1"/>
  <c r="J420" i="1"/>
  <c r="K108" i="1"/>
  <c r="F444" i="1"/>
  <c r="K271" i="1"/>
  <c r="H227" i="1"/>
  <c r="L334" i="1"/>
  <c r="J284" i="1"/>
  <c r="K38" i="1"/>
  <c r="K396" i="1"/>
  <c r="K408" i="1"/>
  <c r="H112" i="1"/>
  <c r="J156" i="1"/>
  <c r="H458" i="1"/>
  <c r="I360" i="1"/>
  <c r="H228" i="1"/>
  <c r="F356" i="1"/>
  <c r="J241" i="1"/>
  <c r="K114" i="1"/>
  <c r="L21" i="1"/>
  <c r="K332" i="1"/>
  <c r="J456" i="1"/>
  <c r="J329" i="1"/>
  <c r="H481" i="1"/>
  <c r="K222" i="1"/>
  <c r="K411" i="1"/>
  <c r="K467" i="1"/>
  <c r="H155" i="1"/>
  <c r="K514" i="1"/>
  <c r="F257" i="1"/>
  <c r="J144" i="1"/>
  <c r="I143" i="1"/>
  <c r="K344" i="1"/>
  <c r="L224" i="1"/>
  <c r="J379" i="1"/>
  <c r="L12" i="1"/>
  <c r="I128" i="1"/>
  <c r="I410" i="1"/>
  <c r="L489" i="1"/>
  <c r="L215" i="1"/>
  <c r="K325" i="1"/>
  <c r="J98" i="1"/>
  <c r="H41" i="1"/>
  <c r="K25" i="1"/>
  <c r="H38" i="1"/>
  <c r="J421" i="1"/>
  <c r="H31" i="1"/>
  <c r="H543" i="1"/>
  <c r="F480" i="1"/>
  <c r="F496" i="1"/>
  <c r="I147" i="1"/>
  <c r="F88" i="1"/>
  <c r="K179" i="1"/>
  <c r="H311" i="1"/>
  <c r="J533" i="1"/>
  <c r="K187" i="1"/>
  <c r="L349" i="1"/>
  <c r="F164" i="1"/>
  <c r="J27" i="1"/>
  <c r="K199" i="1"/>
  <c r="L176" i="1"/>
  <c r="F497" i="1"/>
  <c r="K169" i="1"/>
  <c r="J434" i="1"/>
  <c r="H101" i="1"/>
  <c r="H427" i="1"/>
  <c r="L490" i="1"/>
  <c r="L458" i="1"/>
  <c r="K139" i="1"/>
  <c r="H273" i="1"/>
  <c r="F317" i="1"/>
  <c r="F535" i="1"/>
  <c r="K22" i="1"/>
  <c r="K121" i="1"/>
  <c r="L431" i="1"/>
  <c r="F445" i="1"/>
  <c r="F285" i="1"/>
  <c r="K275" i="1"/>
  <c r="J31" i="1"/>
  <c r="L463" i="1"/>
  <c r="L71" i="1"/>
  <c r="L526" i="1"/>
  <c r="I78" i="1"/>
  <c r="H362" i="1"/>
  <c r="I520" i="1"/>
  <c r="F398" i="1"/>
  <c r="K133" i="1"/>
  <c r="I4" i="1"/>
  <c r="H549" i="1"/>
  <c r="I20" i="1"/>
  <c r="H21" i="1"/>
  <c r="L520" i="1"/>
  <c r="H327" i="1"/>
  <c r="I131" i="1"/>
  <c r="L63" i="1"/>
  <c r="K494" i="1"/>
  <c r="K465" i="1"/>
  <c r="K63" i="1"/>
  <c r="H43" i="1"/>
  <c r="F520" i="1"/>
  <c r="I378" i="1"/>
  <c r="K183" i="1"/>
  <c r="K110" i="1"/>
  <c r="H525" i="1"/>
  <c r="J200" i="1"/>
  <c r="K188" i="1"/>
  <c r="F9" i="1"/>
  <c r="H371" i="1"/>
  <c r="J272" i="1"/>
  <c r="H39" i="1"/>
  <c r="L549" i="1"/>
  <c r="H11" i="1"/>
  <c r="I376" i="1"/>
  <c r="J292" i="1"/>
  <c r="L467" i="1"/>
  <c r="L469" i="1"/>
  <c r="F181" i="1"/>
  <c r="K432" i="1"/>
  <c r="H314" i="1"/>
  <c r="I124" i="1"/>
  <c r="I383" i="1"/>
  <c r="J464" i="1"/>
  <c r="H529" i="1"/>
  <c r="H433" i="1"/>
  <c r="F302" i="1"/>
  <c r="J396" i="1"/>
  <c r="L190" i="1"/>
  <c r="H394" i="1"/>
  <c r="L450" i="1"/>
  <c r="L518" i="1"/>
  <c r="K456" i="1"/>
  <c r="I132" i="1"/>
  <c r="I541" i="1"/>
  <c r="I425" i="1"/>
  <c r="I321" i="1"/>
  <c r="L232" i="1"/>
  <c r="J395" i="1"/>
  <c r="F267" i="1"/>
  <c r="K227" i="1"/>
  <c r="H201" i="1"/>
  <c r="J340" i="1"/>
  <c r="H454" i="1"/>
  <c r="K389" i="1"/>
  <c r="I282" i="1"/>
  <c r="J331" i="1"/>
  <c r="L169" i="1"/>
  <c r="J174" i="1"/>
  <c r="J349" i="1"/>
  <c r="L40" i="1"/>
  <c r="L114" i="1"/>
  <c r="F94" i="1"/>
  <c r="J341" i="1"/>
  <c r="F310" i="1"/>
  <c r="H488" i="1"/>
  <c r="L253" i="1"/>
  <c r="F175" i="1"/>
  <c r="I151" i="1"/>
  <c r="I294" i="1"/>
  <c r="J274" i="1"/>
  <c r="H521" i="1"/>
  <c r="J171" i="1"/>
  <c r="L308" i="1"/>
  <c r="F93" i="1"/>
  <c r="H260" i="1"/>
  <c r="L172" i="1"/>
  <c r="I216" i="1"/>
  <c r="K221" i="1"/>
  <c r="H505" i="1"/>
  <c r="I144" i="1"/>
  <c r="I469" i="1"/>
  <c r="L152" i="1"/>
  <c r="J402" i="1"/>
  <c r="I486" i="1"/>
  <c r="H42" i="1"/>
  <c r="L237" i="1"/>
  <c r="K209" i="1"/>
  <c r="I186" i="1"/>
  <c r="F296" i="1"/>
  <c r="I339" i="1"/>
  <c r="J528" i="1"/>
  <c r="I110" i="1"/>
  <c r="I297" i="1"/>
  <c r="K267" i="1"/>
  <c r="H369" i="1"/>
  <c r="J251" i="1"/>
  <c r="H376" i="1"/>
  <c r="F423" i="1"/>
  <c r="F541" i="1"/>
  <c r="K201" i="1"/>
  <c r="J336" i="1"/>
  <c r="K334" i="1"/>
  <c r="F434" i="1"/>
  <c r="F37" i="1"/>
  <c r="L249" i="1"/>
  <c r="H546" i="1"/>
  <c r="L37" i="1"/>
  <c r="J211" i="1"/>
  <c r="F264" i="1"/>
  <c r="J79" i="1"/>
  <c r="H203" i="1"/>
  <c r="H342" i="1"/>
  <c r="J540" i="1"/>
  <c r="I114" i="1"/>
  <c r="H455" i="1"/>
  <c r="K459" i="1"/>
  <c r="K316" i="1"/>
  <c r="I455" i="1"/>
  <c r="I547" i="1"/>
  <c r="J330" i="1"/>
  <c r="F231" i="1"/>
  <c r="J184" i="1"/>
  <c r="K193" i="1"/>
  <c r="L515" i="1"/>
  <c r="H181" i="1"/>
  <c r="I77" i="1"/>
  <c r="H231" i="1"/>
  <c r="J539" i="1"/>
  <c r="F352" i="1"/>
  <c r="K468" i="1"/>
  <c r="L184" i="1"/>
  <c r="I97" i="1"/>
  <c r="H331" i="1"/>
  <c r="I251" i="1"/>
  <c r="L220" i="1"/>
  <c r="H516" i="1"/>
  <c r="K328" i="1"/>
  <c r="J525" i="1"/>
  <c r="H289" i="1"/>
  <c r="K419" i="1"/>
  <c r="I463" i="1"/>
  <c r="I13" i="1"/>
  <c r="J433" i="1"/>
  <c r="I387" i="1"/>
  <c r="H222" i="1"/>
  <c r="J100" i="1"/>
  <c r="K29" i="1"/>
  <c r="J483" i="1"/>
  <c r="F5" i="1"/>
  <c r="L280" i="1"/>
  <c r="H382" i="1"/>
  <c r="L80" i="1"/>
  <c r="F471" i="1"/>
  <c r="F457" i="1"/>
  <c r="J505" i="1"/>
  <c r="F515" i="1"/>
  <c r="J479" i="1"/>
  <c r="H416" i="1"/>
  <c r="H167" i="1"/>
  <c r="L495" i="1"/>
  <c r="H387" i="1"/>
  <c r="K435" i="1"/>
  <c r="H15" i="1"/>
  <c r="L420" i="1"/>
  <c r="I202" i="1"/>
  <c r="L350" i="1"/>
  <c r="H18" i="1"/>
  <c r="L441" i="1"/>
  <c r="K457" i="1"/>
  <c r="H251" i="1"/>
  <c r="J119" i="1"/>
  <c r="L468" i="1"/>
  <c r="L512" i="1"/>
  <c r="F129" i="1"/>
  <c r="F104" i="1"/>
  <c r="I163" i="1"/>
  <c r="K253" i="1"/>
  <c r="L233" i="1"/>
  <c r="F236" i="1"/>
  <c r="I115" i="1"/>
  <c r="H249" i="1"/>
  <c r="I288" i="1"/>
  <c r="L417" i="1"/>
  <c r="L231" i="1"/>
  <c r="J417" i="1"/>
  <c r="F239" i="1"/>
  <c r="L368" i="1"/>
  <c r="L536" i="1"/>
  <c r="H374" i="1"/>
  <c r="J240" i="1"/>
  <c r="K441" i="1"/>
  <c r="L534" i="1"/>
  <c r="K111" i="1"/>
  <c r="F319" i="1"/>
  <c r="J309" i="1"/>
  <c r="K329" i="1"/>
  <c r="L78" i="1"/>
  <c r="F347" i="1"/>
  <c r="I372" i="1"/>
  <c r="J287" i="1"/>
  <c r="I178" i="1"/>
  <c r="L139" i="1"/>
  <c r="L170" i="1"/>
  <c r="F177" i="1"/>
  <c r="H154" i="1"/>
  <c r="L407" i="1"/>
  <c r="I105" i="1"/>
  <c r="J101" i="1"/>
  <c r="L140" i="1"/>
  <c r="J355" i="1"/>
  <c r="L546" i="1"/>
  <c r="I354" i="1"/>
  <c r="K282" i="1"/>
  <c r="K516" i="1"/>
  <c r="L24" i="1"/>
  <c r="H192" i="1"/>
  <c r="J265" i="1"/>
  <c r="I154" i="1"/>
  <c r="F120" i="1"/>
  <c r="F8" i="1"/>
  <c r="K6" i="1"/>
  <c r="J78" i="1"/>
  <c r="K284" i="1"/>
  <c r="L240" i="1"/>
  <c r="J524" i="1"/>
  <c r="H73" i="1"/>
  <c r="F550" i="1"/>
  <c r="L163" i="1"/>
  <c r="I138" i="1"/>
  <c r="H27" i="1"/>
  <c r="F125" i="1"/>
  <c r="I212" i="1"/>
  <c r="J335" i="1"/>
  <c r="K393" i="1"/>
  <c r="K449" i="1"/>
  <c r="J527" i="1"/>
  <c r="I39" i="1"/>
  <c r="F124" i="1"/>
  <c r="I187" i="1"/>
  <c r="K116" i="1"/>
  <c r="I406" i="1"/>
  <c r="K146" i="1"/>
  <c r="L488" i="1"/>
  <c r="H404" i="1"/>
  <c r="F409" i="1"/>
  <c r="H377" i="1"/>
  <c r="H82" i="1"/>
  <c r="K249" i="1"/>
  <c r="I17" i="1"/>
  <c r="I545" i="1"/>
  <c r="F415" i="1"/>
  <c r="K247" i="1"/>
  <c r="H379" i="1"/>
  <c r="L312" i="1"/>
  <c r="K44" i="1"/>
  <c r="L451" i="1"/>
  <c r="L338" i="1"/>
  <c r="I289" i="1"/>
  <c r="H343" i="1"/>
  <c r="I214" i="1"/>
  <c r="I490" i="1"/>
  <c r="K522" i="1"/>
  <c r="K438" i="1"/>
  <c r="H269" i="1"/>
  <c r="J252" i="1"/>
  <c r="J58" i="1"/>
  <c r="F21" i="1"/>
  <c r="J16" i="1"/>
  <c r="F122" i="1"/>
  <c r="J398" i="1"/>
  <c r="I543" i="1"/>
  <c r="I172" i="1"/>
  <c r="F419" i="1"/>
  <c r="H306" i="1"/>
  <c r="H89" i="1"/>
  <c r="F110" i="1"/>
  <c r="K207" i="1"/>
  <c r="L507" i="1"/>
  <c r="F137" i="1"/>
  <c r="K529" i="1"/>
  <c r="K407" i="1"/>
  <c r="I205" i="1"/>
  <c r="K304" i="1"/>
  <c r="J515" i="1"/>
  <c r="F332" i="1"/>
  <c r="J373" i="1"/>
  <c r="I527" i="1"/>
  <c r="F173" i="1"/>
  <c r="L173" i="1"/>
  <c r="L348" i="1"/>
  <c r="J163" i="1"/>
  <c r="I109" i="1"/>
  <c r="K109" i="1"/>
  <c r="J466" i="1"/>
  <c r="F522" i="1"/>
  <c r="K213" i="1"/>
  <c r="L165" i="1"/>
  <c r="H141" i="1"/>
  <c r="H127" i="1"/>
  <c r="I302" i="1"/>
  <c r="J13" i="1"/>
  <c r="H225" i="1"/>
  <c r="J314" i="1"/>
  <c r="L491" i="1"/>
  <c r="J322" i="1"/>
  <c r="F95" i="1"/>
  <c r="F514" i="1"/>
  <c r="H133" i="1"/>
  <c r="K362" i="1"/>
  <c r="J364" i="1"/>
  <c r="L391" i="1"/>
  <c r="I304" i="1"/>
  <c r="H498" i="1"/>
  <c r="I272" i="1"/>
  <c r="L289" i="1"/>
  <c r="J519" i="1"/>
  <c r="L366" i="1"/>
  <c r="J181" i="1"/>
  <c r="K425" i="1"/>
  <c r="H169" i="1"/>
  <c r="J80" i="1"/>
  <c r="F203" i="1"/>
  <c r="F475" i="1"/>
  <c r="K285" i="1"/>
  <c r="I451" i="1"/>
  <c r="L367" i="1"/>
  <c r="F53" i="1"/>
  <c r="K538" i="1"/>
  <c r="F100" i="1"/>
  <c r="K306" i="1"/>
  <c r="J60" i="1"/>
  <c r="L443" i="1"/>
  <c r="L476" i="1"/>
  <c r="F242" i="1"/>
  <c r="L189" i="1"/>
  <c r="J315" i="1"/>
  <c r="L357" i="1"/>
  <c r="F459" i="1"/>
  <c r="K255" i="1"/>
  <c r="K372" i="1"/>
  <c r="H84" i="1"/>
  <c r="F420" i="1"/>
  <c r="J424" i="1"/>
  <c r="I82" i="1"/>
  <c r="J393" i="1"/>
  <c r="I68" i="1"/>
  <c r="I247" i="1"/>
  <c r="J254" i="1"/>
  <c r="F163" i="1"/>
  <c r="J323" i="1"/>
  <c r="H253" i="1"/>
  <c r="L197" i="1"/>
  <c r="F474" i="1"/>
  <c r="L198" i="1"/>
  <c r="H247" i="1"/>
  <c r="K32" i="1"/>
  <c r="K310" i="1"/>
  <c r="J351" i="1"/>
  <c r="H244" i="1"/>
  <c r="K335" i="1"/>
  <c r="L261" i="1"/>
  <c r="I159" i="1"/>
  <c r="F99" i="1"/>
  <c r="K274" i="1"/>
  <c r="K406" i="1"/>
  <c r="I123" i="1"/>
  <c r="L223" i="1"/>
  <c r="L164" i="1"/>
  <c r="K85" i="1"/>
  <c r="K336" i="1"/>
  <c r="H131" i="1"/>
  <c r="K347" i="1"/>
  <c r="L209" i="1"/>
  <c r="L246" i="1"/>
  <c r="H263" i="1"/>
  <c r="I477" i="1"/>
  <c r="L409" i="1"/>
  <c r="J450" i="1"/>
  <c r="I29" i="1"/>
  <c r="H242" i="1"/>
  <c r="L264" i="1"/>
  <c r="L521" i="1"/>
  <c r="K266" i="1"/>
  <c r="K190" i="1"/>
  <c r="K312" i="1"/>
  <c r="L203" i="1"/>
  <c r="L238" i="1"/>
  <c r="L302" i="1"/>
  <c r="H277" i="1"/>
  <c r="K388" i="1"/>
  <c r="J123" i="1"/>
  <c r="I314" i="1"/>
  <c r="I292" i="1"/>
  <c r="K520" i="1"/>
  <c r="K157" i="1"/>
  <c r="H541" i="1"/>
  <c r="L400" i="1"/>
  <c r="I433" i="1"/>
  <c r="I366" i="1"/>
  <c r="F371" i="1"/>
  <c r="L474" i="1"/>
  <c r="K244" i="1"/>
  <c r="J239" i="1"/>
  <c r="H435" i="1"/>
  <c r="L96" i="1"/>
  <c r="K486" i="1"/>
  <c r="L153" i="1"/>
  <c r="J346" i="1"/>
  <c r="K471" i="1"/>
  <c r="F221" i="1"/>
  <c r="I466" i="1"/>
  <c r="J206" i="1"/>
  <c r="I521" i="1"/>
  <c r="H453" i="1"/>
  <c r="I215" i="1"/>
  <c r="L130" i="1"/>
  <c r="F245" i="1"/>
  <c r="K338" i="1"/>
  <c r="H143" i="1"/>
  <c r="L157" i="1"/>
  <c r="K55" i="1"/>
  <c r="H411" i="1"/>
  <c r="K154" i="1"/>
  <c r="I323" i="1"/>
  <c r="I224" i="1"/>
  <c r="F379" i="1"/>
  <c r="L544" i="1"/>
  <c r="F48" i="1"/>
  <c r="F201" i="1"/>
  <c r="I74" i="1"/>
  <c r="F528" i="1"/>
  <c r="I412" i="1"/>
  <c r="J385" i="1"/>
  <c r="I141" i="1"/>
  <c r="I414" i="1"/>
  <c r="F195" i="1"/>
  <c r="K257" i="1"/>
  <c r="J120" i="1"/>
  <c r="L273" i="1"/>
  <c r="I233" i="1"/>
  <c r="I337" i="1"/>
  <c r="I312" i="1"/>
  <c r="I502" i="1"/>
  <c r="L500" i="1"/>
  <c r="F369" i="1"/>
  <c r="I293" i="1"/>
  <c r="F225" i="1"/>
  <c r="K319" i="1"/>
  <c r="J152" i="1"/>
  <c r="K150" i="1"/>
  <c r="K66" i="1"/>
  <c r="F256" i="1"/>
  <c r="F481" i="1"/>
  <c r="J185" i="1"/>
  <c r="F524" i="1"/>
  <c r="F401" i="1"/>
  <c r="F479" i="1"/>
  <c r="I47" i="1"/>
  <c r="F18" i="1"/>
  <c r="J516" i="1"/>
  <c r="I218" i="1"/>
  <c r="J392" i="1"/>
  <c r="J400" i="1"/>
  <c r="H140" i="1"/>
  <c r="I243" i="1"/>
  <c r="L90" i="1"/>
  <c r="F417" i="1"/>
  <c r="K299" i="1"/>
  <c r="L121" i="1"/>
  <c r="L22" i="1"/>
  <c r="I290" i="1"/>
  <c r="F491" i="1"/>
  <c r="J42" i="1"/>
  <c r="K485" i="1"/>
  <c r="L65" i="1"/>
  <c r="I386" i="1"/>
  <c r="I440" i="1"/>
  <c r="H360" i="1"/>
  <c r="I67" i="1"/>
  <c r="I222" i="1"/>
  <c r="F59" i="1"/>
  <c r="I540" i="1"/>
  <c r="I418" i="1"/>
  <c r="H396" i="1"/>
  <c r="F279" i="1"/>
  <c r="J228" i="1"/>
  <c r="I5" i="1"/>
  <c r="I49" i="1"/>
  <c r="H326" i="1"/>
  <c r="F208" i="1"/>
  <c r="F115" i="1"/>
  <c r="F184" i="1"/>
  <c r="L99" i="1"/>
  <c r="J422" i="1"/>
  <c r="F377" i="1"/>
  <c r="F76" i="1"/>
  <c r="L283" i="1"/>
  <c r="H267" i="1"/>
  <c r="F246" i="1"/>
  <c r="H116" i="1"/>
  <c r="L326" i="1"/>
  <c r="J85" i="1"/>
  <c r="H120" i="1"/>
  <c r="H256" i="1"/>
  <c r="F320" i="1"/>
  <c r="F103" i="1"/>
  <c r="K405" i="1"/>
  <c r="J72" i="1"/>
  <c r="H337" i="1"/>
  <c r="L291" i="1"/>
  <c r="F229" i="1"/>
  <c r="K46" i="1"/>
  <c r="H380" i="1"/>
  <c r="F6" i="1"/>
  <c r="H243" i="1"/>
  <c r="H268" i="1"/>
  <c r="K542" i="1"/>
  <c r="I470" i="1"/>
  <c r="H122" i="1"/>
  <c r="F368" i="1"/>
  <c r="I31" i="1"/>
  <c r="K524" i="1"/>
  <c r="L284" i="1"/>
  <c r="L102" i="1"/>
  <c r="I185" i="1"/>
  <c r="F259" i="1"/>
  <c r="K34" i="1"/>
  <c r="F102" i="1"/>
  <c r="H49" i="1"/>
  <c r="L548" i="1"/>
  <c r="L212" i="1"/>
  <c r="F501" i="1"/>
  <c r="H156" i="1"/>
  <c r="J512" i="1"/>
  <c r="L322" i="1"/>
  <c r="H33" i="1"/>
  <c r="J82" i="1"/>
  <c r="I441" i="1"/>
  <c r="I549" i="1"/>
  <c r="K354" i="1"/>
  <c r="K229" i="1"/>
  <c r="K314" i="1"/>
  <c r="K149" i="1"/>
  <c r="K35" i="1"/>
  <c r="H7" i="1"/>
  <c r="J47" i="1"/>
  <c r="I179" i="1"/>
  <c r="I181" i="1"/>
  <c r="L79" i="1"/>
  <c r="K528" i="1"/>
  <c r="H157" i="1"/>
  <c r="K525" i="1"/>
  <c r="K373" i="1"/>
  <c r="F354" i="1"/>
  <c r="L464" i="1"/>
  <c r="J162" i="1"/>
  <c r="H431" i="1"/>
  <c r="L310" i="1"/>
  <c r="L479" i="1"/>
  <c r="K473" i="1"/>
  <c r="H422" i="1"/>
  <c r="J438" i="1"/>
  <c r="L221" i="1"/>
  <c r="I338" i="1"/>
  <c r="F186" i="1"/>
  <c r="H493" i="1"/>
  <c r="J358" i="1"/>
  <c r="K53" i="1"/>
  <c r="K16" i="1"/>
  <c r="F543" i="1"/>
  <c r="I428" i="1"/>
  <c r="H534" i="1"/>
  <c r="F529" i="1"/>
  <c r="L405" i="1"/>
  <c r="J423" i="1"/>
  <c r="F89" i="1"/>
  <c r="L26" i="1"/>
  <c r="H88" i="1"/>
  <c r="I63" i="1"/>
  <c r="J3" i="1"/>
  <c r="H482" i="1"/>
  <c r="J376" i="1"/>
  <c r="L414" i="1"/>
  <c r="I328" i="1"/>
  <c r="I389" i="1"/>
  <c r="F547" i="1"/>
  <c r="H483" i="1"/>
  <c r="I485" i="1"/>
  <c r="I201" i="1"/>
  <c r="L41" i="1"/>
  <c r="F438" i="1"/>
  <c r="K77" i="1"/>
  <c r="I129" i="1"/>
  <c r="I55" i="1"/>
  <c r="L317" i="1"/>
  <c r="F126" i="1"/>
  <c r="J264" i="1"/>
  <c r="F258" i="1"/>
  <c r="I359" i="1"/>
  <c r="L74" i="1"/>
  <c r="K428" i="1"/>
  <c r="F83" i="1"/>
  <c r="L522" i="1"/>
  <c r="I167" i="1"/>
  <c r="J104" i="1"/>
  <c r="L25" i="1"/>
  <c r="J183" i="1"/>
  <c r="I176" i="1"/>
  <c r="F428" i="1"/>
  <c r="I368" i="1"/>
  <c r="J191" i="1"/>
  <c r="I30" i="1"/>
  <c r="F331" i="1"/>
  <c r="I435" i="1"/>
  <c r="I117" i="1"/>
  <c r="H303" i="1"/>
  <c r="J472" i="1"/>
  <c r="L277" i="1"/>
  <c r="L201" i="1"/>
  <c r="J25" i="1"/>
  <c r="J222" i="1"/>
  <c r="K86" i="1"/>
  <c r="J446" i="1"/>
  <c r="H25" i="1"/>
  <c r="F350" i="1"/>
  <c r="J531" i="1"/>
  <c r="I266" i="1"/>
  <c r="F92" i="1"/>
  <c r="L75" i="1"/>
  <c r="J426" i="1"/>
  <c r="I405" i="1"/>
  <c r="J387" i="1"/>
  <c r="H513" i="1"/>
  <c r="J141" i="1"/>
  <c r="I286" i="1"/>
  <c r="K415" i="1"/>
  <c r="I164" i="1"/>
  <c r="J523" i="1"/>
  <c r="I341" i="1"/>
  <c r="J127" i="1"/>
  <c r="H115" i="1"/>
  <c r="L408" i="1"/>
  <c r="F305" i="1"/>
  <c r="I346" i="1"/>
  <c r="J88" i="1"/>
  <c r="F244" i="1"/>
  <c r="F414" i="1"/>
  <c r="J491" i="1"/>
  <c r="F484" i="1"/>
  <c r="K455" i="1"/>
  <c r="F392" i="1"/>
  <c r="F91" i="1"/>
  <c r="L295" i="1"/>
  <c r="I106" i="1"/>
  <c r="F507" i="1"/>
  <c r="K113" i="1"/>
  <c r="K291" i="1"/>
  <c r="L27" i="1"/>
  <c r="L193" i="1"/>
  <c r="J521" i="1"/>
  <c r="K504" i="1"/>
  <c r="K156" i="1"/>
  <c r="K305" i="1"/>
  <c r="I493" i="1"/>
  <c r="F494" i="1"/>
  <c r="K343" i="1"/>
  <c r="L279" i="1"/>
  <c r="L20" i="1"/>
  <c r="F436" i="1"/>
  <c r="F355" i="1"/>
  <c r="F182" i="1"/>
  <c r="I112" i="1"/>
  <c r="K153" i="1"/>
  <c r="F33" i="1"/>
  <c r="I34" i="1"/>
  <c r="I217" i="1"/>
  <c r="H443" i="1"/>
  <c r="I246" i="1"/>
  <c r="H523" i="1"/>
  <c r="H383" i="1"/>
  <c r="L363" i="1"/>
  <c r="K439" i="1"/>
  <c r="J342" i="1"/>
  <c r="F281" i="1"/>
  <c r="J537" i="1"/>
  <c r="L466" i="1"/>
  <c r="H399" i="1"/>
  <c r="K270" i="1"/>
  <c r="J149" i="1"/>
  <c r="H187" i="1"/>
  <c r="H423" i="1"/>
  <c r="H402" i="1"/>
  <c r="L540" i="1"/>
  <c r="J416" i="1"/>
  <c r="K451" i="1"/>
  <c r="I18" i="1"/>
  <c r="I504" i="1"/>
  <c r="H24" i="1"/>
  <c r="J452" i="1"/>
  <c r="H162" i="1"/>
  <c r="I126" i="1"/>
  <c r="J233" i="1"/>
  <c r="L313" i="1"/>
  <c r="J40" i="1"/>
  <c r="F63" i="1"/>
  <c r="J383" i="1"/>
  <c r="H323" i="1"/>
  <c r="L539" i="1"/>
  <c r="J369" i="1"/>
  <c r="I496" i="1"/>
  <c r="I137" i="1"/>
  <c r="J399" i="1"/>
  <c r="H261" i="1"/>
  <c r="F308" i="1"/>
  <c r="K412" i="1"/>
  <c r="L214" i="1"/>
  <c r="J283" i="1"/>
  <c r="K41" i="1"/>
  <c r="L17" i="1"/>
  <c r="K256" i="1"/>
  <c r="L7" i="1"/>
  <c r="F168" i="1"/>
  <c r="K217" i="1"/>
  <c r="K250" i="1"/>
  <c r="H332" i="1"/>
  <c r="H519" i="1"/>
  <c r="J475" i="1"/>
  <c r="L484" i="1"/>
  <c r="I402" i="1"/>
  <c r="K434" i="1"/>
  <c r="I369" i="1"/>
  <c r="L351" i="1"/>
  <c r="L360" i="1"/>
  <c r="F240" i="1"/>
  <c r="K499" i="1"/>
  <c r="F14" i="1"/>
  <c r="H397" i="1"/>
  <c r="I479" i="1"/>
  <c r="I419" i="1"/>
  <c r="J532" i="1"/>
  <c r="H76" i="1"/>
  <c r="J94" i="1"/>
  <c r="H26" i="1"/>
  <c r="I262" i="1"/>
  <c r="F133" i="1"/>
  <c r="I390" i="1"/>
  <c r="F389" i="1"/>
  <c r="J520" i="1"/>
  <c r="H475" i="1"/>
  <c r="J89" i="1"/>
  <c r="F334" i="1"/>
  <c r="F517" i="1"/>
  <c r="J187" i="1"/>
  <c r="H152" i="1"/>
  <c r="F77" i="1"/>
  <c r="F58" i="1"/>
  <c r="J486" i="1"/>
  <c r="I79" i="1"/>
  <c r="I512" i="1"/>
  <c r="H486" i="1"/>
  <c r="F338" i="1"/>
  <c r="H551" i="1"/>
  <c r="L252" i="1"/>
  <c r="L44" i="1"/>
  <c r="K530" i="1"/>
  <c r="H126" i="1"/>
  <c r="F86" i="1"/>
  <c r="K297" i="1"/>
  <c r="H3" i="1"/>
  <c r="L347" i="1"/>
  <c r="L370" i="1"/>
  <c r="J478" i="1"/>
  <c r="H265" i="1"/>
  <c r="H171" i="1"/>
  <c r="H446" i="1"/>
  <c r="K97" i="1"/>
  <c r="K246" i="1"/>
  <c r="J195" i="1"/>
  <c r="K394" i="1"/>
  <c r="L154" i="1"/>
  <c r="F307" i="1"/>
  <c r="K290" i="1"/>
  <c r="F289" i="1"/>
  <c r="F43" i="1"/>
  <c r="F224" i="1"/>
  <c r="L510" i="1"/>
  <c r="K107" i="1"/>
  <c r="F237" i="1"/>
  <c r="I19" i="1"/>
  <c r="J267" i="1"/>
  <c r="H452" i="1"/>
  <c r="L307" i="1"/>
  <c r="I503" i="1"/>
  <c r="K390" i="1"/>
  <c r="F510" i="1"/>
  <c r="J382" i="1"/>
  <c r="K60" i="1"/>
  <c r="I199" i="1"/>
  <c r="K106" i="1"/>
  <c r="I206" i="1"/>
  <c r="F454" i="1"/>
  <c r="I483" i="1"/>
  <c r="I501" i="1"/>
  <c r="I24" i="1"/>
  <c r="K517" i="1"/>
  <c r="K181" i="1"/>
  <c r="J56" i="1"/>
  <c r="J76" i="1"/>
  <c r="J168" i="1"/>
  <c r="H429" i="1"/>
  <c r="I244" i="1"/>
  <c r="J158" i="1"/>
  <c r="I450" i="1"/>
  <c r="J299" i="1"/>
  <c r="J276" i="1"/>
  <c r="H144" i="1"/>
  <c r="K99" i="1"/>
  <c r="F268" i="1"/>
  <c r="F364" i="1"/>
  <c r="J406" i="1"/>
  <c r="K501" i="1"/>
  <c r="F416" i="1"/>
  <c r="K476" i="1"/>
  <c r="F542" i="1"/>
  <c r="J55" i="1"/>
  <c r="H450" i="1"/>
  <c r="K452" i="1"/>
  <c r="I220" i="1"/>
  <c r="L533" i="1"/>
  <c r="K236" i="1"/>
  <c r="K311" i="1"/>
  <c r="K369" i="1"/>
  <c r="F143" i="1"/>
  <c r="J542" i="1"/>
  <c r="I417" i="1"/>
  <c r="J257" i="1"/>
  <c r="F153" i="1"/>
  <c r="I45" i="1"/>
  <c r="H205" i="1"/>
  <c r="L58" i="1"/>
  <c r="K421" i="1"/>
  <c r="L447" i="1"/>
  <c r="K142" i="1"/>
  <c r="F327" i="1"/>
  <c r="L465" i="1"/>
  <c r="F19" i="1"/>
  <c r="K84" i="1"/>
  <c r="J327" i="1"/>
  <c r="L475" i="1"/>
  <c r="J129" i="1"/>
  <c r="I370" i="1"/>
  <c r="L314" i="1"/>
  <c r="K366" i="1"/>
  <c r="L294" i="1"/>
  <c r="J173" i="1"/>
  <c r="L235" i="1"/>
  <c r="J427" i="1"/>
  <c r="H87" i="1"/>
  <c r="F367" i="1"/>
  <c r="J410" i="1"/>
  <c r="K357" i="1"/>
  <c r="H106" i="1"/>
  <c r="K89" i="1"/>
  <c r="I182" i="1"/>
  <c r="K18" i="1"/>
  <c r="L444" i="1"/>
  <c r="K541" i="1"/>
  <c r="H428" i="1"/>
  <c r="F531" i="1"/>
  <c r="F4" i="1"/>
  <c r="K145" i="1"/>
  <c r="J164" i="1"/>
  <c r="J186" i="1"/>
  <c r="F112" i="1"/>
  <c r="H333" i="1"/>
  <c r="J350" i="1"/>
  <c r="K367" i="1"/>
  <c r="I434" i="1"/>
  <c r="J237" i="1"/>
  <c r="K368" i="1"/>
  <c r="L137" i="1"/>
  <c r="J122" i="1"/>
  <c r="I452" i="1"/>
  <c r="J91" i="1"/>
  <c r="L387" i="1"/>
  <c r="I331" i="1"/>
  <c r="K445" i="1"/>
  <c r="K402" i="1"/>
  <c r="F213" i="1"/>
  <c r="J316" i="1"/>
  <c r="J93" i="1"/>
  <c r="F136" i="1"/>
  <c r="I480" i="1"/>
  <c r="J225" i="1"/>
  <c r="J444" i="1"/>
  <c r="H497" i="1"/>
  <c r="K462" i="1"/>
  <c r="I373" i="1"/>
  <c r="F218" i="1"/>
  <c r="I2" i="1"/>
  <c r="K164" i="1"/>
  <c r="H445" i="1"/>
  <c r="I36" i="1"/>
  <c r="H412" i="1"/>
  <c r="J471" i="1"/>
  <c r="I494" i="1"/>
  <c r="I171" i="1"/>
  <c r="F384" i="1"/>
  <c r="I73" i="1"/>
  <c r="K477" i="1"/>
  <c r="L440" i="1"/>
  <c r="L471" i="1"/>
  <c r="F62" i="1"/>
  <c r="I460" i="1"/>
  <c r="F39" i="1"/>
  <c r="L98" i="1"/>
  <c r="F13" i="1"/>
  <c r="F294" i="1"/>
  <c r="L527" i="1"/>
  <c r="K225" i="1"/>
  <c r="K309" i="1"/>
  <c r="H124" i="1"/>
  <c r="J405" i="1"/>
  <c r="I140" i="1"/>
  <c r="F194" i="1"/>
  <c r="J130" i="1"/>
  <c r="K430" i="1"/>
  <c r="I489" i="1"/>
  <c r="I71" i="1"/>
  <c r="J62" i="1"/>
  <c r="H447" i="1"/>
  <c r="J408" i="1"/>
  <c r="K327" i="1"/>
  <c r="J220" i="1"/>
  <c r="J5" i="1"/>
  <c r="K392" i="1"/>
  <c r="H276" i="1"/>
  <c r="J190" i="1"/>
  <c r="J546" i="1"/>
  <c r="I203" i="1"/>
  <c r="I194" i="1"/>
  <c r="L529" i="1"/>
  <c r="L411" i="1"/>
  <c r="F123" i="1"/>
  <c r="L35" i="1"/>
  <c r="F128" i="1"/>
  <c r="F179" i="1"/>
  <c r="H47" i="1"/>
  <c r="J145" i="1"/>
  <c r="I88" i="1"/>
  <c r="F15" i="1"/>
  <c r="F449" i="1"/>
  <c r="F272" i="1"/>
  <c r="L16" i="1"/>
  <c r="H86" i="1"/>
  <c r="L282" i="1"/>
  <c r="F41" i="1"/>
  <c r="F210" i="1"/>
  <c r="I273" i="1"/>
  <c r="F191" i="1"/>
  <c r="L301" i="1"/>
  <c r="H111" i="1"/>
  <c r="I155" i="1"/>
  <c r="H232" i="1"/>
  <c r="L53" i="1"/>
  <c r="F504" i="1"/>
  <c r="K303" i="1"/>
  <c r="J113" i="1"/>
  <c r="F418" i="1"/>
  <c r="F413" i="1"/>
  <c r="K48" i="1"/>
  <c r="L263" i="1"/>
  <c r="J199" i="1"/>
  <c r="J304" i="1"/>
  <c r="L416" i="1"/>
  <c r="K440" i="1"/>
  <c r="F339" i="1"/>
  <c r="H468" i="1"/>
  <c r="I358" i="1"/>
  <c r="F373" i="1"/>
  <c r="I150" i="1"/>
  <c r="J193" i="1"/>
  <c r="L327" i="1"/>
  <c r="L113" i="1"/>
  <c r="I195" i="1"/>
  <c r="F400" i="1"/>
  <c r="K433" i="1"/>
  <c r="H499" i="1"/>
  <c r="I256" i="1"/>
  <c r="L123" i="1"/>
  <c r="I431" i="1"/>
  <c r="I457" i="1"/>
  <c r="J513" i="1"/>
  <c r="K289" i="1"/>
  <c r="I133" i="1"/>
  <c r="I42" i="1"/>
  <c r="L424" i="1"/>
  <c r="J15" i="1"/>
  <c r="J242" i="1"/>
  <c r="L401" i="1"/>
  <c r="H223" i="1"/>
  <c r="L459" i="1"/>
  <c r="J146" i="1"/>
  <c r="H462" i="1"/>
  <c r="H466" i="1"/>
  <c r="K398" i="1"/>
  <c r="I249" i="1"/>
  <c r="H344" i="1"/>
  <c r="I517" i="1"/>
  <c r="L222" i="1"/>
  <c r="L242" i="1"/>
  <c r="F516" i="1"/>
  <c r="J307" i="1"/>
  <c r="F287" i="1"/>
  <c r="I362" i="1"/>
  <c r="H480" i="1"/>
  <c r="L160" i="1"/>
  <c r="K228" i="1"/>
  <c r="F209" i="1"/>
  <c r="F293" i="1"/>
  <c r="H9" i="1"/>
  <c r="K37" i="1"/>
  <c r="J318" i="1"/>
  <c r="H432" i="1"/>
  <c r="J451" i="1"/>
  <c r="L274" i="1"/>
  <c r="I232" i="1"/>
  <c r="F382" i="1"/>
  <c r="F96" i="1"/>
  <c r="L292" i="1"/>
  <c r="H368" i="1"/>
  <c r="F421" i="1"/>
  <c r="K234" i="1"/>
  <c r="J70" i="1"/>
  <c r="I64" i="1"/>
  <c r="H237" i="1"/>
  <c r="H357" i="1"/>
  <c r="F265" i="1"/>
  <c r="F117" i="1"/>
  <c r="L234" i="1"/>
  <c r="L287" i="1"/>
  <c r="L380" i="1"/>
  <c r="I514" i="1"/>
  <c r="J86" i="1"/>
  <c r="K273" i="1"/>
  <c r="K444" i="1"/>
  <c r="J167" i="1"/>
  <c r="J161" i="1"/>
  <c r="K496" i="1"/>
  <c r="J457" i="1"/>
  <c r="J409" i="1"/>
  <c r="L174" i="1"/>
  <c r="K293" i="1"/>
  <c r="F473" i="1"/>
  <c r="F518" i="1"/>
  <c r="I544" i="1"/>
  <c r="K50" i="1"/>
  <c r="K70" i="1"/>
  <c r="K427" i="1"/>
  <c r="H285" i="1"/>
  <c r="F165" i="1"/>
  <c r="J96" i="1"/>
  <c r="I500" i="1"/>
  <c r="K518" i="1"/>
  <c r="H207" i="1"/>
  <c r="L217" i="1"/>
  <c r="J529" i="1"/>
  <c r="J111" i="1"/>
  <c r="F116" i="1"/>
  <c r="F206" i="1"/>
  <c r="J503" i="1"/>
  <c r="H176" i="1"/>
  <c r="K410" i="1"/>
  <c r="I37" i="1"/>
  <c r="L364" i="1"/>
  <c r="L18" i="1"/>
  <c r="K413" i="1"/>
  <c r="L386" i="1"/>
  <c r="H384" i="1"/>
  <c r="H459" i="1"/>
  <c r="J176" i="1"/>
  <c r="L281" i="1"/>
  <c r="K276" i="1"/>
  <c r="K539" i="1"/>
  <c r="I269" i="1"/>
  <c r="F152" i="1"/>
  <c r="K391" i="1"/>
  <c r="L13" i="1"/>
  <c r="K138" i="1"/>
  <c r="I93" i="1"/>
  <c r="J460" i="1"/>
  <c r="H30" i="1"/>
  <c r="H356" i="1"/>
  <c r="L6" i="1"/>
  <c r="L498" i="1"/>
  <c r="F207" i="1"/>
  <c r="F306" i="1"/>
  <c r="H136" i="1"/>
  <c r="F512" i="1"/>
  <c r="K535" i="1"/>
  <c r="K342" i="1"/>
  <c r="I284" i="1"/>
  <c r="F340" i="1"/>
  <c r="K507" i="1"/>
  <c r="H212" i="1"/>
  <c r="L181" i="1"/>
  <c r="H487" i="1"/>
  <c r="H531" i="1"/>
  <c r="H372" i="1"/>
  <c r="F521" i="1"/>
  <c r="H275" i="1"/>
  <c r="I56" i="1"/>
  <c r="H16" i="1"/>
  <c r="J238" i="1"/>
  <c r="J35" i="1"/>
  <c r="L42" i="1"/>
  <c r="H390" i="1"/>
  <c r="L168" i="1"/>
  <c r="J509" i="1"/>
  <c r="I85" i="1"/>
  <c r="I198" i="1"/>
  <c r="L267" i="1"/>
  <c r="I464" i="1"/>
  <c r="H307" i="1"/>
  <c r="F278" i="1"/>
  <c r="F275" i="1"/>
  <c r="F446" i="1"/>
  <c r="F141" i="1"/>
  <c r="J324" i="1"/>
  <c r="H135" i="1"/>
  <c r="K546" i="1"/>
  <c r="H83" i="1"/>
  <c r="K532" i="1"/>
  <c r="K200" i="1"/>
  <c r="H19" i="1"/>
  <c r="J332" i="1"/>
  <c r="H259" i="1"/>
  <c r="I334" i="1"/>
  <c r="L442" i="1"/>
  <c r="H150" i="1"/>
  <c r="J415" i="1"/>
  <c r="I423" i="1"/>
  <c r="J325" i="1"/>
  <c r="F26" i="1"/>
  <c r="J32" i="1"/>
  <c r="K220" i="1"/>
  <c r="I381" i="1"/>
  <c r="F154" i="1"/>
  <c r="I213" i="1"/>
  <c r="I26" i="1"/>
  <c r="L196" i="1"/>
  <c r="L499" i="1"/>
  <c r="K245" i="1"/>
  <c r="K315" i="1"/>
  <c r="J418" i="1"/>
  <c r="K426" i="1"/>
  <c r="L48" i="1"/>
  <c r="L448" i="1"/>
  <c r="J67" i="1"/>
  <c r="F374" i="1"/>
  <c r="J97" i="1"/>
  <c r="K17" i="1"/>
  <c r="H14" i="1"/>
  <c r="I393" i="1"/>
  <c r="H174" i="1"/>
  <c r="L28" i="1"/>
  <c r="L67" i="1"/>
  <c r="H264" i="1"/>
  <c r="L530" i="1"/>
  <c r="H62" i="1"/>
  <c r="H200" i="1"/>
  <c r="F328" i="1"/>
  <c r="F405" i="1"/>
  <c r="I306" i="1"/>
  <c r="J372" i="1"/>
  <c r="F380" i="1"/>
  <c r="L542" i="1"/>
  <c r="I142" i="1"/>
  <c r="H12" i="1"/>
  <c r="L136" i="1"/>
  <c r="J46" i="1"/>
  <c r="F44" i="1"/>
  <c r="J430" i="1"/>
  <c r="J22" i="1"/>
  <c r="F447" i="1"/>
  <c r="J140" i="1"/>
  <c r="F286" i="1"/>
  <c r="K40" i="1"/>
  <c r="H104" i="1"/>
  <c r="K363" i="1"/>
  <c r="I424" i="1"/>
  <c r="F284" i="1"/>
  <c r="F460" i="1"/>
  <c r="F56" i="1"/>
  <c r="L14" i="1"/>
  <c r="H248" i="1"/>
  <c r="J461" i="1"/>
  <c r="J227" i="1"/>
  <c r="H501" i="1"/>
  <c r="H20" i="1"/>
  <c r="F66" i="1"/>
  <c r="I102" i="1"/>
  <c r="L141" i="1"/>
  <c r="J425" i="1"/>
  <c r="K4" i="1"/>
  <c r="J142" i="1"/>
  <c r="K45" i="1"/>
  <c r="J492" i="1"/>
  <c r="K112" i="1"/>
  <c r="L385" i="1"/>
  <c r="I200" i="1"/>
  <c r="L108" i="1"/>
  <c r="F513" i="1"/>
  <c r="L290" i="1"/>
  <c r="K47" i="1"/>
  <c r="F42" i="1"/>
  <c r="H80" i="1"/>
  <c r="I330" i="1"/>
  <c r="F183" i="1"/>
  <c r="K551" i="1"/>
  <c r="L524" i="1"/>
  <c r="F145" i="1"/>
  <c r="L207" i="1"/>
  <c r="J268" i="1"/>
  <c r="J279" i="1"/>
  <c r="J102" i="1"/>
  <c r="J374" i="1"/>
  <c r="H348" i="1"/>
  <c r="I310" i="1"/>
  <c r="K178" i="1"/>
  <c r="J300" i="1"/>
  <c r="L288" i="1"/>
  <c r="L517" i="1"/>
  <c r="F254" i="1"/>
  <c r="K503" i="1"/>
  <c r="H532" i="1"/>
  <c r="L537" i="1"/>
  <c r="I276" i="1"/>
  <c r="I90" i="1"/>
  <c r="H240" i="1"/>
  <c r="K49" i="1"/>
  <c r="K277" i="1"/>
  <c r="J218" i="1"/>
  <c r="I458" i="1"/>
  <c r="F453" i="1"/>
  <c r="H403" i="1"/>
  <c r="K176" i="1"/>
  <c r="L255" i="1"/>
  <c r="I442" i="1"/>
  <c r="K474" i="1"/>
  <c r="J361" i="1"/>
  <c r="H518" i="1"/>
  <c r="F329" i="1"/>
  <c r="F324" i="1"/>
  <c r="H158" i="1"/>
  <c r="L413" i="1"/>
  <c r="K155" i="1"/>
  <c r="H489" i="1"/>
  <c r="K416" i="1"/>
  <c r="J345" i="1"/>
  <c r="I513" i="1"/>
  <c r="I353" i="1"/>
  <c r="H392" i="1"/>
  <c r="J305" i="1"/>
  <c r="J182" i="1"/>
  <c r="H535" i="1"/>
  <c r="K458" i="1"/>
  <c r="H224" i="1"/>
  <c r="L535" i="1"/>
  <c r="J500" i="1"/>
  <c r="K475" i="1"/>
  <c r="F534" i="1"/>
  <c r="K346" i="1"/>
  <c r="L229" i="1"/>
  <c r="H90" i="1"/>
  <c r="I347" i="1"/>
  <c r="K283" i="1"/>
  <c r="H364" i="1"/>
  <c r="H286" i="1"/>
  <c r="J198" i="1"/>
  <c r="L336" i="1"/>
  <c r="L116" i="1"/>
  <c r="I519" i="1"/>
  <c r="F345" i="1"/>
  <c r="K100" i="1"/>
  <c r="H530" i="1"/>
  <c r="F410" i="1"/>
  <c r="J278" i="1"/>
  <c r="I60" i="1"/>
  <c r="K272" i="1"/>
  <c r="H55" i="1"/>
  <c r="K141" i="1"/>
  <c r="L305" i="1"/>
  <c r="I122" i="1"/>
  <c r="H292" i="1"/>
  <c r="L538" i="1"/>
  <c r="F114" i="1"/>
  <c r="I94" i="1"/>
  <c r="K170" i="1"/>
  <c r="K323" i="1"/>
  <c r="I461" i="1"/>
  <c r="H69" i="1"/>
  <c r="L82" i="1"/>
  <c r="H160" i="1"/>
  <c r="J75" i="1"/>
  <c r="I51" i="1"/>
  <c r="L462" i="1"/>
  <c r="L46" i="1"/>
  <c r="I375" i="1"/>
  <c r="K356" i="1"/>
  <c r="J150" i="1"/>
  <c r="L434" i="1"/>
  <c r="F72" i="1"/>
  <c r="F74" i="1"/>
  <c r="I197" i="1"/>
  <c r="J232" i="1"/>
  <c r="K21" i="1"/>
  <c r="L516" i="1"/>
  <c r="F321" i="1"/>
  <c r="K259" i="1"/>
  <c r="H437" i="1"/>
  <c r="H398" i="1"/>
  <c r="J108" i="1"/>
  <c r="H34" i="1"/>
  <c r="H479" i="1"/>
  <c r="H96" i="1"/>
  <c r="L258" i="1"/>
  <c r="L547" i="1"/>
  <c r="F227" i="1"/>
  <c r="L404" i="1"/>
  <c r="H506" i="1"/>
  <c r="H346" i="1"/>
  <c r="J502" i="1"/>
  <c r="F448" i="1"/>
  <c r="L219" i="1"/>
  <c r="L131" i="1"/>
  <c r="K341" i="1"/>
  <c r="L298" i="1"/>
  <c r="I401" i="1"/>
  <c r="L191" i="1"/>
  <c r="K117" i="1"/>
  <c r="H413" i="1"/>
  <c r="L445" i="1"/>
  <c r="K463" i="1"/>
  <c r="J497" i="1"/>
  <c r="K509" i="1"/>
  <c r="K359" i="1"/>
  <c r="J271" i="1"/>
  <c r="H110" i="1"/>
  <c r="L243" i="1"/>
  <c r="J266" i="1"/>
  <c r="I22" i="1"/>
  <c r="J247" i="1"/>
  <c r="L270" i="1"/>
  <c r="I23" i="1"/>
  <c r="K365" i="1"/>
  <c r="L523" i="1"/>
  <c r="K185" i="1"/>
  <c r="L206" i="1"/>
  <c r="H40" i="1"/>
  <c r="H10" i="1"/>
  <c r="L236" i="1"/>
  <c r="I420" i="1"/>
  <c r="F11" i="1"/>
  <c r="H72" i="1"/>
  <c r="J197" i="1"/>
  <c r="F274" i="1"/>
  <c r="I119" i="1"/>
  <c r="L340" i="1"/>
  <c r="F361" i="1"/>
  <c r="H291" i="1"/>
  <c r="I250" i="1"/>
  <c r="K294" i="1"/>
  <c r="K205" i="1"/>
  <c r="J412" i="1"/>
  <c r="I505" i="1"/>
  <c r="K118" i="1"/>
  <c r="I327" i="1"/>
  <c r="L297" i="1"/>
  <c r="J177" i="1"/>
  <c r="I394" i="1"/>
  <c r="I98" i="1"/>
  <c r="I296" i="1"/>
  <c r="L11" i="1"/>
  <c r="L3" i="1"/>
  <c r="L171" i="1"/>
  <c r="L513" i="1"/>
  <c r="I324" i="1"/>
  <c r="K301" i="1"/>
  <c r="F147" i="1"/>
  <c r="J23" i="1"/>
  <c r="K5" i="1"/>
  <c r="J462" i="1"/>
  <c r="L211" i="1"/>
  <c r="I422" i="1"/>
  <c r="J378" i="1"/>
  <c r="F260" i="1"/>
  <c r="H61" i="1"/>
  <c r="F430" i="1"/>
  <c r="K78" i="1"/>
  <c r="K219" i="1"/>
  <c r="F469" i="1"/>
  <c r="I234" i="1"/>
  <c r="I101" i="1"/>
  <c r="L329" i="1"/>
  <c r="J172" i="1"/>
  <c r="J87" i="1"/>
  <c r="K136" i="1"/>
  <c r="H325" i="1"/>
  <c r="L452" i="1"/>
  <c r="F493" i="1"/>
  <c r="F408" i="1"/>
  <c r="K544" i="1"/>
  <c r="F351" i="1"/>
  <c r="I265" i="1"/>
  <c r="I204" i="1"/>
  <c r="I54" i="1"/>
  <c r="H137" i="1"/>
  <c r="K226" i="1"/>
  <c r="F519" i="1"/>
  <c r="L425" i="1"/>
  <c r="H461" i="1"/>
  <c r="J178" i="1"/>
  <c r="L19" i="1"/>
  <c r="F505" i="1"/>
  <c r="L62" i="1"/>
  <c r="K300" i="1"/>
  <c r="F232" i="1"/>
  <c r="H178" i="1"/>
  <c r="F375" i="1"/>
  <c r="J467" i="1"/>
  <c r="I522" i="1"/>
  <c r="K14" i="1"/>
  <c r="F525" i="1"/>
  <c r="L81" i="1"/>
  <c r="F470" i="1"/>
  <c r="J277" i="1"/>
  <c r="F376" i="1"/>
  <c r="H246" i="1"/>
  <c r="I275" i="1"/>
  <c r="K238" i="1"/>
  <c r="J288" i="1"/>
  <c r="F462" i="1"/>
  <c r="L69" i="1"/>
  <c r="H56" i="1"/>
  <c r="F238" i="1"/>
  <c r="H51" i="1"/>
  <c r="J210" i="1"/>
  <c r="I534" i="1"/>
  <c r="J407" i="1"/>
  <c r="I264" i="1"/>
  <c r="F393" i="1"/>
  <c r="J34" i="1"/>
  <c r="L456" i="1"/>
  <c r="F132" i="1"/>
  <c r="H8" i="1"/>
  <c r="K261" i="1"/>
  <c r="K125" i="1"/>
  <c r="L438" i="1"/>
  <c r="I399" i="1"/>
  <c r="F538" i="1"/>
  <c r="L147" i="1"/>
  <c r="I287" i="1"/>
  <c r="J343" i="1"/>
  <c r="F326" i="1"/>
  <c r="L210" i="1"/>
  <c r="F357" i="1"/>
  <c r="L481" i="1"/>
  <c r="L254" i="1"/>
  <c r="J107" i="1"/>
  <c r="L473" i="1"/>
  <c r="J133" i="1"/>
  <c r="L278" i="1"/>
  <c r="I316" i="1"/>
  <c r="J448" i="1"/>
  <c r="H54" i="1"/>
  <c r="H221" i="1"/>
  <c r="F402" i="1"/>
  <c r="K103" i="1"/>
  <c r="F30" i="1"/>
  <c r="I484" i="1"/>
  <c r="L259" i="1"/>
  <c r="K265" i="1"/>
  <c r="K76" i="1"/>
  <c r="L306" i="1"/>
  <c r="J159" i="1"/>
  <c r="L369" i="1"/>
  <c r="F160" i="1"/>
  <c r="J12" i="1"/>
  <c r="J468" i="1"/>
  <c r="K387" i="1"/>
  <c r="K96" i="1"/>
  <c r="F31" i="1"/>
  <c r="J294" i="1"/>
  <c r="I166" i="1"/>
  <c r="J530" i="1"/>
  <c r="J535" i="1"/>
  <c r="F388" i="1"/>
  <c r="I158" i="1"/>
  <c r="I518" i="1"/>
  <c r="H478" i="1"/>
  <c r="H145" i="1"/>
  <c r="F540" i="1"/>
  <c r="F487" i="1"/>
  <c r="J496" i="1"/>
  <c r="K523" i="1"/>
  <c r="K258" i="1"/>
  <c r="L2" i="1"/>
  <c r="L344" i="1"/>
  <c r="H147" i="1"/>
  <c r="H388" i="1"/>
  <c r="F40" i="1"/>
  <c r="F101" i="1"/>
  <c r="K548" i="1"/>
  <c r="F424" i="1"/>
  <c r="J114" i="1"/>
  <c r="F155" i="1"/>
  <c r="L179" i="1"/>
  <c r="K453" i="1"/>
  <c r="H193" i="1"/>
  <c r="H484" i="1"/>
  <c r="K364" i="1"/>
  <c r="J481" i="1"/>
  <c r="I99" i="1"/>
  <c r="F548" i="1"/>
  <c r="L478" i="1"/>
  <c r="K124" i="1"/>
  <c r="K243" i="1"/>
  <c r="F300" i="1"/>
  <c r="J219" i="1"/>
  <c r="H79" i="1"/>
  <c r="L437" i="1"/>
  <c r="I280" i="1"/>
  <c r="I363" i="1"/>
  <c r="H100" i="1"/>
  <c r="I248" i="1"/>
  <c r="K379" i="1"/>
  <c r="H113" i="1"/>
  <c r="K31" i="1"/>
  <c r="J165" i="1"/>
  <c r="K298" i="1"/>
  <c r="K286" i="1"/>
  <c r="L397" i="1"/>
  <c r="K424" i="1"/>
  <c r="I175" i="1"/>
  <c r="F349" i="1"/>
  <c r="J208" i="1"/>
  <c r="H94" i="1"/>
  <c r="F71" i="1"/>
  <c r="L195" i="1"/>
  <c r="F249" i="1"/>
  <c r="K384" i="1"/>
  <c r="H188" i="1"/>
  <c r="F429" i="1"/>
  <c r="L103" i="1"/>
  <c r="J333" i="1"/>
  <c r="L276" i="1"/>
  <c r="H239" i="1"/>
  <c r="K280" i="1"/>
  <c r="F205" i="1"/>
  <c r="H57" i="1"/>
  <c r="F235" i="1"/>
  <c r="F188" i="1"/>
  <c r="J204" i="1"/>
  <c r="H197" i="1"/>
  <c r="F399" i="1"/>
  <c r="I50" i="1"/>
  <c r="I173" i="1"/>
  <c r="J367" i="1"/>
  <c r="J28" i="1"/>
  <c r="H114" i="1"/>
  <c r="F363" i="1"/>
  <c r="J286" i="1"/>
  <c r="K93" i="1"/>
  <c r="K497" i="1"/>
  <c r="J155" i="1"/>
  <c r="F17" i="1"/>
  <c r="J269" i="1"/>
  <c r="J548" i="1"/>
  <c r="H524" i="1"/>
  <c r="J474" i="1"/>
  <c r="I281" i="1"/>
  <c r="I231" i="1"/>
  <c r="F303" i="1"/>
  <c r="L398" i="1"/>
  <c r="H108" i="1"/>
  <c r="L85" i="1"/>
  <c r="H92" i="1"/>
  <c r="K148" i="1"/>
  <c r="K144" i="1"/>
  <c r="I40" i="1"/>
  <c r="I149" i="1"/>
  <c r="J170" i="1"/>
  <c r="J69" i="1"/>
  <c r="K269" i="1"/>
  <c r="J9" i="1"/>
  <c r="L352" i="1"/>
  <c r="J179" i="1"/>
  <c r="K377" i="1"/>
  <c r="J201" i="1"/>
  <c r="F442" i="1"/>
  <c r="I170" i="1"/>
  <c r="J368" i="1"/>
  <c r="H470" i="1"/>
  <c r="H35" i="1"/>
  <c r="L144" i="1"/>
  <c r="K376" i="1"/>
  <c r="I169" i="1"/>
  <c r="H206" i="1"/>
  <c r="J157" i="1"/>
  <c r="F385" i="1"/>
  <c r="K137" i="1"/>
  <c r="F292" i="1"/>
  <c r="H161" i="1"/>
  <c r="F282" i="1"/>
  <c r="F549" i="1"/>
  <c r="J253" i="1"/>
  <c r="K173" i="1"/>
  <c r="H282" i="1"/>
  <c r="J44" i="1"/>
  <c r="I335" i="1"/>
  <c r="H438" i="1"/>
  <c r="L457" i="1"/>
  <c r="J217" i="1"/>
  <c r="K484" i="1"/>
  <c r="K3" i="1"/>
  <c r="L257" i="1"/>
  <c r="J544" i="1"/>
  <c r="L250" i="1"/>
  <c r="H6" i="1"/>
  <c r="K495" i="1"/>
  <c r="I548" i="1"/>
  <c r="J377" i="1"/>
  <c r="K194" i="1"/>
  <c r="L56" i="1"/>
  <c r="F523" i="1"/>
  <c r="I80" i="1"/>
  <c r="L182" i="1"/>
  <c r="K175" i="1"/>
  <c r="K540" i="1"/>
  <c r="F192" i="1"/>
  <c r="L354" i="1"/>
  <c r="K212" i="1"/>
  <c r="J447" i="1"/>
  <c r="L134" i="1"/>
  <c r="K2" i="1"/>
  <c r="I443" i="1"/>
  <c r="H119" i="1"/>
  <c r="J7" i="1"/>
  <c r="F176" i="1"/>
  <c r="L503" i="1"/>
  <c r="H502" i="1"/>
  <c r="K296" i="1"/>
  <c r="K317" i="1"/>
  <c r="H367" i="1"/>
  <c r="I538" i="1"/>
  <c r="F79" i="1"/>
  <c r="H214" i="1"/>
  <c r="I546" i="1"/>
  <c r="H509" i="1"/>
  <c r="H449" i="1"/>
  <c r="J489" i="1"/>
  <c r="J235" i="1"/>
  <c r="L119" i="1"/>
  <c r="J458" i="1"/>
  <c r="K102" i="1"/>
  <c r="L262" i="1"/>
  <c r="F509" i="1"/>
  <c r="I177" i="1"/>
  <c r="J188" i="1"/>
  <c r="J353" i="1"/>
  <c r="I426" i="1"/>
  <c r="I430" i="1"/>
  <c r="F440" i="1"/>
  <c r="F189" i="1"/>
  <c r="J151" i="1"/>
  <c r="I515" i="1"/>
  <c r="F330" i="1"/>
  <c r="J404" i="1"/>
  <c r="J136" i="1"/>
  <c r="J59" i="1"/>
  <c r="J212" i="1"/>
  <c r="H235" i="1"/>
  <c r="J147" i="1"/>
  <c r="K230" i="1"/>
  <c r="H353" i="1"/>
  <c r="F251" i="1"/>
  <c r="L106" i="1"/>
  <c r="J439" i="1"/>
  <c r="H218" i="1"/>
  <c r="H250" i="1"/>
  <c r="I69" i="1"/>
  <c r="J357" i="1"/>
  <c r="F60" i="1"/>
  <c r="K159" i="1"/>
  <c r="K218" i="1"/>
  <c r="H64" i="1"/>
  <c r="L183" i="1"/>
  <c r="H415" i="1"/>
  <c r="F47" i="1"/>
  <c r="F243" i="1"/>
  <c r="F358" i="1"/>
  <c r="I21" i="1"/>
  <c r="K147" i="1"/>
  <c r="K382" i="1"/>
  <c r="I255" i="1"/>
  <c r="L275" i="1"/>
  <c r="F87" i="1"/>
  <c r="H130" i="1"/>
  <c r="J507" i="1"/>
  <c r="K400" i="1"/>
  <c r="F495" i="1"/>
  <c r="K198" i="1"/>
  <c r="H373" i="1"/>
  <c r="K442" i="1"/>
  <c r="L358" i="1"/>
  <c r="I379" i="1"/>
  <c r="L142" i="1"/>
  <c r="H172" i="1"/>
  <c r="F263" i="1"/>
  <c r="I329" i="1"/>
  <c r="L97" i="1"/>
  <c r="J244" i="1"/>
  <c r="L341" i="1"/>
  <c r="F45" i="1"/>
  <c r="H121" i="1"/>
  <c r="L146" i="1"/>
  <c r="K180" i="1"/>
  <c r="I444" i="1"/>
  <c r="L39" i="1"/>
  <c r="I165" i="1"/>
  <c r="I365" i="1"/>
  <c r="K545" i="1"/>
  <c r="J63" i="1"/>
  <c r="K349" i="1"/>
  <c r="L439" i="1"/>
  <c r="H216" i="1"/>
  <c r="F35" i="1"/>
  <c r="I367" i="1"/>
  <c r="F359" i="1"/>
  <c r="H191" i="1"/>
  <c r="K510" i="1"/>
  <c r="L399" i="1"/>
  <c r="I475" i="1"/>
  <c r="H473" i="1"/>
  <c r="K10" i="1"/>
  <c r="L531" i="1"/>
  <c r="I309" i="1"/>
  <c r="K67" i="1"/>
  <c r="L105" i="1"/>
  <c r="J538" i="1"/>
  <c r="K72" i="1"/>
  <c r="L365" i="1"/>
  <c r="J226" i="1"/>
  <c r="J469" i="1"/>
  <c r="K197" i="1"/>
  <c r="J298" i="1"/>
  <c r="K83" i="1"/>
  <c r="J66" i="1"/>
  <c r="K241" i="1"/>
  <c r="I28" i="1"/>
  <c r="H460" i="1"/>
  <c r="L100" i="1"/>
  <c r="L36" i="1"/>
  <c r="L218" i="1"/>
  <c r="F151" i="1"/>
  <c r="K65" i="1"/>
  <c r="J296" i="1"/>
  <c r="I491" i="1"/>
  <c r="K163" i="1"/>
  <c r="L32" i="1"/>
  <c r="H539" i="1"/>
  <c r="L506" i="1"/>
  <c r="H350" i="1"/>
  <c r="K215" i="1"/>
  <c r="K251" i="1"/>
  <c r="L188" i="1"/>
  <c r="F108" i="1"/>
  <c r="I325" i="1"/>
  <c r="F391" i="1"/>
  <c r="H220" i="1"/>
  <c r="F463" i="1"/>
  <c r="K395" i="1"/>
  <c r="F486" i="1"/>
  <c r="K429" i="1"/>
  <c r="J338" i="1"/>
  <c r="L432" i="1"/>
  <c r="I25" i="1"/>
  <c r="I72" i="1"/>
  <c r="F530" i="1"/>
  <c r="F140" i="1"/>
  <c r="F38" i="1"/>
  <c r="I377" i="1"/>
  <c r="H17" i="1"/>
  <c r="I76" i="1"/>
  <c r="F411" i="1"/>
  <c r="I313" i="1"/>
  <c r="L324" i="1"/>
  <c r="L342" i="1"/>
  <c r="I209" i="1"/>
  <c r="K233" i="1"/>
  <c r="H312" i="1"/>
  <c r="H230" i="1"/>
  <c r="F455" i="1"/>
  <c r="K443" i="1"/>
  <c r="H5" i="1"/>
  <c r="L551" i="1"/>
  <c r="I125" i="1"/>
  <c r="H168" i="1"/>
  <c r="F427" i="1"/>
  <c r="L543" i="1"/>
  <c r="H494" i="1"/>
  <c r="F527" i="1"/>
  <c r="I472" i="1"/>
  <c r="I413" i="1"/>
  <c r="J285" i="1"/>
  <c r="K208" i="1"/>
  <c r="I229" i="1"/>
  <c r="K355" i="1"/>
  <c r="I48" i="1"/>
  <c r="L228" i="1"/>
  <c r="J243" i="1"/>
  <c r="F169" i="1"/>
  <c r="J259" i="1"/>
  <c r="F441" i="1"/>
  <c r="L150" i="1"/>
  <c r="F468" i="1"/>
  <c r="L355" i="1"/>
  <c r="F477" i="1"/>
  <c r="H85" i="1"/>
  <c r="H129" i="1"/>
  <c r="L493" i="1"/>
  <c r="J290" i="1"/>
  <c r="I270" i="1"/>
  <c r="I371" i="1"/>
  <c r="H389" i="1"/>
  <c r="F536" i="1"/>
  <c r="J14" i="1"/>
  <c r="F29" i="1"/>
  <c r="L239" i="1"/>
  <c r="H287" i="1"/>
  <c r="K375" i="1"/>
  <c r="L422" i="1"/>
  <c r="L213" i="1"/>
  <c r="J465" i="1"/>
  <c r="F485" i="1"/>
  <c r="F299" i="1"/>
  <c r="H245" i="1"/>
  <c r="K82" i="1"/>
  <c r="K235" i="1"/>
  <c r="F437" i="1"/>
  <c r="L60" i="1"/>
  <c r="L486" i="1"/>
  <c r="H151" i="1"/>
  <c r="J103" i="1"/>
  <c r="L299" i="1"/>
  <c r="I473" i="1"/>
  <c r="H476" i="1"/>
  <c r="H213" i="1"/>
  <c r="L156" i="1"/>
  <c r="F261" i="1"/>
  <c r="I509" i="1"/>
  <c r="J52" i="1"/>
  <c r="H508" i="1"/>
  <c r="H272" i="1"/>
  <c r="K20" i="1"/>
  <c r="H132" i="1"/>
  <c r="F336" i="1"/>
  <c r="I156" i="1"/>
  <c r="F32" i="1"/>
  <c r="H146" i="1"/>
  <c r="H179" i="1"/>
  <c r="L545" i="1"/>
  <c r="F372" i="1"/>
  <c r="F157" i="1"/>
  <c r="I113" i="1"/>
  <c r="I525" i="1"/>
  <c r="K57" i="1"/>
  <c r="J213" i="1"/>
  <c r="I398" i="1"/>
  <c r="J303" i="1"/>
  <c r="H153" i="1"/>
  <c r="J501" i="1"/>
  <c r="H125" i="1"/>
  <c r="H405" i="1"/>
  <c r="F314" i="1"/>
  <c r="H322" i="1"/>
  <c r="I148" i="1"/>
  <c r="K287" i="1"/>
  <c r="J536" i="1"/>
  <c r="F343" i="1"/>
  <c r="H310" i="1"/>
  <c r="H78" i="1"/>
  <c r="L509" i="1"/>
  <c r="F109" i="1"/>
  <c r="J526" i="1"/>
  <c r="F84" i="1"/>
  <c r="I283" i="1"/>
  <c r="H70" i="1"/>
  <c r="J308" i="1"/>
  <c r="K345" i="1"/>
  <c r="K339" i="1"/>
  <c r="L504" i="1"/>
  <c r="L525" i="1"/>
  <c r="L428" i="1"/>
  <c r="F381" i="1"/>
  <c r="I84" i="1"/>
  <c r="L487" i="1"/>
  <c r="H363" i="1"/>
  <c r="J11" i="1"/>
  <c r="H308" i="1"/>
  <c r="I429" i="1"/>
  <c r="H142" i="1"/>
  <c r="F489" i="1"/>
  <c r="F252" i="1"/>
  <c r="L94" i="1"/>
  <c r="H515" i="1"/>
  <c r="K191" i="1"/>
  <c r="F25" i="1"/>
  <c r="I467" i="1"/>
  <c r="H301" i="1"/>
  <c r="J249" i="1"/>
  <c r="L155" i="1"/>
  <c r="L226" i="1"/>
  <c r="I342" i="1"/>
  <c r="K73" i="1"/>
  <c r="K123" i="1"/>
  <c r="F290" i="1"/>
  <c r="J295" i="1"/>
  <c r="H406" i="1"/>
  <c r="H544" i="1"/>
  <c r="L145" i="1"/>
  <c r="H107" i="1"/>
  <c r="L83" i="1"/>
  <c r="H233" i="1"/>
  <c r="F545" i="1"/>
  <c r="K237" i="1"/>
  <c r="I228" i="1"/>
  <c r="L345" i="1"/>
  <c r="J442" i="1"/>
  <c r="F78" i="1"/>
  <c r="L45" i="1"/>
  <c r="F3" i="1"/>
  <c r="J223" i="1"/>
  <c r="K385" i="1"/>
  <c r="L200" i="1"/>
  <c r="L143" i="1"/>
  <c r="F187" i="1"/>
  <c r="I539" i="1"/>
  <c r="H361" i="1"/>
  <c r="K409" i="1"/>
  <c r="F156" i="1"/>
  <c r="J551" i="1"/>
  <c r="H522" i="1"/>
  <c r="J77" i="1"/>
  <c r="H60" i="1"/>
  <c r="J50" i="1"/>
  <c r="I238" i="1"/>
  <c r="J375" i="1"/>
  <c r="F105" i="1"/>
  <c r="K513" i="1"/>
  <c r="K268" i="1"/>
  <c r="F131" i="1"/>
  <c r="K127" i="1"/>
  <c r="I498" i="1"/>
  <c r="J263" i="1"/>
  <c r="K536" i="1"/>
  <c r="F57" i="1"/>
  <c r="K59" i="1"/>
  <c r="K192" i="1"/>
  <c r="K519" i="1"/>
  <c r="J6" i="1"/>
  <c r="H278" i="1"/>
  <c r="K87" i="1"/>
  <c r="K437" i="1"/>
  <c r="I192" i="1"/>
  <c r="F134" i="1"/>
  <c r="K500" i="1"/>
  <c r="L132" i="1"/>
  <c r="L178" i="1"/>
  <c r="F551" i="1"/>
  <c r="L455" i="1"/>
  <c r="I240" i="1"/>
  <c r="F435" i="1"/>
  <c r="I58" i="1"/>
  <c r="I336" i="1"/>
  <c r="H365" i="1"/>
  <c r="F55" i="1"/>
  <c r="K54" i="1"/>
  <c r="I245" i="1"/>
  <c r="L149" i="1"/>
  <c r="F283" i="1"/>
  <c r="J541" i="1"/>
  <c r="H204" i="1"/>
  <c r="L93" i="1"/>
  <c r="I254" i="1"/>
  <c r="L5" i="1"/>
  <c r="J428" i="1"/>
  <c r="K223" i="1"/>
  <c r="J495" i="1"/>
  <c r="L50" i="1"/>
  <c r="K292" i="1"/>
  <c r="H391" i="1"/>
  <c r="J64" i="1"/>
  <c r="L111" i="1"/>
  <c r="F161" i="1"/>
  <c r="L343" i="1"/>
  <c r="I357" i="1"/>
  <c r="L415" i="1"/>
  <c r="L293" i="1"/>
  <c r="K43" i="1"/>
  <c r="J545" i="1"/>
  <c r="J95" i="1"/>
  <c r="H340" i="1"/>
  <c r="H336" i="1"/>
  <c r="F247" i="1"/>
  <c r="F390" i="1"/>
  <c r="J51" i="1"/>
  <c r="K11" i="1"/>
  <c r="J115" i="1"/>
  <c r="H288" i="1"/>
  <c r="L227" i="1"/>
  <c r="J131" i="1"/>
  <c r="L309" i="1"/>
  <c r="J381" i="1"/>
  <c r="K302" i="1"/>
  <c r="H283" i="1"/>
  <c r="F241" i="1"/>
  <c r="J224" i="1"/>
  <c r="H430" i="1"/>
  <c r="J302" i="1"/>
  <c r="H52" i="1"/>
  <c r="J326" i="1"/>
  <c r="I121" i="1"/>
  <c r="L192" i="1"/>
  <c r="H477" i="1"/>
  <c r="K281" i="1"/>
  <c r="I61" i="1"/>
  <c r="K51" i="1"/>
  <c r="L325" i="1"/>
  <c r="K248" i="1"/>
  <c r="F277" i="1"/>
  <c r="L492" i="1"/>
  <c r="H75" i="1"/>
  <c r="K380" i="1"/>
  <c r="I537" i="1"/>
  <c r="L265" i="1"/>
  <c r="K143" i="1"/>
  <c r="J38" i="1"/>
  <c r="L508" i="1"/>
  <c r="F544" i="1"/>
  <c r="J275" i="1"/>
  <c r="J246" i="1"/>
  <c r="I449" i="1"/>
  <c r="J508" i="1"/>
  <c r="J205" i="1"/>
  <c r="K479" i="1"/>
  <c r="L29" i="1"/>
  <c r="K91" i="1"/>
  <c r="L331" i="1"/>
  <c r="J297" i="1"/>
  <c r="I536" i="1"/>
  <c r="F51" i="1"/>
  <c r="K506" i="1"/>
  <c r="J366" i="1"/>
  <c r="L362" i="1"/>
  <c r="I3" i="1"/>
  <c r="I81" i="1"/>
  <c r="I10" i="1"/>
  <c r="I8" i="1"/>
  <c r="H386" i="1"/>
  <c r="I542" i="1"/>
  <c r="H210" i="1"/>
  <c r="H194" i="1"/>
  <c r="I415" i="1"/>
  <c r="K422" i="1"/>
  <c r="L383" i="1"/>
  <c r="J397" i="1"/>
  <c r="F318" i="1"/>
  <c r="J207" i="1"/>
  <c r="L118" i="1"/>
  <c r="F337" i="1"/>
  <c r="K95" i="1"/>
  <c r="L304" i="1"/>
  <c r="J449" i="1"/>
  <c r="J262" i="1"/>
  <c r="I223" i="1"/>
  <c r="H219" i="1"/>
  <c r="H166" i="1"/>
  <c r="I396" i="1"/>
  <c r="L158" i="1"/>
  <c r="I16" i="1"/>
  <c r="I83" i="1"/>
  <c r="I33" i="1"/>
  <c r="J30" i="1"/>
  <c r="K264" i="1"/>
  <c r="I439" i="1"/>
  <c r="I295" i="1"/>
  <c r="F174" i="1"/>
  <c r="K52" i="1"/>
  <c r="I307" i="1"/>
  <c r="K534" i="1"/>
  <c r="F52" i="1"/>
  <c r="I320" i="1"/>
  <c r="H165" i="1"/>
  <c r="J138" i="1"/>
  <c r="K105" i="1"/>
  <c r="I436" i="1"/>
  <c r="F98" i="1"/>
  <c r="I191" i="1"/>
  <c r="I350" i="1"/>
  <c r="I511" i="1"/>
  <c r="J10" i="1"/>
  <c r="H290" i="1"/>
  <c r="I6" i="1"/>
  <c r="K211" i="1"/>
  <c r="K134" i="1"/>
  <c r="J437" i="1"/>
  <c r="I427" i="1"/>
  <c r="F180" i="1"/>
  <c r="F432" i="1"/>
  <c r="K203" i="1"/>
  <c r="J313" i="1"/>
  <c r="L216" i="1"/>
  <c r="K28" i="1"/>
  <c r="J328" i="1"/>
  <c r="L514" i="1"/>
  <c r="F387" i="1"/>
  <c r="H441" i="1"/>
  <c r="J337" i="1"/>
  <c r="K360" i="1"/>
  <c r="I219" i="1"/>
  <c r="K397" i="1"/>
  <c r="F16" i="1"/>
  <c r="I52" i="1"/>
  <c r="K186" i="1"/>
  <c r="K132" i="1"/>
  <c r="F199" i="1"/>
  <c r="L371" i="1"/>
  <c r="H279" i="1"/>
  <c r="H274" i="1"/>
  <c r="J280" i="1"/>
  <c r="L43" i="1"/>
  <c r="H50" i="1"/>
  <c r="H36" i="1"/>
  <c r="K75" i="1"/>
  <c r="I135" i="1"/>
  <c r="J348" i="1"/>
  <c r="F118" i="1"/>
  <c r="I291" i="1"/>
  <c r="J132" i="1"/>
  <c r="H526" i="1"/>
  <c r="L406" i="1"/>
  <c r="K403" i="1"/>
  <c r="K461" i="1"/>
  <c r="I183" i="1"/>
  <c r="J435" i="1"/>
  <c r="F532" i="1"/>
  <c r="L376" i="1"/>
  <c r="J476" i="1"/>
  <c r="I38" i="1"/>
  <c r="K161" i="1"/>
  <c r="J134" i="1"/>
  <c r="L256" i="1"/>
  <c r="F211" i="1"/>
  <c r="J57" i="1"/>
  <c r="L89" i="1"/>
  <c r="F80" i="1"/>
  <c r="I326" i="1"/>
  <c r="J403" i="1"/>
  <c r="L418" i="1"/>
  <c r="H472" i="1"/>
  <c r="K386" i="1"/>
  <c r="J480" i="1"/>
  <c r="J236" i="1"/>
  <c r="L393" i="1"/>
  <c r="I345" i="1"/>
  <c r="L205" i="1"/>
  <c r="J105" i="1"/>
  <c r="K423" i="1"/>
  <c r="I53" i="1"/>
  <c r="F498" i="1"/>
  <c r="K322" i="1"/>
  <c r="J17" i="1"/>
  <c r="H517" i="1"/>
  <c r="F511" i="1"/>
  <c r="F406" i="1"/>
  <c r="J354" i="1"/>
  <c r="K158" i="1"/>
  <c r="H97" i="1"/>
  <c r="I348" i="1"/>
  <c r="F215" i="1"/>
  <c r="H118" i="1"/>
  <c r="L353" i="1"/>
  <c r="H81" i="1"/>
  <c r="K19" i="1"/>
  <c r="L272" i="1"/>
  <c r="H281" i="1"/>
  <c r="J84" i="1"/>
  <c r="H492" i="1"/>
  <c r="L52" i="1"/>
  <c r="J26" i="1"/>
  <c r="I257" i="1"/>
  <c r="F65" i="1"/>
  <c r="F196" i="1"/>
  <c r="J493" i="1"/>
  <c r="I315" i="1"/>
  <c r="F394" i="1"/>
  <c r="J117" i="1"/>
  <c r="L330" i="1"/>
  <c r="L497" i="1"/>
  <c r="H330" i="1"/>
  <c r="I437" i="1"/>
  <c r="L86" i="1"/>
  <c r="L185" i="1"/>
  <c r="H148" i="1"/>
  <c r="H500" i="1"/>
  <c r="F344" i="1"/>
  <c r="F24" i="1"/>
  <c r="L180" i="1"/>
  <c r="F301" i="1"/>
  <c r="L470" i="1"/>
  <c r="J510" i="1"/>
  <c r="J384" i="1"/>
  <c r="L429" i="1"/>
  <c r="L318" i="1"/>
  <c r="K488" i="1"/>
  <c r="J203" i="1"/>
  <c r="I551" i="1"/>
  <c r="F219" i="1"/>
  <c r="J128" i="1"/>
  <c r="I507" i="1"/>
  <c r="J454" i="1"/>
  <c r="K27" i="1"/>
  <c r="I382" i="1"/>
  <c r="F325" i="1"/>
  <c r="J256" i="1"/>
  <c r="L55" i="1"/>
  <c r="J365" i="1"/>
  <c r="L34" i="1"/>
  <c r="H542" i="1"/>
  <c r="F107" i="1"/>
  <c r="F121" i="1"/>
  <c r="K39" i="1"/>
  <c r="H298" i="1"/>
  <c r="K543" i="1"/>
  <c r="H456" i="1"/>
  <c r="J45" i="1"/>
  <c r="H236" i="1"/>
  <c r="L421" i="1"/>
  <c r="L426" i="1"/>
  <c r="H490" i="1"/>
  <c r="K61" i="1"/>
  <c r="I62" i="1"/>
  <c r="J48" i="1"/>
  <c r="J413" i="1"/>
  <c r="K126" i="1"/>
  <c r="H339" i="1"/>
  <c r="K171" i="1"/>
  <c r="H395" i="1"/>
  <c r="K69" i="1"/>
  <c r="H352" i="1"/>
  <c r="H349" i="1"/>
  <c r="K128" i="1"/>
  <c r="K352" i="1"/>
  <c r="F158" i="1"/>
  <c r="I388" i="1"/>
  <c r="J29" i="1"/>
  <c r="F167" i="1"/>
  <c r="H29" i="1"/>
  <c r="K165" i="1"/>
  <c r="I237" i="1"/>
  <c r="F220" i="1"/>
  <c r="L9" i="1"/>
  <c r="H13" i="1"/>
  <c r="I404" i="1"/>
  <c r="H409" i="1"/>
  <c r="I462" i="1"/>
  <c r="H537" i="1"/>
  <c r="J74" i="1"/>
  <c r="K42" i="1"/>
  <c r="F23" i="1"/>
  <c r="H410" i="1"/>
  <c r="I7" i="1"/>
  <c r="I318" i="1"/>
  <c r="J487" i="1"/>
  <c r="F212" i="1"/>
  <c r="I454" i="1"/>
  <c r="I221" i="1"/>
  <c r="F422" i="1"/>
  <c r="K252" i="1"/>
  <c r="F202" i="1"/>
  <c r="F233" i="1"/>
  <c r="I301" i="1"/>
  <c r="L389" i="1"/>
  <c r="L320" i="1"/>
  <c r="H548" i="1"/>
  <c r="F119" i="1"/>
  <c r="J389" i="1"/>
  <c r="F7" i="1"/>
  <c r="L87" i="1"/>
  <c r="F46" i="1"/>
  <c r="H436" i="1"/>
  <c r="J125" i="1"/>
  <c r="I524" i="1"/>
  <c r="I241" i="1"/>
  <c r="J320" i="1"/>
  <c r="L532" i="1"/>
  <c r="J43" i="1"/>
  <c r="I136" i="1"/>
  <c r="J250" i="1"/>
  <c r="F217" i="1"/>
  <c r="L356" i="1"/>
  <c r="I227" i="1"/>
  <c r="H324" i="1"/>
  <c r="J388" i="1"/>
  <c r="F170" i="1"/>
  <c r="J81" i="1"/>
  <c r="H258" i="1"/>
  <c r="J139" i="1"/>
  <c r="L122" i="1"/>
  <c r="L31" i="1"/>
  <c r="L47" i="1"/>
  <c r="J498" i="1"/>
  <c r="K74" i="1"/>
  <c r="J494" i="1"/>
  <c r="J148" i="1"/>
  <c r="I482" i="1"/>
  <c r="I355" i="1"/>
  <c r="H439" i="1"/>
  <c r="L390" i="1"/>
  <c r="H170" i="1"/>
  <c r="L126" i="1"/>
  <c r="K56" i="1"/>
  <c r="L101" i="1"/>
  <c r="J386" i="1"/>
  <c r="L124" i="1"/>
  <c r="I14" i="1"/>
  <c r="K326" i="1"/>
  <c r="H186" i="1"/>
  <c r="F383" i="1"/>
  <c r="I531" i="1"/>
  <c r="J371" i="1"/>
  <c r="I225" i="1"/>
  <c r="J362" i="1"/>
  <c r="J391" i="1"/>
  <c r="K320" i="1"/>
  <c r="J21" i="1"/>
  <c r="H385" i="1"/>
  <c r="K231" i="1"/>
  <c r="L328" i="1"/>
  <c r="K348" i="1"/>
  <c r="L382" i="1"/>
  <c r="F353" i="1"/>
  <c r="I139" i="1"/>
  <c r="I349" i="1"/>
  <c r="F49" i="1"/>
  <c r="F322" i="1"/>
  <c r="K511" i="1"/>
  <c r="I188" i="1"/>
  <c r="I15" i="1"/>
  <c r="J36" i="1"/>
  <c r="J547" i="1"/>
  <c r="J289" i="1"/>
  <c r="F341" i="1"/>
  <c r="F386" i="1"/>
  <c r="H408" i="1"/>
  <c r="K483" i="1"/>
  <c r="J419" i="1"/>
  <c r="J126" i="1"/>
  <c r="L91" i="1"/>
  <c r="J121" i="1"/>
  <c r="J8" i="1"/>
  <c r="L248" i="1"/>
  <c r="F315" i="1"/>
  <c r="K337" i="1"/>
  <c r="J196" i="1"/>
  <c r="L251" i="1"/>
  <c r="H320" i="1"/>
  <c r="F68" i="1"/>
  <c r="L374" i="1"/>
  <c r="I305" i="1"/>
  <c r="H68" i="1"/>
  <c r="I236" i="1"/>
  <c r="H180" i="1"/>
  <c r="L300" i="1"/>
  <c r="F456" i="1"/>
  <c r="H496" i="1"/>
  <c r="I100" i="1"/>
  <c r="L496" i="1"/>
  <c r="I279" i="1"/>
  <c r="H424" i="1"/>
  <c r="L8" i="1"/>
  <c r="I445" i="1"/>
  <c r="L321" i="1"/>
  <c r="J73" i="1"/>
  <c r="K88" i="1"/>
  <c r="L127" i="1"/>
  <c r="I208" i="1"/>
  <c r="I395" i="1"/>
  <c r="K278" i="1"/>
  <c r="H540" i="1"/>
  <c r="K195" i="1"/>
  <c r="H198" i="1"/>
  <c r="J282" i="1"/>
  <c r="H199" i="1"/>
  <c r="F73" i="1"/>
  <c r="F503" i="1"/>
  <c r="K160" i="1"/>
  <c r="I351" i="1"/>
  <c r="K36" i="1"/>
  <c r="H163" i="1"/>
  <c r="H321" i="1"/>
  <c r="F492" i="1"/>
  <c r="H400" i="1"/>
  <c r="J49" i="1"/>
  <c r="F526" i="1"/>
  <c r="L333" i="1"/>
  <c r="J441" i="1"/>
  <c r="K526" i="1"/>
  <c r="I267" i="1"/>
  <c r="H59" i="1"/>
  <c r="I446" i="1"/>
  <c r="F85" i="1"/>
  <c r="K182" i="1"/>
  <c r="L394" i="1"/>
  <c r="K381" i="1"/>
  <c r="K307" i="1"/>
  <c r="L73" i="1"/>
  <c r="L453" i="1"/>
  <c r="H316" i="1"/>
  <c r="L72" i="1"/>
  <c r="I499" i="1"/>
  <c r="L70" i="1"/>
  <c r="H28" i="1"/>
  <c r="K81" i="1"/>
  <c r="F64" i="1"/>
  <c r="H284" i="1"/>
  <c r="J347" i="1"/>
  <c r="K340" i="1"/>
  <c r="J334" i="1"/>
  <c r="F148" i="1"/>
  <c r="F200" i="1"/>
  <c r="L332" i="1"/>
  <c r="J124" i="1"/>
  <c r="F482" i="1"/>
  <c r="K370" i="1"/>
  <c r="K129" i="1"/>
  <c r="J506" i="1"/>
  <c r="F75" i="1"/>
  <c r="K79" i="1"/>
  <c r="I343" i="1"/>
  <c r="L4" i="1"/>
  <c r="H4" i="1"/>
  <c r="J311" i="1"/>
  <c r="I32" i="1"/>
  <c r="H99" i="1"/>
  <c r="K313" i="1"/>
  <c r="I332" i="1"/>
  <c r="F502" i="1"/>
  <c r="F22" i="1"/>
  <c r="I11" i="1"/>
  <c r="F81" i="1"/>
  <c r="F295" i="1"/>
  <c r="K64" i="1"/>
  <c r="K152" i="1"/>
  <c r="F262" i="1"/>
  <c r="I66" i="1"/>
  <c r="L208" i="1"/>
  <c r="F2" i="1"/>
  <c r="J230" i="1"/>
  <c r="I298" i="1"/>
  <c r="F461" i="1"/>
  <c r="F271" i="1"/>
  <c r="L230" i="1"/>
  <c r="J160" i="1"/>
  <c r="I189" i="1"/>
  <c r="I161" i="1"/>
  <c r="I111" i="1"/>
  <c r="I459" i="1"/>
  <c r="J153" i="1"/>
  <c r="F253" i="1"/>
  <c r="K177" i="1"/>
  <c r="I95" i="1"/>
  <c r="J53" i="1"/>
  <c r="F139" i="1"/>
  <c r="I196" i="1"/>
  <c r="H270" i="1"/>
  <c r="H536" i="1"/>
  <c r="L54" i="1"/>
  <c r="H102" i="1"/>
  <c r="F458" i="1"/>
  <c r="I210" i="1"/>
  <c r="H37" i="1"/>
  <c r="H211" i="1"/>
  <c r="F476" i="1"/>
  <c r="J270" i="1"/>
  <c r="L378" i="1"/>
  <c r="H300" i="1"/>
  <c r="H229" i="1"/>
  <c r="H215" i="1"/>
  <c r="H375" i="1"/>
  <c r="I333" i="1"/>
  <c r="I384" i="1"/>
  <c r="H46" i="1"/>
  <c r="F537" i="1"/>
  <c r="H358" i="1"/>
  <c r="I104" i="1"/>
  <c r="L38" i="1"/>
  <c r="H464" i="1"/>
  <c r="L319" i="1"/>
  <c r="K466" i="1"/>
  <c r="J312" i="1"/>
  <c r="L435" i="1"/>
  <c r="J245" i="1"/>
  <c r="K515" i="1"/>
  <c r="L84" i="1"/>
  <c r="L315" i="1"/>
  <c r="I107" i="1"/>
  <c r="L125" i="1"/>
  <c r="I263" i="1"/>
  <c r="F97" i="1"/>
  <c r="H319" i="1"/>
  <c r="H401" i="1"/>
  <c r="K512" i="1"/>
  <c r="J504" i="1"/>
  <c r="J118" i="1"/>
  <c r="H474" i="1"/>
  <c r="F360" i="1"/>
  <c r="K470" i="1"/>
  <c r="H457" i="1"/>
  <c r="F223" i="1"/>
  <c r="H226" i="1"/>
  <c r="L303" i="1"/>
  <c r="I481" i="1"/>
  <c r="I46" i="1"/>
  <c r="J352" i="1"/>
  <c r="L159" i="1"/>
  <c r="H44" i="1"/>
  <c r="I146" i="1"/>
  <c r="I145" i="1"/>
  <c r="H105" i="1"/>
  <c r="L77" i="1"/>
  <c r="L502" i="1"/>
  <c r="H22" i="1"/>
  <c r="K482" i="1"/>
  <c r="F297" i="1"/>
  <c r="I403" i="1"/>
  <c r="I465" i="1"/>
  <c r="K8" i="1"/>
  <c r="J39" i="1"/>
  <c r="F82" i="1"/>
  <c r="I118" i="1"/>
  <c r="H355" i="1"/>
  <c r="J517" i="1"/>
  <c r="H266" i="1"/>
  <c r="L199" i="1"/>
  <c r="H533" i="1"/>
  <c r="H471" i="1"/>
  <c r="J209" i="1"/>
  <c r="L346" i="1"/>
  <c r="L161" i="1"/>
  <c r="H252" i="1"/>
  <c r="F533" i="1"/>
  <c r="F216" i="1"/>
  <c r="H440" i="1"/>
  <c r="F508" i="1"/>
  <c r="L186" i="1"/>
  <c r="K361" i="1"/>
  <c r="F500" i="1"/>
  <c r="H366" i="1"/>
  <c r="H393" i="1"/>
  <c r="H23" i="1"/>
  <c r="F166" i="1"/>
  <c r="J414" i="1"/>
  <c r="L402" i="1"/>
  <c r="H503" i="1"/>
  <c r="I103" i="1"/>
  <c r="L285" i="1"/>
  <c r="J255" i="1"/>
  <c r="I456" i="1"/>
  <c r="L138" i="1"/>
  <c r="I86" i="1"/>
  <c r="L419" i="1"/>
  <c r="F135" i="1"/>
  <c r="I364" i="1"/>
  <c r="L430" i="1"/>
  <c r="I184" i="1"/>
  <c r="H329" i="1"/>
  <c r="I416" i="1"/>
  <c r="H512" i="1"/>
  <c r="H98" i="1"/>
  <c r="J293" i="1"/>
  <c r="J106" i="1"/>
  <c r="F113" i="1"/>
  <c r="K492" i="1"/>
  <c r="F346" i="1"/>
  <c r="K448" i="1"/>
  <c r="I70" i="1"/>
  <c r="L120" i="1"/>
  <c r="F276" i="1"/>
  <c r="I535" i="1"/>
  <c r="I476" i="1"/>
  <c r="K450" i="1"/>
  <c r="K295" i="1"/>
  <c r="I340" i="1"/>
  <c r="L427" i="1"/>
  <c r="J463" i="1"/>
  <c r="I361" i="1"/>
  <c r="K487" i="1"/>
  <c r="I352" i="1"/>
  <c r="K288" i="1"/>
  <c r="J477" i="1"/>
  <c r="H381" i="1"/>
  <c r="F228" i="1"/>
  <c r="H550" i="1"/>
  <c r="L30" i="1"/>
  <c r="F266" i="1"/>
  <c r="I278" i="1"/>
  <c r="F269" i="1"/>
  <c r="L95" i="1"/>
  <c r="I317" i="1"/>
  <c r="H318" i="1"/>
  <c r="L51" i="1"/>
  <c r="L412" i="1"/>
  <c r="K446" i="1"/>
  <c r="K330" i="1"/>
  <c r="L167" i="1"/>
  <c r="K418" i="1"/>
  <c r="I271" i="1"/>
  <c r="H109" i="1"/>
  <c r="I409" i="1"/>
  <c r="K549" i="1"/>
  <c r="F467" i="1"/>
  <c r="I508" i="1"/>
  <c r="K58" i="1"/>
  <c r="F426" i="1"/>
  <c r="L482" i="1"/>
  <c r="L423" i="1"/>
  <c r="H378" i="1"/>
  <c r="H257" i="1"/>
  <c r="J166" i="1"/>
  <c r="K478" i="1"/>
  <c r="H354" i="1"/>
  <c r="F490" i="1"/>
  <c r="K206" i="1"/>
  <c r="I374" i="1"/>
  <c r="L477" i="1"/>
  <c r="H209" i="1"/>
  <c r="L177" i="1"/>
  <c r="L454" i="1"/>
  <c r="F342" i="1"/>
  <c r="L151" i="1"/>
  <c r="I242" i="1"/>
  <c r="H182" i="1"/>
  <c r="K33" i="1"/>
  <c r="L377" i="1"/>
  <c r="I226" i="1"/>
  <c r="H504" i="1"/>
  <c r="H317" i="1"/>
  <c r="K224" i="1"/>
  <c r="L64" i="1"/>
  <c r="F204" i="1"/>
  <c r="L296" i="1"/>
  <c r="K12" i="1"/>
  <c r="I41" i="1"/>
  <c r="I59" i="1"/>
  <c r="K242" i="1"/>
  <c r="F230" i="1"/>
  <c r="L396" i="1"/>
  <c r="K469" i="1"/>
  <c r="H196" i="1"/>
  <c r="J2" i="1"/>
  <c r="H418" i="1"/>
  <c r="K130" i="1"/>
  <c r="J281" i="1"/>
  <c r="F248" i="1"/>
  <c r="H491" i="1"/>
  <c r="K240" i="1"/>
  <c r="L388" i="1"/>
  <c r="I12" i="1"/>
  <c r="F111" i="1"/>
  <c r="F214" i="1"/>
  <c r="I268" i="1"/>
  <c r="J202" i="1"/>
  <c r="L148" i="1"/>
  <c r="H71" i="1"/>
  <c r="J401" i="1"/>
  <c r="F185" i="1"/>
  <c r="L194" i="1"/>
  <c r="L460" i="1"/>
  <c r="F304" i="1"/>
  <c r="K436" i="1"/>
  <c r="K172" i="1"/>
  <c r="H103" i="1"/>
  <c r="J234" i="1"/>
  <c r="F298" i="1"/>
  <c r="F12" i="1"/>
  <c r="H297" i="1"/>
  <c r="I259" i="1"/>
  <c r="J310" i="1"/>
  <c r="K260" i="1"/>
  <c r="L202" i="1"/>
  <c r="K491" i="1"/>
  <c r="L268" i="1"/>
  <c r="I57" i="1"/>
  <c r="J440" i="1"/>
  <c r="L446" i="1"/>
  <c r="L519" i="1"/>
  <c r="H465" i="1"/>
  <c r="K239" i="1"/>
  <c r="H448" i="1"/>
  <c r="I447" i="1"/>
  <c r="L541" i="1"/>
  <c r="K131" i="1"/>
  <c r="H238" i="1"/>
  <c r="H208" i="1"/>
  <c r="L244" i="1"/>
  <c r="J261" i="1"/>
  <c r="F273" i="1"/>
  <c r="H159" i="1"/>
  <c r="L104" i="1"/>
  <c r="J499" i="1"/>
  <c r="H520" i="1"/>
  <c r="L92" i="1"/>
  <c r="H527" i="1"/>
  <c r="I230" i="1"/>
  <c r="F407" i="1"/>
  <c r="H495" i="1"/>
  <c r="K90" i="1"/>
  <c r="H302" i="1"/>
  <c r="J154" i="1"/>
  <c r="L494" i="1"/>
  <c r="H309" i="1"/>
  <c r="J370" i="1"/>
  <c r="K24" i="1"/>
  <c r="K331" i="1"/>
  <c r="I478" i="1"/>
  <c r="K174" i="1"/>
  <c r="I492" i="1"/>
  <c r="K92" i="1"/>
  <c r="J522" i="1"/>
  <c r="F404" i="1"/>
  <c r="L436" i="1"/>
  <c r="L57" i="1"/>
  <c r="I157" i="1"/>
  <c r="I432" i="1"/>
  <c r="J169" i="1"/>
  <c r="I385" i="1"/>
  <c r="J137" i="1"/>
  <c r="L286" i="1"/>
  <c r="F466" i="1"/>
  <c r="F250" i="1"/>
  <c r="F27" i="1"/>
  <c r="F222" i="1"/>
  <c r="J394" i="1"/>
  <c r="K26" i="1"/>
  <c r="I96" i="1"/>
  <c r="F270" i="1"/>
  <c r="J189" i="1"/>
  <c r="K333" i="1"/>
  <c r="F362" i="1"/>
  <c r="K318" i="1"/>
  <c r="I526" i="1"/>
  <c r="K417" i="1"/>
  <c r="J231" i="1"/>
  <c r="I134" i="1"/>
  <c r="I497" i="1"/>
  <c r="L395" i="1"/>
  <c r="I300" i="1"/>
  <c r="L359" i="1"/>
  <c r="H335" i="1"/>
  <c r="K378" i="1"/>
  <c r="F67" i="1"/>
  <c r="K263" i="1"/>
  <c r="J436" i="1"/>
  <c r="F483" i="1"/>
  <c r="L449" i="1"/>
  <c r="L88" i="1"/>
  <c r="K371" i="1"/>
  <c r="H359" i="1"/>
  <c r="F291" i="1"/>
  <c r="F150" i="1"/>
  <c r="K321" i="1"/>
  <c r="K23" i="1"/>
  <c r="L260" i="1"/>
  <c r="J490" i="1"/>
  <c r="K498" i="1"/>
  <c r="H351" i="1"/>
  <c r="H444" i="1"/>
  <c r="K279" i="1"/>
  <c r="J339" i="1"/>
  <c r="I453" i="1"/>
  <c r="I44" i="1"/>
  <c r="K167" i="1"/>
  <c r="L381" i="1"/>
  <c r="H195" i="1"/>
  <c r="H547" i="1"/>
  <c r="J112" i="1"/>
  <c r="H177" i="1"/>
  <c r="H414" i="1"/>
  <c r="J344" i="1"/>
  <c r="I239" i="1"/>
  <c r="J453" i="1"/>
  <c r="L505" i="1"/>
  <c r="F439" i="1"/>
  <c r="J135" i="1"/>
  <c r="J445" i="1"/>
  <c r="I174" i="1"/>
  <c r="K533" i="1"/>
  <c r="J534" i="1"/>
  <c r="F366" i="1"/>
  <c r="I322" i="1"/>
  <c r="J175" i="1"/>
  <c r="J301" i="1"/>
  <c r="F323" i="1"/>
  <c r="H545" i="1"/>
  <c r="J83" i="1"/>
  <c r="H190" i="1"/>
  <c r="I108" i="1"/>
  <c r="F190" i="1"/>
  <c r="I260" i="1"/>
  <c r="I299" i="1"/>
  <c r="H123" i="1"/>
  <c r="K94" i="1"/>
  <c r="I495" i="1"/>
  <c r="K505" i="1"/>
  <c r="H511" i="1"/>
  <c r="J482" i="1"/>
  <c r="H338" i="1"/>
  <c r="J319" i="1"/>
  <c r="F149" i="1"/>
  <c r="K71" i="1"/>
  <c r="J221" i="1"/>
  <c r="J470" i="1"/>
  <c r="I438" i="1"/>
  <c r="I211" i="1"/>
  <c r="L129" i="1"/>
  <c r="K30" i="1"/>
  <c r="K196" i="1"/>
  <c r="I153" i="1"/>
  <c r="J99" i="1"/>
  <c r="L485" i="1"/>
  <c r="J543" i="1"/>
  <c r="F451" i="1"/>
  <c r="F397" i="1"/>
  <c r="J192" i="1"/>
  <c r="L269" i="1"/>
  <c r="I253" i="1"/>
  <c r="L379" i="1"/>
  <c r="H175" i="1"/>
  <c r="L410" i="1"/>
  <c r="H407" i="1"/>
  <c r="J380" i="1"/>
  <c r="H417" i="1"/>
  <c r="K216" i="1"/>
  <c r="J363" i="1"/>
  <c r="L76" i="1"/>
  <c r="I258" i="1"/>
  <c r="L511" i="1"/>
  <c r="L361" i="1"/>
  <c r="F378" i="1"/>
  <c r="L107" i="1"/>
  <c r="H425" i="1"/>
  <c r="L135" i="1"/>
  <c r="J20" i="1"/>
  <c r="J306" i="1"/>
  <c r="F488" i="1"/>
  <c r="I75" i="1"/>
  <c r="F61" i="1"/>
  <c r="H295" i="1"/>
  <c r="F193" i="1"/>
  <c r="F450" i="1"/>
  <c r="L59" i="1"/>
  <c r="L23" i="1"/>
  <c r="I528" i="1"/>
  <c r="J488" i="1"/>
  <c r="F546" i="1"/>
  <c r="L339" i="1"/>
  <c r="J514" i="1"/>
  <c r="L117" i="1"/>
  <c r="H345" i="1"/>
  <c r="I87" i="1"/>
  <c r="H420" i="1"/>
  <c r="K119" i="1"/>
  <c r="K493" i="1"/>
  <c r="H451" i="1"/>
  <c r="H53" i="1"/>
  <c r="H164" i="1"/>
  <c r="I533" i="1"/>
  <c r="J432" i="1"/>
  <c r="H315" i="1"/>
  <c r="K431" i="1"/>
  <c r="L372" i="1"/>
  <c r="K420" i="1"/>
  <c r="L271" i="1"/>
  <c r="H370" i="1"/>
  <c r="K135" i="1"/>
  <c r="L33" i="1"/>
  <c r="J37" i="1"/>
  <c r="H304" i="1"/>
  <c r="H185" i="1"/>
  <c r="L15" i="1"/>
  <c r="H510" i="1"/>
  <c r="L166" i="1"/>
  <c r="I207" i="1"/>
  <c r="J273" i="1"/>
  <c r="I516" i="1"/>
  <c r="L133" i="1"/>
  <c r="L337" i="1"/>
  <c r="K454" i="1"/>
  <c r="J33" i="1"/>
  <c r="F28" i="1"/>
  <c r="K210" i="1"/>
  <c r="J321" i="1"/>
  <c r="K404" i="1"/>
  <c r="J143" i="1"/>
  <c r="F10" i="1"/>
  <c r="H234" i="1"/>
  <c r="L241" i="1"/>
  <c r="I411" i="1"/>
  <c r="K214" i="1"/>
  <c r="I311" i="1"/>
  <c r="J19" i="1"/>
  <c r="H189" i="1"/>
  <c r="K80" i="1"/>
  <c r="F312" i="1"/>
  <c r="K550" i="1"/>
  <c r="F54" i="1"/>
  <c r="L335" i="1"/>
  <c r="I180" i="1"/>
  <c r="I408" i="1"/>
  <c r="L323" i="1"/>
  <c r="K115" i="1"/>
  <c r="K166" i="1"/>
  <c r="I252" i="1"/>
  <c r="H63" i="1"/>
  <c r="J258" i="1"/>
  <c r="F425" i="1"/>
  <c r="K324" i="1"/>
  <c r="F127" i="1"/>
  <c r="J291" i="1"/>
  <c r="F313" i="1"/>
  <c r="K13" i="1"/>
  <c r="H419" i="1"/>
  <c r="I162" i="1"/>
  <c r="F20" i="1"/>
  <c r="J485" i="1"/>
  <c r="K383" i="1"/>
  <c r="L128" i="1"/>
  <c r="I380" i="1"/>
  <c r="H45" i="1"/>
  <c r="J194" i="1"/>
  <c r="J518" i="1"/>
  <c r="I471" i="1"/>
  <c r="F226" i="1"/>
  <c r="F142" i="1"/>
  <c r="H138" i="1"/>
  <c r="F138" i="1"/>
  <c r="J216" i="1"/>
  <c r="I35" i="1"/>
  <c r="J54" i="1"/>
  <c r="L66" i="1"/>
  <c r="I160" i="1"/>
  <c r="L247" i="1"/>
  <c r="F311" i="1"/>
  <c r="I448" i="1"/>
  <c r="I193" i="1"/>
  <c r="L68" i="1"/>
  <c r="I27" i="1"/>
  <c r="I510" i="1"/>
  <c r="H463" i="1"/>
  <c r="H485" i="1"/>
  <c r="K162" i="1"/>
  <c r="K120" i="1"/>
  <c r="I116" i="1"/>
  <c r="J356" i="1"/>
  <c r="H514" i="1"/>
  <c r="J549" i="1"/>
  <c r="J110" i="1"/>
  <c r="F464" i="1"/>
  <c r="F130" i="1"/>
  <c r="K490" i="1"/>
  <c r="K15" i="1"/>
  <c r="I356" i="1"/>
  <c r="K460" i="1"/>
  <c r="F36" i="1"/>
  <c r="K262" i="1"/>
  <c r="I550" i="1"/>
  <c r="I308" i="1"/>
  <c r="L61" i="1"/>
  <c r="J4" i="1"/>
  <c r="H2" i="1"/>
  <c r="H434" i="1"/>
  <c r="H313" i="1"/>
  <c r="K351" i="1"/>
  <c r="I319" i="1"/>
  <c r="F365" i="1"/>
  <c r="H184" i="1"/>
  <c r="I190" i="1"/>
  <c r="L501" i="1"/>
  <c r="J443" i="1"/>
  <c r="L392" i="1"/>
  <c r="F50" i="1"/>
  <c r="J71" i="1"/>
  <c r="F333" i="1"/>
  <c r="H271" i="1"/>
  <c r="J61" i="1"/>
  <c r="K547" i="1"/>
  <c r="K508" i="1"/>
  <c r="H117" i="1"/>
  <c r="I43" i="1"/>
  <c r="L461" i="1"/>
  <c r="F172" i="1"/>
</calcChain>
</file>

<file path=xl/sharedStrings.xml><?xml version="1.0" encoding="utf-8"?>
<sst xmlns="http://schemas.openxmlformats.org/spreadsheetml/2006/main" count="3317" uniqueCount="511">
  <si>
    <t>Year</t>
  </si>
  <si>
    <t>Country</t>
  </si>
  <si>
    <t>Total Sales (Million Units)</t>
  </si>
  <si>
    <t>Government Campaigns</t>
  </si>
  <si>
    <t>Awareness Index (0-10)</t>
  </si>
  <si>
    <t>Most Popular Condom Type</t>
  </si>
  <si>
    <t>Contraceptive Usage Rate (%)</t>
  </si>
  <si>
    <t>Teen Pregnancy Rate (per 1000 teens)</t>
  </si>
  <si>
    <t>HIV Prevention Awareness (%)</t>
  </si>
  <si>
    <t>Online Sales (%)</t>
  </si>
  <si>
    <t>Average Price per Condom (USD)</t>
  </si>
  <si>
    <t>Male vs Female Purchases (%)</t>
  </si>
  <si>
    <t>Brand Dominance</t>
  </si>
  <si>
    <t>Sex Education Programs (Yes/No)</t>
  </si>
  <si>
    <t>USA</t>
  </si>
  <si>
    <t>No</t>
  </si>
  <si>
    <t>Latex</t>
  </si>
  <si>
    <t>69% Male - 39% Female</t>
  </si>
  <si>
    <t>Kamasutra</t>
  </si>
  <si>
    <t>Ultra-Thin</t>
  </si>
  <si>
    <t>50% Male - 33% Female</t>
  </si>
  <si>
    <t>Skyn</t>
  </si>
  <si>
    <t>Yes</t>
  </si>
  <si>
    <t>Non-Latex</t>
  </si>
  <si>
    <t>46% Male - 54% Female</t>
  </si>
  <si>
    <t>49% Male - 57% Female</t>
  </si>
  <si>
    <t>Manforce</t>
  </si>
  <si>
    <t>40% Male - 29% Female</t>
  </si>
  <si>
    <t>Trojan</t>
  </si>
  <si>
    <t>India</t>
  </si>
  <si>
    <t>73% Male - 48% Female</t>
  </si>
  <si>
    <t>42% Male - 44% Female</t>
  </si>
  <si>
    <t>58% Male - 29% Female</t>
  </si>
  <si>
    <t>72% Male - 28% Female</t>
  </si>
  <si>
    <t>48% Male - 57% Female</t>
  </si>
  <si>
    <t>UK</t>
  </si>
  <si>
    <t>48% Male - 31% Female</t>
  </si>
  <si>
    <t>72% Male - 26% Female</t>
  </si>
  <si>
    <t>LifeStyles</t>
  </si>
  <si>
    <t>67% Male - 23% Female</t>
  </si>
  <si>
    <t>Textured</t>
  </si>
  <si>
    <t>42% Male - 21% Female</t>
  </si>
  <si>
    <t>40% Male - 45% Female</t>
  </si>
  <si>
    <t>Brazil</t>
  </si>
  <si>
    <t>53% Male - 43% Female</t>
  </si>
  <si>
    <t>Durex</t>
  </si>
  <si>
    <t>67% Male - 50% Female</t>
  </si>
  <si>
    <t>56% Male - 38% Female</t>
  </si>
  <si>
    <t>47% Male - 33% Female</t>
  </si>
  <si>
    <t>75% Male - 21% Female</t>
  </si>
  <si>
    <t>Germany</t>
  </si>
  <si>
    <t>56% Male - 47% Female</t>
  </si>
  <si>
    <t>80% Male - 29% Female</t>
  </si>
  <si>
    <t>80% Male - 54% Female</t>
  </si>
  <si>
    <t>51% Male - 59% Female</t>
  </si>
  <si>
    <t>59% Male - 35% Female</t>
  </si>
  <si>
    <t>South Africa</t>
  </si>
  <si>
    <t>59% Male - 25% Female</t>
  </si>
  <si>
    <t>66% Male - 49% Female</t>
  </si>
  <si>
    <t>Okamoto</t>
  </si>
  <si>
    <t>41% Male - 28% Female</t>
  </si>
  <si>
    <t>69% Male - 45% Female</t>
  </si>
  <si>
    <t>43% Male - 24% Female</t>
  </si>
  <si>
    <t>China</t>
  </si>
  <si>
    <t>52% Male - 54% Female</t>
  </si>
  <si>
    <t>49% Male - 40% Female</t>
  </si>
  <si>
    <t>42% Male - 47% Female</t>
  </si>
  <si>
    <t>44% Male - 37% Female</t>
  </si>
  <si>
    <t>Japan</t>
  </si>
  <si>
    <t>45% Male - 38% Female</t>
  </si>
  <si>
    <t>44% Male - 55% Female</t>
  </si>
  <si>
    <t>60% Male - 26% Female</t>
  </si>
  <si>
    <t>70% Male - 45% Female</t>
  </si>
  <si>
    <t>43% Male - 41% Female</t>
  </si>
  <si>
    <t>France</t>
  </si>
  <si>
    <t>80% Male - 52% Female</t>
  </si>
  <si>
    <t>51% Male - 25% Female</t>
  </si>
  <si>
    <t>69% Male - 20% Female</t>
  </si>
  <si>
    <t>Australia</t>
  </si>
  <si>
    <t>45% Male - 29% Female</t>
  </si>
  <si>
    <t>64% Male - 42% Female</t>
  </si>
  <si>
    <t>54% Male - 58% Female</t>
  </si>
  <si>
    <t>65% Male - 39% Female</t>
  </si>
  <si>
    <t>57% Male - 21% Female</t>
  </si>
  <si>
    <t>72% Male - 38% Female</t>
  </si>
  <si>
    <t>64% Male - 23% Female</t>
  </si>
  <si>
    <t>59% Male - 54% Female</t>
  </si>
  <si>
    <t>71% Male - 55% Female</t>
  </si>
  <si>
    <t>70% Male - 33% Female</t>
  </si>
  <si>
    <t>44% Male - 49% Female</t>
  </si>
  <si>
    <t>76% Male - 34% Female</t>
  </si>
  <si>
    <t>59% Male - 44% Female</t>
  </si>
  <si>
    <t>68% Male - 56% Female</t>
  </si>
  <si>
    <t>57% Male - 53% Female</t>
  </si>
  <si>
    <t>46% Male - 29% Female</t>
  </si>
  <si>
    <t>63% Male - 51% Female</t>
  </si>
  <si>
    <t>79% Male - 50% Female</t>
  </si>
  <si>
    <t>79% Male - 48% Female</t>
  </si>
  <si>
    <t>52% Male - 58% Female</t>
  </si>
  <si>
    <t>49% Male - 56% Female</t>
  </si>
  <si>
    <t>79% Male - 25% Female</t>
  </si>
  <si>
    <t>80% Male - 36% Female</t>
  </si>
  <si>
    <t>65% Male - 28% Female</t>
  </si>
  <si>
    <t>47% Male - 48% Female</t>
  </si>
  <si>
    <t>45% Male - 27% Female</t>
  </si>
  <si>
    <t>46% Male - 48% Female</t>
  </si>
  <si>
    <t>47% Male - 60% Female</t>
  </si>
  <si>
    <t>50% Male - 59% Female</t>
  </si>
  <si>
    <t>71% Male - 56% Female</t>
  </si>
  <si>
    <t>72% Male - 41% Female</t>
  </si>
  <si>
    <t>65% Male - 32% Female</t>
  </si>
  <si>
    <t>45% Male - 50% Female</t>
  </si>
  <si>
    <t>57% Male - 52% Female</t>
  </si>
  <si>
    <t>60% Male - 37% Female</t>
  </si>
  <si>
    <t>66% Male - 32% Female</t>
  </si>
  <si>
    <t>73% Male - 25% Female</t>
  </si>
  <si>
    <t>73% Male - 56% Female</t>
  </si>
  <si>
    <t>69% Male - 43% Female</t>
  </si>
  <si>
    <t>65% Male - 34% Female</t>
  </si>
  <si>
    <t>47% Male - 21% Female</t>
  </si>
  <si>
    <t>72% Male - 25% Female</t>
  </si>
  <si>
    <t>56% Male - 42% Female</t>
  </si>
  <si>
    <t>53% Male - 27% Female</t>
  </si>
  <si>
    <t>74% Male - 59% Female</t>
  </si>
  <si>
    <t>66% Male - 54% Female</t>
  </si>
  <si>
    <t>69% Male - 36% Female</t>
  </si>
  <si>
    <t>70% Male - 39% Female</t>
  </si>
  <si>
    <t>69% Male - 57% Female</t>
  </si>
  <si>
    <t>56% Male - 43% Female</t>
  </si>
  <si>
    <t>67% Male - 47% Female</t>
  </si>
  <si>
    <t>78% Male - 54% Female</t>
  </si>
  <si>
    <t>57% Male - 38% Female</t>
  </si>
  <si>
    <t>45% Male - 43% Female</t>
  </si>
  <si>
    <t>48% Male - 34% Female</t>
  </si>
  <si>
    <t>43% Male - 58% Female</t>
  </si>
  <si>
    <t>60% Male - 20% Female</t>
  </si>
  <si>
    <t>53% Male - 45% Female</t>
  </si>
  <si>
    <t>68% Male - 54% Female</t>
  </si>
  <si>
    <t>72% Male - 39% Female</t>
  </si>
  <si>
    <t>74% Male - 32% Female</t>
  </si>
  <si>
    <t>51% Male - 32% Female</t>
  </si>
  <si>
    <t>70% Male - 23% Female</t>
  </si>
  <si>
    <t>50% Male - 54% Female</t>
  </si>
  <si>
    <t>40% Male - 53% Female</t>
  </si>
  <si>
    <t>76% Male - 35% Female</t>
  </si>
  <si>
    <t>80% Male - 43% Female</t>
  </si>
  <si>
    <t>76% Male - 59% Female</t>
  </si>
  <si>
    <t>63% Male - 29% Female</t>
  </si>
  <si>
    <t>59% Male - 53% Female</t>
  </si>
  <si>
    <t>41% Male - 56% Female</t>
  </si>
  <si>
    <t>54% Male - 35% Female</t>
  </si>
  <si>
    <t>80% Male - 33% Female</t>
  </si>
  <si>
    <t>74% Male - 30% Female</t>
  </si>
  <si>
    <t>67% Male - 28% Female</t>
  </si>
  <si>
    <t>50% Male - 20% Female</t>
  </si>
  <si>
    <t>53% Male - 33% Female</t>
  </si>
  <si>
    <t>47% Male - 50% Female</t>
  </si>
  <si>
    <t>59% Male - 41% Female</t>
  </si>
  <si>
    <t>70% Male - 51% Female</t>
  </si>
  <si>
    <t>63% Male - 58% Female</t>
  </si>
  <si>
    <t>48% Male - 46% Female</t>
  </si>
  <si>
    <t>41% Male - 35% Female</t>
  </si>
  <si>
    <t>76% Male - 54% Female</t>
  </si>
  <si>
    <t>62% Male - 38% Female</t>
  </si>
  <si>
    <t>67% Male - 54% Female</t>
  </si>
  <si>
    <t>75% Male - 53% Female</t>
  </si>
  <si>
    <t>62% Male - 23% Female</t>
  </si>
  <si>
    <t>74% Male - 58% Female</t>
  </si>
  <si>
    <t>71% Male - 33% Female</t>
  </si>
  <si>
    <t>69% Male - 50% Female</t>
  </si>
  <si>
    <t>58% Male - 57% Female</t>
  </si>
  <si>
    <t>73% Male - 35% Female</t>
  </si>
  <si>
    <t>58% Male - 50% Female</t>
  </si>
  <si>
    <t>72% Male - 31% Female</t>
  </si>
  <si>
    <t>43% Male - 35% Female</t>
  </si>
  <si>
    <t>40% Male - 47% Female</t>
  </si>
  <si>
    <t>69% Male - 31% Female</t>
  </si>
  <si>
    <t>68% Male - 47% Female</t>
  </si>
  <si>
    <t>46% Male - 36% Female</t>
  </si>
  <si>
    <t>55% Male - 23% Female</t>
  </si>
  <si>
    <t>80% Male - 31% Female</t>
  </si>
  <si>
    <t>79% Male - 55% Female</t>
  </si>
  <si>
    <t>48% Male - 37% Female</t>
  </si>
  <si>
    <t>76% Male - 42% Female</t>
  </si>
  <si>
    <t>61% Male - 54% Female</t>
  </si>
  <si>
    <t>46% Male - 32% Female</t>
  </si>
  <si>
    <t>78% Male - 56% Female</t>
  </si>
  <si>
    <t>63% Male - 55% Female</t>
  </si>
  <si>
    <t>58% Male - 59% Female</t>
  </si>
  <si>
    <t>44% Male - 60% Female</t>
  </si>
  <si>
    <t>68% Male - 26% Female</t>
  </si>
  <si>
    <t>76% Male - 36% Female</t>
  </si>
  <si>
    <t>59% Male - 21% Female</t>
  </si>
  <si>
    <t>65% Male - 58% Female</t>
  </si>
  <si>
    <t>42% Male - 49% Female</t>
  </si>
  <si>
    <t>54% Male - 22% Female</t>
  </si>
  <si>
    <t>70% Male - 34% Female</t>
  </si>
  <si>
    <t>76% Male - 28% Female</t>
  </si>
  <si>
    <t>44% Male - 50% Female</t>
  </si>
  <si>
    <t>70% Male - 42% Female</t>
  </si>
  <si>
    <t>58% Male - 30% Female</t>
  </si>
  <si>
    <t>40% Male - 59% Female</t>
  </si>
  <si>
    <t>77% Male - 52% Female</t>
  </si>
  <si>
    <t>79% Male - 33% Female</t>
  </si>
  <si>
    <t>44% Male - 33% Female</t>
  </si>
  <si>
    <t>44% Male - 27% Female</t>
  </si>
  <si>
    <t>69% Male - 60% Female</t>
  </si>
  <si>
    <t>71% Male - 25% Female</t>
  </si>
  <si>
    <t>67% Male - 56% Female</t>
  </si>
  <si>
    <t>61% Male - 20% Female</t>
  </si>
  <si>
    <t>64% Male - 52% Female</t>
  </si>
  <si>
    <t>43% Male - 54% Female</t>
  </si>
  <si>
    <t>49% Male - 59% Female</t>
  </si>
  <si>
    <t>62% Male - 52% Female</t>
  </si>
  <si>
    <t>71% Male - 31% Female</t>
  </si>
  <si>
    <t>67% Male - 44% Female</t>
  </si>
  <si>
    <t>71% Male - 30% Female</t>
  </si>
  <si>
    <t>42% Male - 34% Female</t>
  </si>
  <si>
    <t>42% Male - 41% Female</t>
  </si>
  <si>
    <t>75% Male - 29% Female</t>
  </si>
  <si>
    <t>48% Male - 44% Female</t>
  </si>
  <si>
    <t>75% Male - 44% Female</t>
  </si>
  <si>
    <t>46% Male - 56% Female</t>
  </si>
  <si>
    <t>49% Male - 54% Female</t>
  </si>
  <si>
    <t>56% Male - 26% Female</t>
  </si>
  <si>
    <t>40% Male - 25% Female</t>
  </si>
  <si>
    <t>70% Male - 55% Female</t>
  </si>
  <si>
    <t>52% Male - 22% Female</t>
  </si>
  <si>
    <t>75% Male - 36% Female</t>
  </si>
  <si>
    <t>78% Male - 26% Female</t>
  </si>
  <si>
    <t>68% Male - 43% Female</t>
  </si>
  <si>
    <t>51% Male - 33% Female</t>
  </si>
  <si>
    <t>68% Male - 48% Female</t>
  </si>
  <si>
    <t>66% Male - 48% Female</t>
  </si>
  <si>
    <t>78% Male - 55% Female</t>
  </si>
  <si>
    <t>76% Male - 51% Female</t>
  </si>
  <si>
    <t>53% Male - 40% Female</t>
  </si>
  <si>
    <t>41% Male - 42% Female</t>
  </si>
  <si>
    <t>74% Male - 45% Female</t>
  </si>
  <si>
    <t>63% Male - 38% Female</t>
  </si>
  <si>
    <t>78% Male - 20% Female</t>
  </si>
  <si>
    <t>56% Male - 58% Female</t>
  </si>
  <si>
    <t>59% Male - 60% Female</t>
  </si>
  <si>
    <t>58% Male - 32% Female</t>
  </si>
  <si>
    <t>69% Male - 54% Female</t>
  </si>
  <si>
    <t>69% Male - 23% Female</t>
  </si>
  <si>
    <t>80% Male - 32% Female</t>
  </si>
  <si>
    <t>49% Male - 33% Female</t>
  </si>
  <si>
    <t>53% Male - 25% Female</t>
  </si>
  <si>
    <t>49% Male - 20% Female</t>
  </si>
  <si>
    <t>74% Male - 47% Female</t>
  </si>
  <si>
    <t>65% Male - 23% Female</t>
  </si>
  <si>
    <t>70% Male - 29% Female</t>
  </si>
  <si>
    <t>49% Male - 49% Female</t>
  </si>
  <si>
    <t>64% Male - 51% Female</t>
  </si>
  <si>
    <t>71% Male - 51% Female</t>
  </si>
  <si>
    <t>48% Male - 28% Female</t>
  </si>
  <si>
    <t>61% Male - 36% Female</t>
  </si>
  <si>
    <t>77% Male - 54% Female</t>
  </si>
  <si>
    <t>46% Male - 21% Female</t>
  </si>
  <si>
    <t>77% Male - 47% Female</t>
  </si>
  <si>
    <t>46% Male - 28% Female</t>
  </si>
  <si>
    <t>61% Male - 53% Female</t>
  </si>
  <si>
    <t>40% Male - 36% Female</t>
  </si>
  <si>
    <t>66% Male - 34% Female</t>
  </si>
  <si>
    <t>46% Male - 41% Female</t>
  </si>
  <si>
    <t>52% Male - 43% Female</t>
  </si>
  <si>
    <t>44% Male - 48% Female</t>
  </si>
  <si>
    <t>75% Male - 33% Female</t>
  </si>
  <si>
    <t>47% Male - 58% Female</t>
  </si>
  <si>
    <t>67% Male - 25% Female</t>
  </si>
  <si>
    <t>80% Male - 46% Female</t>
  </si>
  <si>
    <t>52% Male - 40% Female</t>
  </si>
  <si>
    <t>50% Male - 47% Female</t>
  </si>
  <si>
    <t>69% Male - 58% Female</t>
  </si>
  <si>
    <t>66% Male - 51% Female</t>
  </si>
  <si>
    <t>51% Male - 43% Female</t>
  </si>
  <si>
    <t>76% Male - 22% Female</t>
  </si>
  <si>
    <t>79% Male - 42% Female</t>
  </si>
  <si>
    <t>74% Male - 41% Female</t>
  </si>
  <si>
    <t>58% Male - 51% Female</t>
  </si>
  <si>
    <t>61% Male - 26% Female</t>
  </si>
  <si>
    <t>70% Male - 52% Female</t>
  </si>
  <si>
    <t>71% Male - 20% Female</t>
  </si>
  <si>
    <t>44% Male - 59% Female</t>
  </si>
  <si>
    <t>49% Male - 29% Female</t>
  </si>
  <si>
    <t>40% Male - 21% Female</t>
  </si>
  <si>
    <t>45% Male - 46% Female</t>
  </si>
  <si>
    <t>46% Male - 27% Female</t>
  </si>
  <si>
    <t>71% Male - 60% Female</t>
  </si>
  <si>
    <t>53% Male - 58% Female</t>
  </si>
  <si>
    <t>57% Male - 40% Female</t>
  </si>
  <si>
    <t>52% Male - 50% Female</t>
  </si>
  <si>
    <t>64% Male - 45% Female</t>
  </si>
  <si>
    <t>73% Male - 57% Female</t>
  </si>
  <si>
    <t>55% Male - 51% Female</t>
  </si>
  <si>
    <t>63% Male - 23% Female</t>
  </si>
  <si>
    <t>47% Male - 40% Female</t>
  </si>
  <si>
    <t>63% Male - 24% Female</t>
  </si>
  <si>
    <t>47% Male - 36% Female</t>
  </si>
  <si>
    <t>65% Male - 52% Female</t>
  </si>
  <si>
    <t>47% Male - 34% Female</t>
  </si>
  <si>
    <t>63% Male - 33% Female</t>
  </si>
  <si>
    <t>47% Male - 54% Female</t>
  </si>
  <si>
    <t>46% Male - 58% Female</t>
  </si>
  <si>
    <t>67% Male - 45% Female</t>
  </si>
  <si>
    <t>73% Male - 22% Female</t>
  </si>
  <si>
    <t>75% Male - 52% Female</t>
  </si>
  <si>
    <t>71% Male - 22% Female</t>
  </si>
  <si>
    <t>60% Male - 39% Female</t>
  </si>
  <si>
    <t>67% Male - 41% Female</t>
  </si>
  <si>
    <t>58% Male - 21% Female</t>
  </si>
  <si>
    <t>52% Male - 26% Female</t>
  </si>
  <si>
    <t>51% Male - 53% Female</t>
  </si>
  <si>
    <t>76% Male - 56% Female</t>
  </si>
  <si>
    <t>80% Male - 41% Female</t>
  </si>
  <si>
    <t>70% Male - 22% Female</t>
  </si>
  <si>
    <t>77% Male - 31% Female</t>
  </si>
  <si>
    <t>63% Male - 39% Female</t>
  </si>
  <si>
    <t>48% Male - 25% Female</t>
  </si>
  <si>
    <t>46% Male - 39% Female</t>
  </si>
  <si>
    <t>56% Male - 55% Female</t>
  </si>
  <si>
    <t>53% Male - 39% Female</t>
  </si>
  <si>
    <t>56% Male - 27% Female</t>
  </si>
  <si>
    <t>47% Male - 23% Female</t>
  </si>
  <si>
    <t>60% Male - 28% Female</t>
  </si>
  <si>
    <t>68% Male - 29% Female</t>
  </si>
  <si>
    <t>78% Male - 47% Female</t>
  </si>
  <si>
    <t>46% Male - 37% Female</t>
  </si>
  <si>
    <t>73% Male - 32% Female</t>
  </si>
  <si>
    <t>52% Male - 49% Female</t>
  </si>
  <si>
    <t>79% Male - 45% Female</t>
  </si>
  <si>
    <t>69% Male - 48% Female</t>
  </si>
  <si>
    <t>47% Male - 55% Female</t>
  </si>
  <si>
    <t>42% Male - 42% Female</t>
  </si>
  <si>
    <t>80% Male - 34% Female</t>
  </si>
  <si>
    <t>52% Male - 51% Female</t>
  </si>
  <si>
    <t>45% Male - 24% Female</t>
  </si>
  <si>
    <t>43% Male - 37% Female</t>
  </si>
  <si>
    <t>57% Male - 57% Female</t>
  </si>
  <si>
    <t>62% Male - 20% Female</t>
  </si>
  <si>
    <t>59% Male - 34% Female</t>
  </si>
  <si>
    <t>51% Male - 20% Female</t>
  </si>
  <si>
    <t>58% Male - 52% Female</t>
  </si>
  <si>
    <t>58% Male - 60% Female</t>
  </si>
  <si>
    <t>78% Male - 58% Female</t>
  </si>
  <si>
    <t>70% Male - 46% Female</t>
  </si>
  <si>
    <t>73% Male - 24% Female</t>
  </si>
  <si>
    <t>44% Male - 39% Female</t>
  </si>
  <si>
    <t>60% Male - 35% Female</t>
  </si>
  <si>
    <t>78% Male - 40% Female</t>
  </si>
  <si>
    <t>65% Male - 35% Female</t>
  </si>
  <si>
    <t>53% Male - 54% Female</t>
  </si>
  <si>
    <t>54% Male - 55% Female</t>
  </si>
  <si>
    <t>53% Male - 28% Female</t>
  </si>
  <si>
    <t>41% Male - 32% Female</t>
  </si>
  <si>
    <t>68% Male - 55% Female</t>
  </si>
  <si>
    <t>80% Male - 56% Female</t>
  </si>
  <si>
    <t>80% Male - 39% Female</t>
  </si>
  <si>
    <t>46% Male - 40% Female</t>
  </si>
  <si>
    <t>70% Male - 25% Female</t>
  </si>
  <si>
    <t>67% Male - 49% Female</t>
  </si>
  <si>
    <t>52% Male - 24% Female</t>
  </si>
  <si>
    <t>46% Male - 52% Female</t>
  </si>
  <si>
    <t>74% Male - 44% Female</t>
  </si>
  <si>
    <t>71% Male - 59% Female</t>
  </si>
  <si>
    <t>68% Male - 52% Female</t>
  </si>
  <si>
    <t>65% Male - 21% Female</t>
  </si>
  <si>
    <t>49% Male - 42% Female</t>
  </si>
  <si>
    <t>54% Male - 52% Female</t>
  </si>
  <si>
    <t>46% Male - 60% Female</t>
  </si>
  <si>
    <t>51% Male - 41% Female</t>
  </si>
  <si>
    <t>76% Male - 45% Female</t>
  </si>
  <si>
    <t>60% Male - 38% Female</t>
  </si>
  <si>
    <t>61% Male - 27% Female</t>
  </si>
  <si>
    <t>62% Male - 22% Female</t>
  </si>
  <si>
    <t>55% Male - 45% Female</t>
  </si>
  <si>
    <t>76% Male - 29% Female</t>
  </si>
  <si>
    <t>43% Male - 43% Female</t>
  </si>
  <si>
    <t>46% Male - 22% Female</t>
  </si>
  <si>
    <t>69% Male - 49% Female</t>
  </si>
  <si>
    <t>55% Male - 40% Female</t>
  </si>
  <si>
    <t>71% Male - 58% Female</t>
  </si>
  <si>
    <t>75% Male - 28% Female</t>
  </si>
  <si>
    <t>56% Male - 39% Female</t>
  </si>
  <si>
    <t>47% Male - 53% Female</t>
  </si>
  <si>
    <t>49% Male - 32% Female</t>
  </si>
  <si>
    <t>77% Male - 20% Female</t>
  </si>
  <si>
    <t>57% Male - 51% Female</t>
  </si>
  <si>
    <t>79% Male - 51% Female</t>
  </si>
  <si>
    <t>48% Male - 49% Female</t>
  </si>
  <si>
    <t>53% Male - 21% Female</t>
  </si>
  <si>
    <t>54% Male - 29% Female</t>
  </si>
  <si>
    <t>67% Male - 51% Female</t>
  </si>
  <si>
    <t>59% Male - 24% Female</t>
  </si>
  <si>
    <t>79% Male - 44% Female</t>
  </si>
  <si>
    <t>57% Male - 28% Female</t>
  </si>
  <si>
    <t>74% Male - 42% Female</t>
  </si>
  <si>
    <t>43% Male - 47% Female</t>
  </si>
  <si>
    <t>74% Male - 36% Female</t>
  </si>
  <si>
    <t>73% Male - 42% Female</t>
  </si>
  <si>
    <t>60% Male - 57% Female</t>
  </si>
  <si>
    <t>54% Male - 21% Female</t>
  </si>
  <si>
    <t>50% Male - 35% Female</t>
  </si>
  <si>
    <t>75% Male - 31% Female</t>
  </si>
  <si>
    <t>73% Male - 20% Female</t>
  </si>
  <si>
    <t>80% Male - 53% Female</t>
  </si>
  <si>
    <t>58% Male - 24% Female</t>
  </si>
  <si>
    <t>72% Male - 22% Female</t>
  </si>
  <si>
    <t>71% Male - 57% Female</t>
  </si>
  <si>
    <t>43% Male - 48% Female</t>
  </si>
  <si>
    <t>46% Male - 33% Female</t>
  </si>
  <si>
    <t>78% Male - 42% Female</t>
  </si>
  <si>
    <t>75% Male - 32% Female</t>
  </si>
  <si>
    <t>43% Male - 29% Female</t>
  </si>
  <si>
    <t>74% Male - 26% Female</t>
  </si>
  <si>
    <t>53% Male - 55% Female</t>
  </si>
  <si>
    <t>71% Male - 50% Female</t>
  </si>
  <si>
    <t>45% Male - 51% Female</t>
  </si>
  <si>
    <t>64% Male - 31% Female</t>
  </si>
  <si>
    <t>80% Male - 30% Female</t>
  </si>
  <si>
    <t>49% Male - 30% Female</t>
  </si>
  <si>
    <t>74% Male - 43% Female</t>
  </si>
  <si>
    <t>40% Male - 56% Female</t>
  </si>
  <si>
    <t>55% Male - 33% Female</t>
  </si>
  <si>
    <t>66% Male - 39% Female</t>
  </si>
  <si>
    <t>42% Male - 36% Female</t>
  </si>
  <si>
    <t>68% Male - 51% Female</t>
  </si>
  <si>
    <t>61% Male - 39% Female</t>
  </si>
  <si>
    <t>78% Male - 22% Female</t>
  </si>
  <si>
    <t>73% Male - 45% Female</t>
  </si>
  <si>
    <t>58% Male - 33% Female</t>
  </si>
  <si>
    <t>57% Male - 48% Female</t>
  </si>
  <si>
    <t>64% Male - 50% Female</t>
  </si>
  <si>
    <t>68% Male - 40% Female</t>
  </si>
  <si>
    <t>48% Male - 30% Female</t>
  </si>
  <si>
    <t>59% Male - 57% Female</t>
  </si>
  <si>
    <t>50% Male - 41% Female</t>
  </si>
  <si>
    <t>48% Male - 60% Female</t>
  </si>
  <si>
    <t>70% Male - 59% Female</t>
  </si>
  <si>
    <t>43% Male - 36% Female</t>
  </si>
  <si>
    <t>44% Male - 46% Female</t>
  </si>
  <si>
    <t>47% Male - 38% Female</t>
  </si>
  <si>
    <t>47% Male - 20% Female</t>
  </si>
  <si>
    <t>63% Male - 54% Female</t>
  </si>
  <si>
    <t>58% Male - 34% Female</t>
  </si>
  <si>
    <t>50% Male - 38% Female</t>
  </si>
  <si>
    <t>70% Male - 43% Female</t>
  </si>
  <si>
    <t>47% Male - 51% Female</t>
  </si>
  <si>
    <t>80% Male - 42% Female</t>
  </si>
  <si>
    <t>78% Male - 44% Female</t>
  </si>
  <si>
    <t>75% Male - 42% Female</t>
  </si>
  <si>
    <t>53% Male - 59% Female</t>
  </si>
  <si>
    <t>72% Male - 43% Female</t>
  </si>
  <si>
    <t>55% Male - 29% Female</t>
  </si>
  <si>
    <t>55% Male - 58% Female</t>
  </si>
  <si>
    <t>56% Male - 56% Female</t>
  </si>
  <si>
    <t>54% Male - 44% Female</t>
  </si>
  <si>
    <t>45% Male - 30% Female</t>
  </si>
  <si>
    <t>52% Male - 25% Female</t>
  </si>
  <si>
    <t>51% Male - 40% Female</t>
  </si>
  <si>
    <t>50% Male - 51% Female</t>
  </si>
  <si>
    <t>70% Male - 30% Female</t>
  </si>
  <si>
    <t>63% Male - 53% Female</t>
  </si>
  <si>
    <t>55% Male - 20% Female</t>
  </si>
  <si>
    <t>79% Male - 24% Female</t>
  </si>
  <si>
    <t>74% Male - 21% Female</t>
  </si>
  <si>
    <t>58% Male - 41% Female</t>
  </si>
  <si>
    <t>44% Male - 40% Female</t>
  </si>
  <si>
    <t>79% Male - 26% Female</t>
  </si>
  <si>
    <t>59% Male - 30% Female</t>
  </si>
  <si>
    <t>78% Male - 41% Female</t>
  </si>
  <si>
    <t>79% Male - 36% Female</t>
  </si>
  <si>
    <t>56% Male - 50% Female</t>
  </si>
  <si>
    <t>56% Male - 40% Female</t>
  </si>
  <si>
    <t>65% Male - 60% Female</t>
  </si>
  <si>
    <t>63% Male - 59% Female</t>
  </si>
  <si>
    <t>74% Male - 53% Female</t>
  </si>
  <si>
    <t>63% Male - 50% Female</t>
  </si>
  <si>
    <t>43% Male - 32% Female</t>
  </si>
  <si>
    <t>50% Male - 25% Female</t>
  </si>
  <si>
    <t>49% Male - 55% Female</t>
  </si>
  <si>
    <t>48% Male - 59% Female</t>
  </si>
  <si>
    <t>48% Male - 20% Female</t>
  </si>
  <si>
    <t>49% Male - 22% Female</t>
  </si>
  <si>
    <t>74% Male - 51% Female</t>
  </si>
  <si>
    <t>76% Male - 49% Female</t>
  </si>
  <si>
    <t>79% Male - 31% Female</t>
  </si>
  <si>
    <t>65% Male - 25% Female</t>
  </si>
  <si>
    <t>57% Male - 50% Female</t>
  </si>
  <si>
    <t>40% Male - 60% Female</t>
  </si>
  <si>
    <t>65% Male - 46% Female</t>
  </si>
  <si>
    <t>73% Male - 51% Female</t>
  </si>
  <si>
    <t>41% Male - 46% Female</t>
  </si>
  <si>
    <t>64% Male - 55% Female</t>
  </si>
  <si>
    <t>68% Male - 45% Female</t>
  </si>
  <si>
    <t>56% Male - 31% Female</t>
  </si>
  <si>
    <t>43% Male - 45% Female</t>
  </si>
  <si>
    <t>76% Male - 57% Female</t>
  </si>
  <si>
    <t>44% Male - 24% Female</t>
  </si>
  <si>
    <t>60% Male - 36% Female</t>
  </si>
  <si>
    <t>59% Male - 58% Female</t>
  </si>
  <si>
    <t>54% Male - 60% Female</t>
  </si>
  <si>
    <t>46% Male - 31% Female</t>
  </si>
  <si>
    <t>53% Male - 42% Female</t>
  </si>
  <si>
    <t>52% Male - 60% Female</t>
  </si>
  <si>
    <t>62% Male - 41% Female</t>
  </si>
  <si>
    <t>45% Male - 59% Female</t>
  </si>
  <si>
    <t>Market Revenue (USD)</t>
  </si>
  <si>
    <t>Female Purchases (%)</t>
  </si>
  <si>
    <t>Male Purchases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</si>
</sst>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5"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0A4EC-0FC9-4842-A6E2-1DA64D86F635}" name="Tabela1" displayName="Tabela1" ref="A1:Q551" totalsRowShown="0" headerRowDxfId="3">
  <autoFilter ref="A1:Q551" xr:uid="{6310A4EC-0FC9-4842-A6E2-1DA64D86F635}"/>
  <tableColumns count="17">
    <tableColumn id="1" xr3:uid="{FDEEB7A8-04E4-47A5-AC75-8A81ED3D08F9}" name="Year"/>
    <tableColumn id="2" xr3:uid="{A707578E-D1B0-47A5-8ADF-48297C4A74E3}" name="Country"/>
    <tableColumn id="3" xr3:uid="{7AF11458-D504-4DDD-ACD6-1A82B384F6A9}" name="Total Sales (Million Units)"/>
    <tableColumn id="4" xr3:uid="{270D32FB-179C-468A-BC14-2211C84238AE}" name="Market Revenue (USD)" dataDxfId="4"/>
    <tableColumn id="5" xr3:uid="{41B9B446-9057-466F-9A87-431EC4B12A3E}" name="Government Campaigns"/>
    <tableColumn id="6" xr3:uid="{98178BD3-C8A9-492F-9F32-55C50FD1A14E}" name="Awareness Index (0-10)" dataDxfId="2">
      <calculatedColumnFormula>SUBSTITUTE(Tabela1[[#This Row],[Awareness Index (0-10)]],".",",")</calculatedColumnFormula>
    </tableColumn>
    <tableColumn id="7" xr3:uid="{9B9D0B10-C6F5-4C5F-911A-37E81741C07A}" name="Most Popular Condom Type"/>
    <tableColumn id="8" xr3:uid="{A97E0AB4-D5AE-4E95-A9F6-36B4CDEA5430}" name="Contraceptive Usage Rate (%)" dataDxfId="1">
      <calculatedColumnFormula>SUBSTITUTE(Tabela1[[#This Row],[Contraceptive Usage Rate (%)]],".",",")</calculatedColumnFormula>
    </tableColumn>
    <tableColumn id="9" xr3:uid="{8A716F48-53B9-4722-9A3A-EF7A1139811E}" name="Teen Pregnancy Rate (per 1000 teens)" dataDxfId="0">
      <calculatedColumnFormula>SUBSTITUTE(Tabela1[[#This Row],[Teen Pregnancy Rate (per 1000 teens)]],".",",")</calculatedColumnFormula>
    </tableColumn>
    <tableColumn id="10" xr3:uid="{461EC7DE-6B08-4C31-9FAC-C89DE390398B}" name="HIV Prevention Awareness (%)">
      <calculatedColumnFormula>SUBSTITUTE(Tabela1[[#This Row],[HIV Prevention Awareness (%)]],".",",")</calculatedColumnFormula>
    </tableColumn>
    <tableColumn id="11" xr3:uid="{79FF30BB-F9F0-473F-8719-FB6FE59FAA63}" name="Online Sales (%)">
      <calculatedColumnFormula>SUBSTITUTE(Tabela1[[#This Row],[Online Sales (%)]],".",",")</calculatedColumnFormula>
    </tableColumn>
    <tableColumn id="12" xr3:uid="{72550DAE-8597-4420-A3C0-53E66DA9B446}" name="Average Price per Condom (USD)">
      <calculatedColumnFormula>SUBSTITUTE(Tabela1[[#This Row],[Average Price per Condom (USD)]],".",",")</calculatedColumnFormula>
    </tableColumn>
    <tableColumn id="13" xr3:uid="{380EF37E-858B-4E41-98D0-ED945A95179C}" name="Male vs Female Purchases (%)"/>
    <tableColumn id="18" xr3:uid="{36629860-2ADE-46A3-BB3A-36F409168D6F}" name="Male Purchases (%)" dataCellStyle="Porcentagem">
      <calculatedColumnFormula>LEFT(Tabela1[[#This Row],[Male vs Female Purchases (%)]],2)</calculatedColumnFormula>
    </tableColumn>
    <tableColumn id="17" xr3:uid="{B721BFB5-8C2B-422E-B539-8866DC0C5202}" name="Female Purchases (%)" dataCellStyle="Porcentagem">
      <calculatedColumnFormula>MID(Tabela1[[#This Row],[Male vs Female Purchases (%)]],12,2)</calculatedColumnFormula>
    </tableColumn>
    <tableColumn id="14" xr3:uid="{4CA1ACA9-BF65-4687-8818-6F3D9E955061}" name="Brand Dominance"/>
    <tableColumn id="15" xr3:uid="{DB5078B7-DA52-495A-A884-5149D546D3FF}" name="Sex Education Programs (Yes/No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BFB5-E125-447F-9881-6A7B5DFF0226}">
  <dimension ref="A1:Q551"/>
  <sheetViews>
    <sheetView tabSelected="1" workbookViewId="0">
      <selection activeCell="N1" sqref="N1:N1048576"/>
    </sheetView>
  </sheetViews>
  <sheetFormatPr defaultRowHeight="15" x14ac:dyDescent="0.25"/>
  <cols>
    <col min="2" max="2" width="10.42578125" customWidth="1"/>
    <col min="3" max="3" width="17.42578125" customWidth="1"/>
    <col min="4" max="4" width="23.5703125" customWidth="1"/>
    <col min="5" max="5" width="12.7109375" customWidth="1"/>
    <col min="6" max="6" width="10.42578125" customWidth="1"/>
    <col min="7" max="7" width="12.85546875" customWidth="1"/>
    <col min="8" max="8" width="8.140625" customWidth="1"/>
    <col min="9" max="9" width="13.28515625" style="3" customWidth="1"/>
    <col min="10" max="10" width="12.85546875" customWidth="1"/>
    <col min="11" max="11" width="7.28515625" customWidth="1"/>
    <col min="12" max="12" width="14.7109375" customWidth="1"/>
    <col min="13" max="13" width="30" customWidth="1"/>
    <col min="14" max="14" width="11.28515625" style="6" customWidth="1"/>
    <col min="15" max="15" width="10.85546875" style="6" customWidth="1"/>
    <col min="16" max="16" width="19" customWidth="1"/>
    <col min="17" max="17" width="12.5703125" customWidth="1"/>
  </cols>
  <sheetData>
    <row r="1" spans="1:17" s="2" customFormat="1" ht="47.25" customHeight="1" x14ac:dyDescent="0.25">
      <c r="A1" s="2" t="s">
        <v>0</v>
      </c>
      <c r="B1" s="2" t="s">
        <v>1</v>
      </c>
      <c r="C1" s="2" t="s">
        <v>2</v>
      </c>
      <c r="D1" s="2" t="s">
        <v>508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5" t="s">
        <v>510</v>
      </c>
      <c r="O1" s="5" t="s">
        <v>509</v>
      </c>
      <c r="P1" s="2" t="s">
        <v>12</v>
      </c>
      <c r="Q1" s="2" t="s">
        <v>13</v>
      </c>
    </row>
    <row r="2" spans="1:17" x14ac:dyDescent="0.25">
      <c r="A2">
        <v>2015</v>
      </c>
      <c r="B2" t="s">
        <v>14</v>
      </c>
      <c r="C2">
        <v>378</v>
      </c>
      <c r="D2" s="1">
        <v>2763049765603160</v>
      </c>
      <c r="E2" t="s">
        <v>15</v>
      </c>
      <c r="F2" s="3" t="str">
        <f ca="1">SUBSTITUTE(Tabela1[[#This Row],[Awareness Index (0-10)]],".",",")</f>
        <v>2,93</v>
      </c>
      <c r="G2" t="s">
        <v>16</v>
      </c>
      <c r="H2" s="3" t="str">
        <f ca="1">SUBSTITUTE(Tabela1[[#This Row],[Contraceptive Usage Rate (%)]],".",",")</f>
        <v>27,1</v>
      </c>
      <c r="I2" s="3" t="str">
        <f ca="1">SUBSTITUTE(Tabela1[[#This Row],[Teen Pregnancy Rate (per 1000 teens)]],".",",")</f>
        <v>58,37</v>
      </c>
      <c r="J2" t="str">
        <f ca="1">SUBSTITUTE(Tabela1[[#This Row],[HIV Prevention Awareness (%)]],".",",")</f>
        <v>89,17</v>
      </c>
      <c r="K2" t="str">
        <f ca="1">SUBSTITUTE(Tabela1[[#This Row],[Online Sales (%)]],".",",")</f>
        <v>45,0</v>
      </c>
      <c r="L2" t="str">
        <f ca="1">SUBSTITUTE(Tabela1[[#This Row],[Average Price per Condom (USD)]],".",",")</f>
        <v>1,34</v>
      </c>
      <c r="M2" t="s">
        <v>17</v>
      </c>
      <c r="N2" s="6" t="str">
        <f>LEFT(Tabela1[[#This Row],[Male vs Female Purchases (%)]],2)</f>
        <v>69</v>
      </c>
      <c r="O2" s="6" t="str">
        <f>MID(Tabela1[[#This Row],[Male vs Female Purchases (%)]],12,2)</f>
        <v>39</v>
      </c>
      <c r="P2" t="s">
        <v>18</v>
      </c>
      <c r="Q2" t="s">
        <v>15</v>
      </c>
    </row>
    <row r="3" spans="1:17" x14ac:dyDescent="0.25">
      <c r="A3">
        <v>2015</v>
      </c>
      <c r="B3" t="s">
        <v>14</v>
      </c>
      <c r="C3">
        <v>1875</v>
      </c>
      <c r="D3" s="1">
        <v>3002379845729240</v>
      </c>
      <c r="E3" t="s">
        <v>15</v>
      </c>
      <c r="F3" s="3" t="str">
        <f ca="1">SUBSTITUTE(Tabela1[[#This Row],[Awareness Index (0-10)]],".",",")</f>
        <v>9,28</v>
      </c>
      <c r="G3" t="s">
        <v>19</v>
      </c>
      <c r="H3" s="3" t="str">
        <f ca="1">SUBSTITUTE(Tabela1[[#This Row],[Contraceptive Usage Rate (%)]],".",",")</f>
        <v>63,97</v>
      </c>
      <c r="I3" s="3" t="str">
        <f ca="1">SUBSTITUTE(Tabela1[[#This Row],[Teen Pregnancy Rate (per 1000 teens)]],".",",")</f>
        <v>50,63</v>
      </c>
      <c r="J3" t="str">
        <f ca="1">SUBSTITUTE(Tabela1[[#This Row],[HIV Prevention Awareness (%)]],".",",")</f>
        <v>69,25</v>
      </c>
      <c r="K3" t="str">
        <f ca="1">SUBSTITUTE(Tabela1[[#This Row],[Online Sales (%)]],".",",")</f>
        <v>57,1</v>
      </c>
      <c r="L3" t="str">
        <f ca="1">SUBSTITUTE(Tabela1[[#This Row],[Average Price per Condom (USD)]],".",",")</f>
        <v>2,43</v>
      </c>
      <c r="M3" t="s">
        <v>20</v>
      </c>
      <c r="N3" s="6" t="str">
        <f>LEFT(Tabela1[[#This Row],[Male vs Female Purchases (%)]],2)</f>
        <v>50</v>
      </c>
      <c r="O3" s="6" t="str">
        <f>MID(Tabela1[[#This Row],[Male vs Female Purchases (%)]],12,2)</f>
        <v>33</v>
      </c>
      <c r="P3" t="s">
        <v>21</v>
      </c>
      <c r="Q3" t="s">
        <v>15</v>
      </c>
    </row>
    <row r="4" spans="1:17" x14ac:dyDescent="0.25">
      <c r="A4">
        <v>2015</v>
      </c>
      <c r="B4" t="s">
        <v>14</v>
      </c>
      <c r="C4">
        <v>2496</v>
      </c>
      <c r="D4" s="1">
        <v>6564222332683830</v>
      </c>
      <c r="E4" t="s">
        <v>22</v>
      </c>
      <c r="F4" s="3" t="str">
        <f ca="1">SUBSTITUTE(Tabela1[[#This Row],[Awareness Index (0-10)]],".",",")</f>
        <v>5,26</v>
      </c>
      <c r="G4" t="s">
        <v>23</v>
      </c>
      <c r="H4" s="3" t="str">
        <f ca="1">SUBSTITUTE(Tabela1[[#This Row],[Contraceptive Usage Rate (%)]],".",",")</f>
        <v>56,21</v>
      </c>
      <c r="I4" s="3" t="str">
        <f ca="1">SUBSTITUTE(Tabela1[[#This Row],[Teen Pregnancy Rate (per 1000 teens)]],".",",")</f>
        <v>42,23</v>
      </c>
      <c r="J4" t="str">
        <f ca="1">SUBSTITUTE(Tabela1[[#This Row],[HIV Prevention Awareness (%)]],".",",")</f>
        <v>56,13</v>
      </c>
      <c r="K4" t="str">
        <f ca="1">SUBSTITUTE(Tabela1[[#This Row],[Online Sales (%)]],".",",")</f>
        <v>59,52</v>
      </c>
      <c r="L4" t="str">
        <f ca="1">SUBSTITUTE(Tabela1[[#This Row],[Average Price per Condom (USD)]],".",",")</f>
        <v>2,3</v>
      </c>
      <c r="M4" t="s">
        <v>24</v>
      </c>
      <c r="N4" s="6" t="str">
        <f>LEFT(Tabela1[[#This Row],[Male vs Female Purchases (%)]],2)</f>
        <v>46</v>
      </c>
      <c r="O4" s="6" t="str">
        <f>MID(Tabela1[[#This Row],[Male vs Female Purchases (%)]],12,2)</f>
        <v>54</v>
      </c>
      <c r="P4" t="s">
        <v>21</v>
      </c>
      <c r="Q4" t="s">
        <v>22</v>
      </c>
    </row>
    <row r="5" spans="1:17" x14ac:dyDescent="0.25">
      <c r="A5">
        <v>2015</v>
      </c>
      <c r="B5" t="s">
        <v>14</v>
      </c>
      <c r="C5">
        <v>1437</v>
      </c>
      <c r="D5" s="1">
        <v>4993892124780990</v>
      </c>
      <c r="E5" t="s">
        <v>22</v>
      </c>
      <c r="F5" s="3" t="str">
        <f ca="1">SUBSTITUTE(Tabela1[[#This Row],[Awareness Index (0-10)]],".",",")</f>
        <v>3,63</v>
      </c>
      <c r="G5" t="s">
        <v>23</v>
      </c>
      <c r="H5" s="3" t="str">
        <f ca="1">SUBSTITUTE(Tabela1[[#This Row],[Contraceptive Usage Rate (%)]],".",",")</f>
        <v>89,71</v>
      </c>
      <c r="I5" s="3" t="str">
        <f ca="1">SUBSTITUTE(Tabela1[[#This Row],[Teen Pregnancy Rate (per 1000 teens)]],".",",")</f>
        <v>55,86</v>
      </c>
      <c r="J5" t="str">
        <f ca="1">SUBSTITUTE(Tabela1[[#This Row],[HIV Prevention Awareness (%)]],".",",")</f>
        <v>78,36</v>
      </c>
      <c r="K5" t="str">
        <f ca="1">SUBSTITUTE(Tabela1[[#This Row],[Online Sales (%)]],".",",")</f>
        <v>56,83</v>
      </c>
      <c r="L5" t="str">
        <f ca="1">SUBSTITUTE(Tabela1[[#This Row],[Average Price per Condom (USD)]],".",",")</f>
        <v>2,48</v>
      </c>
      <c r="M5" t="s">
        <v>25</v>
      </c>
      <c r="N5" s="6" t="str">
        <f>LEFT(Tabela1[[#This Row],[Male vs Female Purchases (%)]],2)</f>
        <v>49</v>
      </c>
      <c r="O5" s="6" t="str">
        <f>MID(Tabela1[[#This Row],[Male vs Female Purchases (%)]],12,2)</f>
        <v>57</v>
      </c>
      <c r="P5" t="s">
        <v>26</v>
      </c>
      <c r="Q5" t="s">
        <v>15</v>
      </c>
    </row>
    <row r="6" spans="1:17" x14ac:dyDescent="0.25">
      <c r="A6">
        <v>2015</v>
      </c>
      <c r="B6" t="s">
        <v>14</v>
      </c>
      <c r="C6">
        <v>1923</v>
      </c>
      <c r="D6" s="1">
        <v>5355152313336950</v>
      </c>
      <c r="E6" t="s">
        <v>22</v>
      </c>
      <c r="F6" s="3" t="str">
        <f ca="1">SUBSTITUTE(Tabela1[[#This Row],[Awareness Index (0-10)]],".",",")</f>
        <v>5,71</v>
      </c>
      <c r="G6" t="s">
        <v>23</v>
      </c>
      <c r="H6" s="3" t="str">
        <f ca="1">SUBSTITUTE(Tabela1[[#This Row],[Contraceptive Usage Rate (%)]],".",",")</f>
        <v>86,96</v>
      </c>
      <c r="I6" s="3" t="str">
        <f ca="1">SUBSTITUTE(Tabela1[[#This Row],[Teen Pregnancy Rate (per 1000 teens)]],".",",")</f>
        <v>7,82</v>
      </c>
      <c r="J6" t="str">
        <f ca="1">SUBSTITUTE(Tabela1[[#This Row],[HIV Prevention Awareness (%)]],".",",")</f>
        <v>37,61</v>
      </c>
      <c r="K6" t="str">
        <f ca="1">SUBSTITUTE(Tabela1[[#This Row],[Online Sales (%)]],".",",")</f>
        <v>47,99</v>
      </c>
      <c r="L6" t="str">
        <f ca="1">SUBSTITUTE(Tabela1[[#This Row],[Average Price per Condom (USD)]],".",",")</f>
        <v>0,34</v>
      </c>
      <c r="M6" t="s">
        <v>27</v>
      </c>
      <c r="N6" s="6" t="str">
        <f>LEFT(Tabela1[[#This Row],[Male vs Female Purchases (%)]],2)</f>
        <v>40</v>
      </c>
      <c r="O6" s="6" t="str">
        <f>MID(Tabela1[[#This Row],[Male vs Female Purchases (%)]],12,2)</f>
        <v>29</v>
      </c>
      <c r="P6" t="s">
        <v>28</v>
      </c>
      <c r="Q6" t="s">
        <v>22</v>
      </c>
    </row>
    <row r="7" spans="1:17" x14ac:dyDescent="0.25">
      <c r="A7">
        <v>2015</v>
      </c>
      <c r="B7" t="s">
        <v>29</v>
      </c>
      <c r="C7">
        <v>1273</v>
      </c>
      <c r="D7" s="1">
        <v>4200754787588300</v>
      </c>
      <c r="E7" t="s">
        <v>15</v>
      </c>
      <c r="F7" s="3" t="str">
        <f ca="1">SUBSTITUTE(Tabela1[[#This Row],[Awareness Index (0-10)]],".",",")</f>
        <v>9,48</v>
      </c>
      <c r="G7" t="s">
        <v>23</v>
      </c>
      <c r="H7" s="3" t="str">
        <f ca="1">SUBSTITUTE(Tabela1[[#This Row],[Contraceptive Usage Rate (%)]],".",",")</f>
        <v>69,16</v>
      </c>
      <c r="I7" s="3" t="str">
        <f ca="1">SUBSTITUTE(Tabela1[[#This Row],[Teen Pregnancy Rate (per 1000 teens)]],".",",")</f>
        <v>56,18</v>
      </c>
      <c r="J7" t="str">
        <f ca="1">SUBSTITUTE(Tabela1[[#This Row],[HIV Prevention Awareness (%)]],".",",")</f>
        <v>60,86</v>
      </c>
      <c r="K7" t="str">
        <f ca="1">SUBSTITUTE(Tabela1[[#This Row],[Online Sales (%)]],".",",")</f>
        <v>5,07</v>
      </c>
      <c r="L7" t="str">
        <f ca="1">SUBSTITUTE(Tabela1[[#This Row],[Average Price per Condom (USD)]],".",",")</f>
        <v>1,52</v>
      </c>
      <c r="M7" t="s">
        <v>30</v>
      </c>
      <c r="N7" s="6" t="str">
        <f>LEFT(Tabela1[[#This Row],[Male vs Female Purchases (%)]],2)</f>
        <v>73</v>
      </c>
      <c r="O7" s="6" t="str">
        <f>MID(Tabela1[[#This Row],[Male vs Female Purchases (%)]],12,2)</f>
        <v>48</v>
      </c>
      <c r="P7" t="s">
        <v>18</v>
      </c>
      <c r="Q7" t="s">
        <v>15</v>
      </c>
    </row>
    <row r="8" spans="1:17" x14ac:dyDescent="0.25">
      <c r="A8">
        <v>2015</v>
      </c>
      <c r="B8" t="s">
        <v>29</v>
      </c>
      <c r="C8">
        <v>1580</v>
      </c>
      <c r="D8" s="1">
        <v>485616590619861</v>
      </c>
      <c r="E8" t="s">
        <v>15</v>
      </c>
      <c r="F8" s="3" t="str">
        <f ca="1">SUBSTITUTE(Tabela1[[#This Row],[Awareness Index (0-10)]],".",",")</f>
        <v>9,31</v>
      </c>
      <c r="G8" t="s">
        <v>19</v>
      </c>
      <c r="H8" s="3" t="str">
        <f ca="1">SUBSTITUTE(Tabela1[[#This Row],[Contraceptive Usage Rate (%)]],".",",")</f>
        <v>40,95</v>
      </c>
      <c r="I8" s="3" t="str">
        <f ca="1">SUBSTITUTE(Tabela1[[#This Row],[Teen Pregnancy Rate (per 1000 teens)]],".",",")</f>
        <v>34,12</v>
      </c>
      <c r="J8" t="str">
        <f ca="1">SUBSTITUTE(Tabela1[[#This Row],[HIV Prevention Awareness (%)]],".",",")</f>
        <v>90,31</v>
      </c>
      <c r="K8" t="str">
        <f ca="1">SUBSTITUTE(Tabela1[[#This Row],[Online Sales (%)]],".",",")</f>
        <v>23,89</v>
      </c>
      <c r="L8" t="str">
        <f ca="1">SUBSTITUTE(Tabela1[[#This Row],[Average Price per Condom (USD)]],".",",")</f>
        <v>2,31</v>
      </c>
      <c r="M8" t="s">
        <v>31</v>
      </c>
      <c r="N8" s="6" t="str">
        <f>LEFT(Tabela1[[#This Row],[Male vs Female Purchases (%)]],2)</f>
        <v>42</v>
      </c>
      <c r="O8" s="6" t="str">
        <f>MID(Tabela1[[#This Row],[Male vs Female Purchases (%)]],12,2)</f>
        <v>44</v>
      </c>
      <c r="P8" t="s">
        <v>21</v>
      </c>
      <c r="Q8" t="s">
        <v>22</v>
      </c>
    </row>
    <row r="9" spans="1:17" x14ac:dyDescent="0.25">
      <c r="A9">
        <v>2015</v>
      </c>
      <c r="B9" t="s">
        <v>29</v>
      </c>
      <c r="C9">
        <v>116</v>
      </c>
      <c r="D9" s="1">
        <v>1.03446366871747E+16</v>
      </c>
      <c r="E9" t="s">
        <v>15</v>
      </c>
      <c r="F9" s="3" t="str">
        <f ca="1">SUBSTITUTE(Tabela1[[#This Row],[Awareness Index (0-10)]],".",",")</f>
        <v>3,15</v>
      </c>
      <c r="G9" t="s">
        <v>23</v>
      </c>
      <c r="H9" s="3" t="str">
        <f ca="1">SUBSTITUTE(Tabela1[[#This Row],[Contraceptive Usage Rate (%)]],".",",")</f>
        <v>17,97</v>
      </c>
      <c r="I9" s="3" t="str">
        <f ca="1">SUBSTITUTE(Tabela1[[#This Row],[Teen Pregnancy Rate (per 1000 teens)]],".",",")</f>
        <v>43,23</v>
      </c>
      <c r="J9" t="str">
        <f ca="1">SUBSTITUTE(Tabela1[[#This Row],[HIV Prevention Awareness (%)]],".",",")</f>
        <v>54,99</v>
      </c>
      <c r="K9" t="str">
        <f ca="1">SUBSTITUTE(Tabela1[[#This Row],[Online Sales (%)]],".",",")</f>
        <v>61,79</v>
      </c>
      <c r="L9" t="str">
        <f ca="1">SUBSTITUTE(Tabela1[[#This Row],[Average Price per Condom (USD)]],".",",")</f>
        <v>1,33</v>
      </c>
      <c r="M9" t="s">
        <v>32</v>
      </c>
      <c r="N9" s="6" t="str">
        <f>LEFT(Tabela1[[#This Row],[Male vs Female Purchases (%)]],2)</f>
        <v>58</v>
      </c>
      <c r="O9" s="6" t="str">
        <f>MID(Tabela1[[#This Row],[Male vs Female Purchases (%)]],12,2)</f>
        <v>29</v>
      </c>
      <c r="P9" t="s">
        <v>21</v>
      </c>
      <c r="Q9" t="s">
        <v>15</v>
      </c>
    </row>
    <row r="10" spans="1:17" x14ac:dyDescent="0.25">
      <c r="A10">
        <v>2015</v>
      </c>
      <c r="B10" t="s">
        <v>29</v>
      </c>
      <c r="C10">
        <v>1774</v>
      </c>
      <c r="D10" s="1">
        <v>5.5088941468407E+16</v>
      </c>
      <c r="E10" t="s">
        <v>22</v>
      </c>
      <c r="F10" s="3" t="str">
        <f ca="1">SUBSTITUTE(Tabela1[[#This Row],[Awareness Index (0-10)]],".",",")</f>
        <v>9,09</v>
      </c>
      <c r="G10" t="s">
        <v>23</v>
      </c>
      <c r="H10" s="3" t="str">
        <f ca="1">SUBSTITUTE(Tabela1[[#This Row],[Contraceptive Usage Rate (%)]],".",",")</f>
        <v>94,18</v>
      </c>
      <c r="I10" s="3" t="str">
        <f ca="1">SUBSTITUTE(Tabela1[[#This Row],[Teen Pregnancy Rate (per 1000 teens)]],".",",")</f>
        <v>67,43</v>
      </c>
      <c r="J10" t="str">
        <f ca="1">SUBSTITUTE(Tabela1[[#This Row],[HIV Prevention Awareness (%)]],".",",")</f>
        <v>79,34</v>
      </c>
      <c r="K10" t="str">
        <f ca="1">SUBSTITUTE(Tabela1[[#This Row],[Online Sales (%)]],".",",")</f>
        <v>11,33</v>
      </c>
      <c r="L10" t="str">
        <f ca="1">SUBSTITUTE(Tabela1[[#This Row],[Average Price per Condom (USD)]],".",",")</f>
        <v>1,28</v>
      </c>
      <c r="M10" t="s">
        <v>33</v>
      </c>
      <c r="N10" s="6" t="str">
        <f>LEFT(Tabela1[[#This Row],[Male vs Female Purchases (%)]],2)</f>
        <v>72</v>
      </c>
      <c r="O10" s="6" t="str">
        <f>MID(Tabela1[[#This Row],[Male vs Female Purchases (%)]],12,2)</f>
        <v>28</v>
      </c>
      <c r="P10" t="s">
        <v>28</v>
      </c>
      <c r="Q10" t="s">
        <v>22</v>
      </c>
    </row>
    <row r="11" spans="1:17" x14ac:dyDescent="0.25">
      <c r="A11">
        <v>2015</v>
      </c>
      <c r="B11" t="s">
        <v>29</v>
      </c>
      <c r="C11">
        <v>127</v>
      </c>
      <c r="D11" s="1">
        <v>2.01716850702563E+16</v>
      </c>
      <c r="E11" t="s">
        <v>22</v>
      </c>
      <c r="F11" s="3" t="str">
        <f ca="1">SUBSTITUTE(Tabela1[[#This Row],[Awareness Index (0-10)]],".",",")</f>
        <v>4,79</v>
      </c>
      <c r="G11" t="s">
        <v>23</v>
      </c>
      <c r="H11" s="3" t="str">
        <f ca="1">SUBSTITUTE(Tabela1[[#This Row],[Contraceptive Usage Rate (%)]],".",",")</f>
        <v>27,39</v>
      </c>
      <c r="I11" s="3" t="str">
        <f ca="1">SUBSTITUTE(Tabela1[[#This Row],[Teen Pregnancy Rate (per 1000 teens)]],".",",")</f>
        <v>69,19</v>
      </c>
      <c r="J11" t="str">
        <f ca="1">SUBSTITUTE(Tabela1[[#This Row],[HIV Prevention Awareness (%)]],".",",")</f>
        <v>59,64</v>
      </c>
      <c r="K11" t="str">
        <f ca="1">SUBSTITUTE(Tabela1[[#This Row],[Online Sales (%)]],".",",")</f>
        <v>17,67</v>
      </c>
      <c r="L11" t="str">
        <f ca="1">SUBSTITUTE(Tabela1[[#This Row],[Average Price per Condom (USD)]],".",",")</f>
        <v>1,15</v>
      </c>
      <c r="M11" t="s">
        <v>34</v>
      </c>
      <c r="N11" s="6" t="str">
        <f>LEFT(Tabela1[[#This Row],[Male vs Female Purchases (%)]],2)</f>
        <v>48</v>
      </c>
      <c r="O11" s="6" t="str">
        <f>MID(Tabela1[[#This Row],[Male vs Female Purchases (%)]],12,2)</f>
        <v>57</v>
      </c>
      <c r="P11" t="s">
        <v>28</v>
      </c>
      <c r="Q11" t="s">
        <v>22</v>
      </c>
    </row>
    <row r="12" spans="1:17" x14ac:dyDescent="0.25">
      <c r="A12">
        <v>2015</v>
      </c>
      <c r="B12" t="s">
        <v>35</v>
      </c>
      <c r="C12">
        <v>974</v>
      </c>
      <c r="D12" s="1">
        <v>2.74892147005283E+16</v>
      </c>
      <c r="E12" t="s">
        <v>15</v>
      </c>
      <c r="F12" s="3" t="str">
        <f ca="1">SUBSTITUTE(Tabela1[[#This Row],[Awareness Index (0-10)]],".",",")</f>
        <v>8,01</v>
      </c>
      <c r="G12" t="s">
        <v>19</v>
      </c>
      <c r="H12" s="3" t="str">
        <f ca="1">SUBSTITUTE(Tabela1[[#This Row],[Contraceptive Usage Rate (%)]],".",",")</f>
        <v>78,41</v>
      </c>
      <c r="I12" s="3" t="str">
        <f ca="1">SUBSTITUTE(Tabela1[[#This Row],[Teen Pregnancy Rate (per 1000 teens)]],".",",")</f>
        <v>3,18</v>
      </c>
      <c r="J12" t="str">
        <f ca="1">SUBSTITUTE(Tabela1[[#This Row],[HIV Prevention Awareness (%)]],".",",")</f>
        <v>88,03</v>
      </c>
      <c r="K12" t="str">
        <f ca="1">SUBSTITUTE(Tabela1[[#This Row],[Online Sales (%)]],".",",")</f>
        <v>6,93</v>
      </c>
      <c r="L12" t="str">
        <f ca="1">SUBSTITUTE(Tabela1[[#This Row],[Average Price per Condom (USD)]],".",",")</f>
        <v>2,28</v>
      </c>
      <c r="M12" t="s">
        <v>36</v>
      </c>
      <c r="N12" s="6" t="str">
        <f>LEFT(Tabela1[[#This Row],[Male vs Female Purchases (%)]],2)</f>
        <v>48</v>
      </c>
      <c r="O12" s="6" t="str">
        <f>MID(Tabela1[[#This Row],[Male vs Female Purchases (%)]],12,2)</f>
        <v>31</v>
      </c>
      <c r="P12" t="s">
        <v>21</v>
      </c>
      <c r="Q12" t="s">
        <v>15</v>
      </c>
    </row>
    <row r="13" spans="1:17" x14ac:dyDescent="0.25">
      <c r="A13">
        <v>2015</v>
      </c>
      <c r="B13" t="s">
        <v>35</v>
      </c>
      <c r="C13">
        <v>1938</v>
      </c>
      <c r="D13" s="1">
        <v>6453868200348250</v>
      </c>
      <c r="E13" t="s">
        <v>22</v>
      </c>
      <c r="F13" s="3" t="str">
        <f ca="1">SUBSTITUTE(Tabela1[[#This Row],[Awareness Index (0-10)]],".",",")</f>
        <v>5,59</v>
      </c>
      <c r="G13" t="s">
        <v>19</v>
      </c>
      <c r="H13" s="3" t="str">
        <f ca="1">SUBSTITUTE(Tabela1[[#This Row],[Contraceptive Usage Rate (%)]],".",",")</f>
        <v>87,99</v>
      </c>
      <c r="I13" s="3" t="str">
        <f ca="1">SUBSTITUTE(Tabela1[[#This Row],[Teen Pregnancy Rate (per 1000 teens)]],".",",")</f>
        <v>27,2</v>
      </c>
      <c r="J13" t="str">
        <f ca="1">SUBSTITUTE(Tabela1[[#This Row],[HIV Prevention Awareness (%)]],".",",")</f>
        <v>77,22</v>
      </c>
      <c r="K13" t="str">
        <f ca="1">SUBSTITUTE(Tabela1[[#This Row],[Online Sales (%)]],".",",")</f>
        <v>58,29</v>
      </c>
      <c r="L13" t="str">
        <f ca="1">SUBSTITUTE(Tabela1[[#This Row],[Average Price per Condom (USD)]],".",",")</f>
        <v>1,85</v>
      </c>
      <c r="M13" t="s">
        <v>37</v>
      </c>
      <c r="N13" s="6" t="str">
        <f>LEFT(Tabela1[[#This Row],[Male vs Female Purchases (%)]],2)</f>
        <v>72</v>
      </c>
      <c r="O13" s="6" t="str">
        <f>MID(Tabela1[[#This Row],[Male vs Female Purchases (%)]],12,2)</f>
        <v>26</v>
      </c>
      <c r="P13" t="s">
        <v>38</v>
      </c>
      <c r="Q13" t="s">
        <v>15</v>
      </c>
    </row>
    <row r="14" spans="1:17" x14ac:dyDescent="0.25">
      <c r="A14">
        <v>2015</v>
      </c>
      <c r="B14" t="s">
        <v>35</v>
      </c>
      <c r="C14">
        <v>389</v>
      </c>
      <c r="D14" s="1">
        <v>842036248410267</v>
      </c>
      <c r="E14" t="s">
        <v>22</v>
      </c>
      <c r="F14" s="3" t="str">
        <f ca="1">SUBSTITUTE(Tabela1[[#This Row],[Awareness Index (0-10)]],".",",")</f>
        <v>5,12</v>
      </c>
      <c r="G14" t="s">
        <v>19</v>
      </c>
      <c r="H14" s="3" t="str">
        <f ca="1">SUBSTITUTE(Tabela1[[#This Row],[Contraceptive Usage Rate (%)]],".",",")</f>
        <v>34,99</v>
      </c>
      <c r="I14" s="3" t="str">
        <f ca="1">SUBSTITUTE(Tabela1[[#This Row],[Teen Pregnancy Rate (per 1000 teens)]],".",",")</f>
        <v>43,71</v>
      </c>
      <c r="J14" t="str">
        <f ca="1">SUBSTITUTE(Tabela1[[#This Row],[HIV Prevention Awareness (%)]],".",",")</f>
        <v>90,56</v>
      </c>
      <c r="K14" t="str">
        <f ca="1">SUBSTITUTE(Tabela1[[#This Row],[Online Sales (%)]],".",",")</f>
        <v>55,27</v>
      </c>
      <c r="L14" t="str">
        <f ca="1">SUBSTITUTE(Tabela1[[#This Row],[Average Price per Condom (USD)]],".",",")</f>
        <v>1,92</v>
      </c>
      <c r="M14" t="s">
        <v>39</v>
      </c>
      <c r="N14" s="6" t="str">
        <f>LEFT(Tabela1[[#This Row],[Male vs Female Purchases (%)]],2)</f>
        <v>67</v>
      </c>
      <c r="O14" s="6" t="str">
        <f>MID(Tabela1[[#This Row],[Male vs Female Purchases (%)]],12,2)</f>
        <v>23</v>
      </c>
      <c r="P14" t="s">
        <v>28</v>
      </c>
      <c r="Q14" t="s">
        <v>22</v>
      </c>
    </row>
    <row r="15" spans="1:17" x14ac:dyDescent="0.25">
      <c r="A15">
        <v>2015</v>
      </c>
      <c r="B15" t="s">
        <v>35</v>
      </c>
      <c r="C15">
        <v>178</v>
      </c>
      <c r="D15" s="1">
        <v>1.43434152727944E+16</v>
      </c>
      <c r="E15" t="s">
        <v>15</v>
      </c>
      <c r="F15" s="3" t="str">
        <f ca="1">SUBSTITUTE(Tabela1[[#This Row],[Awareness Index (0-10)]],".",",")</f>
        <v>7,28</v>
      </c>
      <c r="G15" t="s">
        <v>40</v>
      </c>
      <c r="H15" s="3" t="str">
        <f ca="1">SUBSTITUTE(Tabela1[[#This Row],[Contraceptive Usage Rate (%)]],".",",")</f>
        <v>64,44</v>
      </c>
      <c r="I15" s="3" t="str">
        <f ca="1">SUBSTITUTE(Tabela1[[#This Row],[Teen Pregnancy Rate (per 1000 teens)]],".",",")</f>
        <v>11,88</v>
      </c>
      <c r="J15" t="str">
        <f ca="1">SUBSTITUTE(Tabela1[[#This Row],[HIV Prevention Awareness (%)]],".",",")</f>
        <v>78,26</v>
      </c>
      <c r="K15" t="str">
        <f ca="1">SUBSTITUTE(Tabela1[[#This Row],[Online Sales (%)]],".",",")</f>
        <v>15,38</v>
      </c>
      <c r="L15" t="str">
        <f ca="1">SUBSTITUTE(Tabela1[[#This Row],[Average Price per Condom (USD)]],".",",")</f>
        <v>1,62</v>
      </c>
      <c r="M15" t="s">
        <v>41</v>
      </c>
      <c r="N15" s="6" t="str">
        <f>LEFT(Tabela1[[#This Row],[Male vs Female Purchases (%)]],2)</f>
        <v>42</v>
      </c>
      <c r="O15" s="6" t="str">
        <f>MID(Tabela1[[#This Row],[Male vs Female Purchases (%)]],12,2)</f>
        <v>21</v>
      </c>
      <c r="P15" t="s">
        <v>38</v>
      </c>
      <c r="Q15" t="s">
        <v>15</v>
      </c>
    </row>
    <row r="16" spans="1:17" x14ac:dyDescent="0.25">
      <c r="A16">
        <v>2015</v>
      </c>
      <c r="B16" t="s">
        <v>35</v>
      </c>
      <c r="C16">
        <v>1263</v>
      </c>
      <c r="D16" s="1">
        <v>2.85127349966691E+16</v>
      </c>
      <c r="E16" t="s">
        <v>22</v>
      </c>
      <c r="F16" s="3" t="str">
        <f ca="1">SUBSTITUTE(Tabela1[[#This Row],[Awareness Index (0-10)]],".",",")</f>
        <v>6,56</v>
      </c>
      <c r="G16" t="s">
        <v>23</v>
      </c>
      <c r="H16" s="3" t="str">
        <f ca="1">SUBSTITUTE(Tabela1[[#This Row],[Contraceptive Usage Rate (%)]],".",",")</f>
        <v>43,5</v>
      </c>
      <c r="I16" s="3" t="str">
        <f ca="1">SUBSTITUTE(Tabela1[[#This Row],[Teen Pregnancy Rate (per 1000 teens)]],".",",")</f>
        <v>54,81</v>
      </c>
      <c r="J16" t="str">
        <f ca="1">SUBSTITUTE(Tabela1[[#This Row],[HIV Prevention Awareness (%)]],".",",")</f>
        <v>80,09</v>
      </c>
      <c r="K16" t="str">
        <f ca="1">SUBSTITUTE(Tabela1[[#This Row],[Online Sales (%)]],".",",")</f>
        <v>20,96</v>
      </c>
      <c r="L16" t="str">
        <f ca="1">SUBSTITUTE(Tabela1[[#This Row],[Average Price per Condom (USD)]],".",",")</f>
        <v>2,42</v>
      </c>
      <c r="M16" t="s">
        <v>42</v>
      </c>
      <c r="N16" s="6" t="str">
        <f>LEFT(Tabela1[[#This Row],[Male vs Female Purchases (%)]],2)</f>
        <v>40</v>
      </c>
      <c r="O16" s="6" t="str">
        <f>MID(Tabela1[[#This Row],[Male vs Female Purchases (%)]],12,2)</f>
        <v>45</v>
      </c>
      <c r="P16" t="s">
        <v>26</v>
      </c>
      <c r="Q16" t="s">
        <v>22</v>
      </c>
    </row>
    <row r="17" spans="1:17" x14ac:dyDescent="0.25">
      <c r="A17">
        <v>2015</v>
      </c>
      <c r="B17" t="s">
        <v>43</v>
      </c>
      <c r="C17">
        <v>1996</v>
      </c>
      <c r="D17" s="1">
        <v>4.7047849034196096E+16</v>
      </c>
      <c r="E17" t="s">
        <v>15</v>
      </c>
      <c r="F17" s="3" t="str">
        <f ca="1">SUBSTITUTE(Tabela1[[#This Row],[Awareness Index (0-10)]],".",",")</f>
        <v>6,43</v>
      </c>
      <c r="G17" t="s">
        <v>16</v>
      </c>
      <c r="H17" s="3" t="str">
        <f ca="1">SUBSTITUTE(Tabela1[[#This Row],[Contraceptive Usage Rate (%)]],".",",")</f>
        <v>51,61</v>
      </c>
      <c r="I17" s="3" t="str">
        <f ca="1">SUBSTITUTE(Tabela1[[#This Row],[Teen Pregnancy Rate (per 1000 teens)]],".",",")</f>
        <v>9,07</v>
      </c>
      <c r="J17" t="str">
        <f ca="1">SUBSTITUTE(Tabela1[[#This Row],[HIV Prevention Awareness (%)]],".",",")</f>
        <v>65,82</v>
      </c>
      <c r="K17" t="str">
        <f ca="1">SUBSTITUTE(Tabela1[[#This Row],[Online Sales (%)]],".",",")</f>
        <v>10,6</v>
      </c>
      <c r="L17" t="str">
        <f ca="1">SUBSTITUTE(Tabela1[[#This Row],[Average Price per Condom (USD)]],".",",")</f>
        <v>2,19</v>
      </c>
      <c r="M17" t="s">
        <v>44</v>
      </c>
      <c r="N17" s="6" t="str">
        <f>LEFT(Tabela1[[#This Row],[Male vs Female Purchases (%)]],2)</f>
        <v>53</v>
      </c>
      <c r="O17" s="6" t="str">
        <f>MID(Tabela1[[#This Row],[Male vs Female Purchases (%)]],12,2)</f>
        <v>43</v>
      </c>
      <c r="P17" t="s">
        <v>45</v>
      </c>
      <c r="Q17" t="s">
        <v>15</v>
      </c>
    </row>
    <row r="18" spans="1:17" x14ac:dyDescent="0.25">
      <c r="A18">
        <v>2015</v>
      </c>
      <c r="B18" t="s">
        <v>43</v>
      </c>
      <c r="C18">
        <v>485</v>
      </c>
      <c r="D18" s="1">
        <v>1.62854026573683E+16</v>
      </c>
      <c r="E18" t="s">
        <v>15</v>
      </c>
      <c r="F18" s="3" t="str">
        <f ca="1">SUBSTITUTE(Tabela1[[#This Row],[Awareness Index (0-10)]],".",",")</f>
        <v>9,59</v>
      </c>
      <c r="G18" t="s">
        <v>23</v>
      </c>
      <c r="H18" s="3" t="str">
        <f ca="1">SUBSTITUTE(Tabela1[[#This Row],[Contraceptive Usage Rate (%)]],".",",")</f>
        <v>58,46</v>
      </c>
      <c r="I18" s="3" t="str">
        <f ca="1">SUBSTITUTE(Tabela1[[#This Row],[Teen Pregnancy Rate (per 1000 teens)]],".",",")</f>
        <v>58,27</v>
      </c>
      <c r="J18" t="str">
        <f ca="1">SUBSTITUTE(Tabela1[[#This Row],[HIV Prevention Awareness (%)]],".",",")</f>
        <v>56,32</v>
      </c>
      <c r="K18" t="str">
        <f ca="1">SUBSTITUTE(Tabela1[[#This Row],[Online Sales (%)]],".",",")</f>
        <v>50,07</v>
      </c>
      <c r="L18" t="str">
        <f ca="1">SUBSTITUTE(Tabela1[[#This Row],[Average Price per Condom (USD)]],".",",")</f>
        <v>1,65</v>
      </c>
      <c r="M18" t="s">
        <v>46</v>
      </c>
      <c r="N18" s="6" t="str">
        <f>LEFT(Tabela1[[#This Row],[Male vs Female Purchases (%)]],2)</f>
        <v>67</v>
      </c>
      <c r="O18" s="6" t="str">
        <f>MID(Tabela1[[#This Row],[Male vs Female Purchases (%)]],12,2)</f>
        <v>50</v>
      </c>
      <c r="P18" t="s">
        <v>45</v>
      </c>
      <c r="Q18" t="s">
        <v>15</v>
      </c>
    </row>
    <row r="19" spans="1:17" x14ac:dyDescent="0.25">
      <c r="A19">
        <v>2015</v>
      </c>
      <c r="B19" t="s">
        <v>43</v>
      </c>
      <c r="C19">
        <v>1001</v>
      </c>
      <c r="D19" s="1">
        <v>1921904670836080</v>
      </c>
      <c r="E19" t="s">
        <v>22</v>
      </c>
      <c r="F19" s="3" t="str">
        <f ca="1">SUBSTITUTE(Tabela1[[#This Row],[Awareness Index (0-10)]],".",",")</f>
        <v>3,52</v>
      </c>
      <c r="G19" t="s">
        <v>19</v>
      </c>
      <c r="H19" s="3" t="str">
        <f ca="1">SUBSTITUTE(Tabela1[[#This Row],[Contraceptive Usage Rate (%)]],".",",")</f>
        <v>85,06</v>
      </c>
      <c r="I19" s="3" t="str">
        <f ca="1">SUBSTITUTE(Tabela1[[#This Row],[Teen Pregnancy Rate (per 1000 teens)]],".",",")</f>
        <v>18,38</v>
      </c>
      <c r="J19" t="str">
        <f ca="1">SUBSTITUTE(Tabela1[[#This Row],[HIV Prevention Awareness (%)]],".",",")</f>
        <v>75,78</v>
      </c>
      <c r="K19" t="str">
        <f ca="1">SUBSTITUTE(Tabela1[[#This Row],[Online Sales (%)]],".",",")</f>
        <v>40,74</v>
      </c>
      <c r="L19" t="str">
        <f ca="1">SUBSTITUTE(Tabela1[[#This Row],[Average Price per Condom (USD)]],".",",")</f>
        <v>1,35</v>
      </c>
      <c r="M19" t="s">
        <v>47</v>
      </c>
      <c r="N19" s="6" t="str">
        <f>LEFT(Tabela1[[#This Row],[Male vs Female Purchases (%)]],2)</f>
        <v>56</v>
      </c>
      <c r="O19" s="6" t="str">
        <f>MID(Tabela1[[#This Row],[Male vs Female Purchases (%)]],12,2)</f>
        <v>38</v>
      </c>
      <c r="P19" t="s">
        <v>38</v>
      </c>
      <c r="Q19" t="s">
        <v>15</v>
      </c>
    </row>
    <row r="20" spans="1:17" x14ac:dyDescent="0.25">
      <c r="A20">
        <v>2015</v>
      </c>
      <c r="B20" t="s">
        <v>43</v>
      </c>
      <c r="C20">
        <v>457</v>
      </c>
      <c r="D20" s="1">
        <v>2713247727994700</v>
      </c>
      <c r="E20" t="s">
        <v>22</v>
      </c>
      <c r="F20" s="3" t="str">
        <f ca="1">SUBSTITUTE(Tabela1[[#This Row],[Awareness Index (0-10)]],".",",")</f>
        <v>8,94</v>
      </c>
      <c r="G20" t="s">
        <v>40</v>
      </c>
      <c r="H20" s="3" t="str">
        <f ca="1">SUBSTITUTE(Tabela1[[#This Row],[Contraceptive Usage Rate (%)]],".",",")</f>
        <v>49,1</v>
      </c>
      <c r="I20" s="3" t="str">
        <f ca="1">SUBSTITUTE(Tabela1[[#This Row],[Teen Pregnancy Rate (per 1000 teens)]],".",",")</f>
        <v>43,87</v>
      </c>
      <c r="J20" t="str">
        <f ca="1">SUBSTITUTE(Tabela1[[#This Row],[HIV Prevention Awareness (%)]],".",",")</f>
        <v>33,76</v>
      </c>
      <c r="K20" t="str">
        <f ca="1">SUBSTITUTE(Tabela1[[#This Row],[Online Sales (%)]],".",",")</f>
        <v>23,53</v>
      </c>
      <c r="L20" t="str">
        <f ca="1">SUBSTITUTE(Tabela1[[#This Row],[Average Price per Condom (USD)]],".",",")</f>
        <v>2,16</v>
      </c>
      <c r="M20" t="s">
        <v>48</v>
      </c>
      <c r="N20" s="6" t="str">
        <f>LEFT(Tabela1[[#This Row],[Male vs Female Purchases (%)]],2)</f>
        <v>47</v>
      </c>
      <c r="O20" s="6" t="str">
        <f>MID(Tabela1[[#This Row],[Male vs Female Purchases (%)]],12,2)</f>
        <v>33</v>
      </c>
      <c r="P20" t="s">
        <v>45</v>
      </c>
      <c r="Q20" t="s">
        <v>22</v>
      </c>
    </row>
    <row r="21" spans="1:17" x14ac:dyDescent="0.25">
      <c r="A21">
        <v>2015</v>
      </c>
      <c r="B21" t="s">
        <v>43</v>
      </c>
      <c r="C21">
        <v>1398</v>
      </c>
      <c r="D21" s="1">
        <v>9600858656824740</v>
      </c>
      <c r="E21" t="s">
        <v>22</v>
      </c>
      <c r="F21" s="3" t="str">
        <f ca="1">SUBSTITUTE(Tabela1[[#This Row],[Awareness Index (0-10)]],".",",")</f>
        <v>4,59</v>
      </c>
      <c r="G21" t="s">
        <v>19</v>
      </c>
      <c r="H21" s="3" t="str">
        <f ca="1">SUBSTITUTE(Tabela1[[#This Row],[Contraceptive Usage Rate (%)]],".",",")</f>
        <v>26,91</v>
      </c>
      <c r="I21" s="3" t="str">
        <f ca="1">SUBSTITUTE(Tabela1[[#This Row],[Teen Pregnancy Rate (per 1000 teens)]],".",",")</f>
        <v>23,96</v>
      </c>
      <c r="J21" t="str">
        <f ca="1">SUBSTITUTE(Tabela1[[#This Row],[HIV Prevention Awareness (%)]],".",",")</f>
        <v>51,03</v>
      </c>
      <c r="K21" t="str">
        <f ca="1">SUBSTITUTE(Tabela1[[#This Row],[Online Sales (%)]],".",",")</f>
        <v>13,32</v>
      </c>
      <c r="L21" t="str">
        <f ca="1">SUBSTITUTE(Tabela1[[#This Row],[Average Price per Condom (USD)]],".",",")</f>
        <v>0,93</v>
      </c>
      <c r="M21" t="s">
        <v>49</v>
      </c>
      <c r="N21" s="6" t="str">
        <f>LEFT(Tabela1[[#This Row],[Male vs Female Purchases (%)]],2)</f>
        <v>75</v>
      </c>
      <c r="O21" s="6" t="str">
        <f>MID(Tabela1[[#This Row],[Male vs Female Purchases (%)]],12,2)</f>
        <v>21</v>
      </c>
      <c r="P21" t="s">
        <v>28</v>
      </c>
      <c r="Q21" t="s">
        <v>22</v>
      </c>
    </row>
    <row r="22" spans="1:17" x14ac:dyDescent="0.25">
      <c r="A22">
        <v>2015</v>
      </c>
      <c r="B22" t="s">
        <v>50</v>
      </c>
      <c r="C22">
        <v>524</v>
      </c>
      <c r="D22" s="1">
        <v>1202070274472630</v>
      </c>
      <c r="E22" t="s">
        <v>22</v>
      </c>
      <c r="F22" s="3" t="str">
        <f ca="1">SUBSTITUTE(Tabela1[[#This Row],[Awareness Index (0-10)]],".",",")</f>
        <v>6,33</v>
      </c>
      <c r="G22" t="s">
        <v>23</v>
      </c>
      <c r="H22" s="3" t="str">
        <f ca="1">SUBSTITUTE(Tabela1[[#This Row],[Contraceptive Usage Rate (%)]],".",",")</f>
        <v>52,95</v>
      </c>
      <c r="I22" s="3" t="str">
        <f ca="1">SUBSTITUTE(Tabela1[[#This Row],[Teen Pregnancy Rate (per 1000 teens)]],".",",")</f>
        <v>22,36</v>
      </c>
      <c r="J22" t="str">
        <f ca="1">SUBSTITUTE(Tabela1[[#This Row],[HIV Prevention Awareness (%)]],".",",")</f>
        <v>80,38</v>
      </c>
      <c r="K22" t="str">
        <f ca="1">SUBSTITUTE(Tabela1[[#This Row],[Online Sales (%)]],".",",")</f>
        <v>5,42</v>
      </c>
      <c r="L22" t="str">
        <f ca="1">SUBSTITUTE(Tabela1[[#This Row],[Average Price per Condom (USD)]],".",",")</f>
        <v>0,4</v>
      </c>
      <c r="M22" t="s">
        <v>51</v>
      </c>
      <c r="N22" s="6" t="str">
        <f>LEFT(Tabela1[[#This Row],[Male vs Female Purchases (%)]],2)</f>
        <v>56</v>
      </c>
      <c r="O22" s="6" t="str">
        <f>MID(Tabela1[[#This Row],[Male vs Female Purchases (%)]],12,2)</f>
        <v>47</v>
      </c>
      <c r="P22" t="s">
        <v>26</v>
      </c>
      <c r="Q22" t="s">
        <v>15</v>
      </c>
    </row>
    <row r="23" spans="1:17" x14ac:dyDescent="0.25">
      <c r="A23">
        <v>2015</v>
      </c>
      <c r="B23" t="s">
        <v>50</v>
      </c>
      <c r="C23">
        <v>549</v>
      </c>
      <c r="D23" s="1">
        <v>1.61311798794852E+16</v>
      </c>
      <c r="E23" t="s">
        <v>15</v>
      </c>
      <c r="F23" s="3" t="str">
        <f ca="1">SUBSTITUTE(Tabela1[[#This Row],[Awareness Index (0-10)]],".",",")</f>
        <v>7,01</v>
      </c>
      <c r="G23" t="s">
        <v>23</v>
      </c>
      <c r="H23" s="3" t="str">
        <f ca="1">SUBSTITUTE(Tabela1[[#This Row],[Contraceptive Usage Rate (%)]],".",",")</f>
        <v>84,54</v>
      </c>
      <c r="I23" s="3" t="str">
        <f ca="1">SUBSTITUTE(Tabela1[[#This Row],[Teen Pregnancy Rate (per 1000 teens)]],".",",")</f>
        <v>58,93</v>
      </c>
      <c r="J23" t="str">
        <f ca="1">SUBSTITUTE(Tabela1[[#This Row],[HIV Prevention Awareness (%)]],".",",")</f>
        <v>60,6</v>
      </c>
      <c r="K23" t="str">
        <f ca="1">SUBSTITUTE(Tabela1[[#This Row],[Online Sales (%)]],".",",")</f>
        <v>5,23</v>
      </c>
      <c r="L23" t="str">
        <f ca="1">SUBSTITUTE(Tabela1[[#This Row],[Average Price per Condom (USD)]],".",",")</f>
        <v>2,27</v>
      </c>
      <c r="M23" t="s">
        <v>52</v>
      </c>
      <c r="N23" s="6" t="str">
        <f>LEFT(Tabela1[[#This Row],[Male vs Female Purchases (%)]],2)</f>
        <v>80</v>
      </c>
      <c r="O23" s="6" t="str">
        <f>MID(Tabela1[[#This Row],[Male vs Female Purchases (%)]],12,2)</f>
        <v>29</v>
      </c>
      <c r="P23" t="s">
        <v>28</v>
      </c>
      <c r="Q23" t="s">
        <v>15</v>
      </c>
    </row>
    <row r="24" spans="1:17" x14ac:dyDescent="0.25">
      <c r="A24">
        <v>2015</v>
      </c>
      <c r="B24" t="s">
        <v>50</v>
      </c>
      <c r="C24">
        <v>794</v>
      </c>
      <c r="D24" s="1">
        <v>2554674108269790</v>
      </c>
      <c r="E24" t="s">
        <v>15</v>
      </c>
      <c r="F24" s="3" t="str">
        <f ca="1">SUBSTITUTE(Tabela1[[#This Row],[Awareness Index (0-10)]],".",",")</f>
        <v>4,17</v>
      </c>
      <c r="G24" t="s">
        <v>40</v>
      </c>
      <c r="H24" s="3" t="str">
        <f ca="1">SUBSTITUTE(Tabela1[[#This Row],[Contraceptive Usage Rate (%)]],".",",")</f>
        <v>21,29</v>
      </c>
      <c r="I24" s="3" t="str">
        <f ca="1">SUBSTITUTE(Tabela1[[#This Row],[Teen Pregnancy Rate (per 1000 teens)]],".",",")</f>
        <v>61,54</v>
      </c>
      <c r="J24" t="str">
        <f ca="1">SUBSTITUTE(Tabela1[[#This Row],[HIV Prevention Awareness (%)]],".",",")</f>
        <v>31,65</v>
      </c>
      <c r="K24" t="str">
        <f ca="1">SUBSTITUTE(Tabela1[[#This Row],[Online Sales (%)]],".",",")</f>
        <v>45,49</v>
      </c>
      <c r="L24" t="str">
        <f ca="1">SUBSTITUTE(Tabela1[[#This Row],[Average Price per Condom (USD)]],".",",")</f>
        <v>1,4</v>
      </c>
      <c r="M24" t="s">
        <v>53</v>
      </c>
      <c r="N24" s="6" t="str">
        <f>LEFT(Tabela1[[#This Row],[Male vs Female Purchases (%)]],2)</f>
        <v>80</v>
      </c>
      <c r="O24" s="6" t="str">
        <f>MID(Tabela1[[#This Row],[Male vs Female Purchases (%)]],12,2)</f>
        <v>54</v>
      </c>
      <c r="P24" t="s">
        <v>38</v>
      </c>
      <c r="Q24" t="s">
        <v>15</v>
      </c>
    </row>
    <row r="25" spans="1:17" x14ac:dyDescent="0.25">
      <c r="A25">
        <v>2015</v>
      </c>
      <c r="B25" t="s">
        <v>50</v>
      </c>
      <c r="C25">
        <v>371</v>
      </c>
      <c r="D25" s="1">
        <v>7957579131826270</v>
      </c>
      <c r="E25" t="s">
        <v>15</v>
      </c>
      <c r="F25" s="3" t="str">
        <f ca="1">SUBSTITUTE(Tabela1[[#This Row],[Awareness Index (0-10)]],".",",")</f>
        <v>5,33</v>
      </c>
      <c r="G25" t="s">
        <v>23</v>
      </c>
      <c r="H25" s="3" t="str">
        <f ca="1">SUBSTITUTE(Tabela1[[#This Row],[Contraceptive Usage Rate (%)]],".",",")</f>
        <v>64,5</v>
      </c>
      <c r="I25" s="3" t="str">
        <f ca="1">SUBSTITUTE(Tabela1[[#This Row],[Teen Pregnancy Rate (per 1000 teens)]],".",",")</f>
        <v>15,13</v>
      </c>
      <c r="J25" t="str">
        <f ca="1">SUBSTITUTE(Tabela1[[#This Row],[HIV Prevention Awareness (%)]],".",",")</f>
        <v>63,85</v>
      </c>
      <c r="K25" t="str">
        <f ca="1">SUBSTITUTE(Tabela1[[#This Row],[Online Sales (%)]],".",",")</f>
        <v>46,39</v>
      </c>
      <c r="L25" t="str">
        <f ca="1">SUBSTITUTE(Tabela1[[#This Row],[Average Price per Condom (USD)]],".",",")</f>
        <v>0,91</v>
      </c>
      <c r="M25" t="s">
        <v>54</v>
      </c>
      <c r="N25" s="6" t="str">
        <f>LEFT(Tabela1[[#This Row],[Male vs Female Purchases (%)]],2)</f>
        <v>51</v>
      </c>
      <c r="O25" s="6" t="str">
        <f>MID(Tabela1[[#This Row],[Male vs Female Purchases (%)]],12,2)</f>
        <v>59</v>
      </c>
      <c r="P25" t="s">
        <v>26</v>
      </c>
      <c r="Q25" t="s">
        <v>22</v>
      </c>
    </row>
    <row r="26" spans="1:17" x14ac:dyDescent="0.25">
      <c r="A26">
        <v>2015</v>
      </c>
      <c r="B26" t="s">
        <v>50</v>
      </c>
      <c r="C26">
        <v>1464</v>
      </c>
      <c r="D26" s="1">
        <v>1.18213853957213E+16</v>
      </c>
      <c r="E26" t="s">
        <v>22</v>
      </c>
      <c r="F26" s="3" t="str">
        <f ca="1">SUBSTITUTE(Tabela1[[#This Row],[Awareness Index (0-10)]],".",",")</f>
        <v>5,03</v>
      </c>
      <c r="G26" t="s">
        <v>16</v>
      </c>
      <c r="H26" s="3" t="str">
        <f ca="1">SUBSTITUTE(Tabela1[[#This Row],[Contraceptive Usage Rate (%)]],".",",")</f>
        <v>50,06</v>
      </c>
      <c r="I26" s="3" t="str">
        <f ca="1">SUBSTITUTE(Tabela1[[#This Row],[Teen Pregnancy Rate (per 1000 teens)]],".",",")</f>
        <v>2,39</v>
      </c>
      <c r="J26" t="str">
        <f ca="1">SUBSTITUTE(Tabela1[[#This Row],[HIV Prevention Awareness (%)]],".",",")</f>
        <v>49,91</v>
      </c>
      <c r="K26" t="str">
        <f ca="1">SUBSTITUTE(Tabela1[[#This Row],[Online Sales (%)]],".",",")</f>
        <v>33,05</v>
      </c>
      <c r="L26" t="str">
        <f ca="1">SUBSTITUTE(Tabela1[[#This Row],[Average Price per Condom (USD)]],".",",")</f>
        <v>1,36</v>
      </c>
      <c r="M26" t="s">
        <v>55</v>
      </c>
      <c r="N26" s="6" t="str">
        <f>LEFT(Tabela1[[#This Row],[Male vs Female Purchases (%)]],2)</f>
        <v>59</v>
      </c>
      <c r="O26" s="6" t="str">
        <f>MID(Tabela1[[#This Row],[Male vs Female Purchases (%)]],12,2)</f>
        <v>35</v>
      </c>
      <c r="P26" t="s">
        <v>38</v>
      </c>
      <c r="Q26" t="s">
        <v>22</v>
      </c>
    </row>
    <row r="27" spans="1:17" x14ac:dyDescent="0.25">
      <c r="A27">
        <v>2015</v>
      </c>
      <c r="B27" t="s">
        <v>56</v>
      </c>
      <c r="C27">
        <v>825</v>
      </c>
      <c r="D27" s="1">
        <v>2.22184111351475E+16</v>
      </c>
      <c r="E27" t="s">
        <v>22</v>
      </c>
      <c r="F27" s="3" t="str">
        <f ca="1">SUBSTITUTE(Tabela1[[#This Row],[Awareness Index (0-10)]],".",",")</f>
        <v>6,41</v>
      </c>
      <c r="G27" t="s">
        <v>40</v>
      </c>
      <c r="H27" s="3" t="str">
        <f ca="1">SUBSTITUTE(Tabela1[[#This Row],[Contraceptive Usage Rate (%)]],".",",")</f>
        <v>60,24</v>
      </c>
      <c r="I27" s="3" t="str">
        <f ca="1">SUBSTITUTE(Tabela1[[#This Row],[Teen Pregnancy Rate (per 1000 teens)]],".",",")</f>
        <v>6,25</v>
      </c>
      <c r="J27" t="str">
        <f ca="1">SUBSTITUTE(Tabela1[[#This Row],[HIV Prevention Awareness (%)]],".",",")</f>
        <v>38,69</v>
      </c>
      <c r="K27" t="str">
        <f ca="1">SUBSTITUTE(Tabela1[[#This Row],[Online Sales (%)]],".",",")</f>
        <v>43,11</v>
      </c>
      <c r="L27" t="str">
        <f ca="1">SUBSTITUTE(Tabela1[[#This Row],[Average Price per Condom (USD)]],".",",")</f>
        <v>2,09</v>
      </c>
      <c r="M27" t="s">
        <v>57</v>
      </c>
      <c r="N27" s="6" t="str">
        <f>LEFT(Tabela1[[#This Row],[Male vs Female Purchases (%)]],2)</f>
        <v>59</v>
      </c>
      <c r="O27" s="6" t="str">
        <f>MID(Tabela1[[#This Row],[Male vs Female Purchases (%)]],12,2)</f>
        <v>25</v>
      </c>
      <c r="P27" t="s">
        <v>18</v>
      </c>
      <c r="Q27" t="s">
        <v>15</v>
      </c>
    </row>
    <row r="28" spans="1:17" x14ac:dyDescent="0.25">
      <c r="A28">
        <v>2015</v>
      </c>
      <c r="B28" t="s">
        <v>56</v>
      </c>
      <c r="C28">
        <v>725</v>
      </c>
      <c r="D28" s="1">
        <v>1.84787711064518E+16</v>
      </c>
      <c r="E28" t="s">
        <v>22</v>
      </c>
      <c r="F28" s="3" t="str">
        <f ca="1">SUBSTITUTE(Tabela1[[#This Row],[Awareness Index (0-10)]],".",",")</f>
        <v>4,22</v>
      </c>
      <c r="G28" t="s">
        <v>23</v>
      </c>
      <c r="H28" s="3" t="str">
        <f ca="1">SUBSTITUTE(Tabela1[[#This Row],[Contraceptive Usage Rate (%)]],".",",")</f>
        <v>23,93</v>
      </c>
      <c r="I28" s="3" t="str">
        <f ca="1">SUBSTITUTE(Tabela1[[#This Row],[Teen Pregnancy Rate (per 1000 teens)]],".",",")</f>
        <v>40,82</v>
      </c>
      <c r="J28" t="str">
        <f ca="1">SUBSTITUTE(Tabela1[[#This Row],[HIV Prevention Awareness (%)]],".",",")</f>
        <v>61,54</v>
      </c>
      <c r="K28" t="str">
        <f ca="1">SUBSTITUTE(Tabela1[[#This Row],[Online Sales (%)]],".",",")</f>
        <v>32,71</v>
      </c>
      <c r="L28" t="str">
        <f ca="1">SUBSTITUTE(Tabela1[[#This Row],[Average Price per Condom (USD)]],".",",")</f>
        <v>2,31</v>
      </c>
      <c r="M28" t="s">
        <v>58</v>
      </c>
      <c r="N28" s="6" t="str">
        <f>LEFT(Tabela1[[#This Row],[Male vs Female Purchases (%)]],2)</f>
        <v>66</v>
      </c>
      <c r="O28" s="6" t="str">
        <f>MID(Tabela1[[#This Row],[Male vs Female Purchases (%)]],12,2)</f>
        <v>49</v>
      </c>
      <c r="P28" t="s">
        <v>59</v>
      </c>
      <c r="Q28" t="s">
        <v>15</v>
      </c>
    </row>
    <row r="29" spans="1:17" x14ac:dyDescent="0.25">
      <c r="A29">
        <v>2015</v>
      </c>
      <c r="B29" t="s">
        <v>56</v>
      </c>
      <c r="C29">
        <v>1062</v>
      </c>
      <c r="D29" s="1">
        <v>2706855334271410</v>
      </c>
      <c r="E29" t="s">
        <v>22</v>
      </c>
      <c r="F29" s="3" t="str">
        <f ca="1">SUBSTITUTE(Tabela1[[#This Row],[Awareness Index (0-10)]],".",",")</f>
        <v>7,92</v>
      </c>
      <c r="G29" t="s">
        <v>40</v>
      </c>
      <c r="H29" s="3" t="str">
        <f ca="1">SUBSTITUTE(Tabela1[[#This Row],[Contraceptive Usage Rate (%)]],".",",")</f>
        <v>81,06</v>
      </c>
      <c r="I29" s="3" t="str">
        <f ca="1">SUBSTITUTE(Tabela1[[#This Row],[Teen Pregnancy Rate (per 1000 teens)]],".",",")</f>
        <v>18,76</v>
      </c>
      <c r="J29" t="str">
        <f ca="1">SUBSTITUTE(Tabela1[[#This Row],[HIV Prevention Awareness (%)]],".",",")</f>
        <v>87,03</v>
      </c>
      <c r="K29" t="str">
        <f ca="1">SUBSTITUTE(Tabela1[[#This Row],[Online Sales (%)]],".",",")</f>
        <v>26,14</v>
      </c>
      <c r="L29" t="str">
        <f ca="1">SUBSTITUTE(Tabela1[[#This Row],[Average Price per Condom (USD)]],".",",")</f>
        <v>1,14</v>
      </c>
      <c r="M29" t="s">
        <v>60</v>
      </c>
      <c r="N29" s="6" t="str">
        <f>LEFT(Tabela1[[#This Row],[Male vs Female Purchases (%)]],2)</f>
        <v>41</v>
      </c>
      <c r="O29" s="6" t="str">
        <f>MID(Tabela1[[#This Row],[Male vs Female Purchases (%)]],12,2)</f>
        <v>28</v>
      </c>
      <c r="P29" t="s">
        <v>18</v>
      </c>
      <c r="Q29" t="s">
        <v>15</v>
      </c>
    </row>
    <row r="30" spans="1:17" x14ac:dyDescent="0.25">
      <c r="A30">
        <v>2015</v>
      </c>
      <c r="B30" t="s">
        <v>56</v>
      </c>
      <c r="C30">
        <v>605</v>
      </c>
      <c r="D30" s="1">
        <v>7015804830334680</v>
      </c>
      <c r="E30" t="s">
        <v>15</v>
      </c>
      <c r="F30" s="3" t="str">
        <f ca="1">SUBSTITUTE(Tabela1[[#This Row],[Awareness Index (0-10)]],".",",")</f>
        <v>7,15</v>
      </c>
      <c r="G30" t="s">
        <v>16</v>
      </c>
      <c r="H30" s="3" t="str">
        <f ca="1">SUBSTITUTE(Tabela1[[#This Row],[Contraceptive Usage Rate (%)]],".",",")</f>
        <v>79,09</v>
      </c>
      <c r="I30" s="3" t="str">
        <f ca="1">SUBSTITUTE(Tabela1[[#This Row],[Teen Pregnancy Rate (per 1000 teens)]],".",",")</f>
        <v>46,0</v>
      </c>
      <c r="J30" t="str">
        <f ca="1">SUBSTITUTE(Tabela1[[#This Row],[HIV Prevention Awareness (%)]],".",",")</f>
        <v>45,95</v>
      </c>
      <c r="K30" t="str">
        <f ca="1">SUBSTITUTE(Tabela1[[#This Row],[Online Sales (%)]],".",",")</f>
        <v>63,7</v>
      </c>
      <c r="L30" t="str">
        <f ca="1">SUBSTITUTE(Tabela1[[#This Row],[Average Price per Condom (USD)]],".",",")</f>
        <v>1,75</v>
      </c>
      <c r="M30" t="s">
        <v>61</v>
      </c>
      <c r="N30" s="6" t="str">
        <f>LEFT(Tabela1[[#This Row],[Male vs Female Purchases (%)]],2)</f>
        <v>69</v>
      </c>
      <c r="O30" s="6" t="str">
        <f>MID(Tabela1[[#This Row],[Male vs Female Purchases (%)]],12,2)</f>
        <v>45</v>
      </c>
      <c r="P30" t="s">
        <v>26</v>
      </c>
      <c r="Q30" t="s">
        <v>22</v>
      </c>
    </row>
    <row r="31" spans="1:17" x14ac:dyDescent="0.25">
      <c r="A31">
        <v>2015</v>
      </c>
      <c r="B31" t="s">
        <v>56</v>
      </c>
      <c r="C31">
        <v>1499</v>
      </c>
      <c r="D31" s="1">
        <v>4.9357984923654496E+16</v>
      </c>
      <c r="E31" t="s">
        <v>15</v>
      </c>
      <c r="F31" s="3" t="str">
        <f ca="1">SUBSTITUTE(Tabela1[[#This Row],[Awareness Index (0-10)]],".",",")</f>
        <v>8,33</v>
      </c>
      <c r="G31" t="s">
        <v>23</v>
      </c>
      <c r="H31" s="3" t="str">
        <f ca="1">SUBSTITUTE(Tabela1[[#This Row],[Contraceptive Usage Rate (%)]],".",",")</f>
        <v>29,08</v>
      </c>
      <c r="I31" s="3" t="str">
        <f ca="1">SUBSTITUTE(Tabela1[[#This Row],[Teen Pregnancy Rate (per 1000 teens)]],".",",")</f>
        <v>66,12</v>
      </c>
      <c r="J31" t="str">
        <f ca="1">SUBSTITUTE(Tabela1[[#This Row],[HIV Prevention Awareness (%)]],".",",")</f>
        <v>92,64</v>
      </c>
      <c r="K31" t="str">
        <f ca="1">SUBSTITUTE(Tabela1[[#This Row],[Online Sales (%)]],".",",")</f>
        <v>29,76</v>
      </c>
      <c r="L31" t="str">
        <f ca="1">SUBSTITUTE(Tabela1[[#This Row],[Average Price per Condom (USD)]],".",",")</f>
        <v>0,56</v>
      </c>
      <c r="M31" t="s">
        <v>62</v>
      </c>
      <c r="N31" s="6" t="str">
        <f>LEFT(Tabela1[[#This Row],[Male vs Female Purchases (%)]],2)</f>
        <v>43</v>
      </c>
      <c r="O31" s="6" t="str">
        <f>MID(Tabela1[[#This Row],[Male vs Female Purchases (%)]],12,2)</f>
        <v>24</v>
      </c>
      <c r="P31" t="s">
        <v>28</v>
      </c>
      <c r="Q31" t="s">
        <v>15</v>
      </c>
    </row>
    <row r="32" spans="1:17" x14ac:dyDescent="0.25">
      <c r="A32">
        <v>2015</v>
      </c>
      <c r="B32" t="s">
        <v>63</v>
      </c>
      <c r="C32">
        <v>2278</v>
      </c>
      <c r="D32" s="1">
        <v>2666228501482640</v>
      </c>
      <c r="E32" t="s">
        <v>22</v>
      </c>
      <c r="F32" s="3" t="str">
        <f ca="1">SUBSTITUTE(Tabela1[[#This Row],[Awareness Index (0-10)]],".",",")</f>
        <v>9,42</v>
      </c>
      <c r="G32" t="s">
        <v>19</v>
      </c>
      <c r="H32" s="3" t="str">
        <f ca="1">SUBSTITUTE(Tabela1[[#This Row],[Contraceptive Usage Rate (%)]],".",",")</f>
        <v>85,68</v>
      </c>
      <c r="I32" s="3" t="str">
        <f ca="1">SUBSTITUTE(Tabela1[[#This Row],[Teen Pregnancy Rate (per 1000 teens)]],".",",")</f>
        <v>67,41</v>
      </c>
      <c r="J32" t="str">
        <f ca="1">SUBSTITUTE(Tabela1[[#This Row],[HIV Prevention Awareness (%)]],".",",")</f>
        <v>40,29</v>
      </c>
      <c r="K32" t="str">
        <f ca="1">SUBSTITUTE(Tabela1[[#This Row],[Online Sales (%)]],".",",")</f>
        <v>66,96</v>
      </c>
      <c r="L32" t="str">
        <f ca="1">SUBSTITUTE(Tabela1[[#This Row],[Average Price per Condom (USD)]],".",",")</f>
        <v>0,25</v>
      </c>
      <c r="M32" t="s">
        <v>64</v>
      </c>
      <c r="N32" s="6" t="str">
        <f>LEFT(Tabela1[[#This Row],[Male vs Female Purchases (%)]],2)</f>
        <v>52</v>
      </c>
      <c r="O32" s="6" t="str">
        <f>MID(Tabela1[[#This Row],[Male vs Female Purchases (%)]],12,2)</f>
        <v>54</v>
      </c>
      <c r="P32" t="s">
        <v>26</v>
      </c>
      <c r="Q32" t="s">
        <v>22</v>
      </c>
    </row>
    <row r="33" spans="1:17" x14ac:dyDescent="0.25">
      <c r="A33">
        <v>2015</v>
      </c>
      <c r="B33" t="s">
        <v>63</v>
      </c>
      <c r="C33">
        <v>1061</v>
      </c>
      <c r="D33" s="1">
        <v>2592986934782060</v>
      </c>
      <c r="E33" t="s">
        <v>15</v>
      </c>
      <c r="F33" s="3" t="str">
        <f ca="1">SUBSTITUTE(Tabela1[[#This Row],[Awareness Index (0-10)]],".",",")</f>
        <v>8,41</v>
      </c>
      <c r="G33" t="s">
        <v>19</v>
      </c>
      <c r="H33" s="3" t="str">
        <f ca="1">SUBSTITUTE(Tabela1[[#This Row],[Contraceptive Usage Rate (%)]],".",",")</f>
        <v>75,4</v>
      </c>
      <c r="I33" s="3" t="str">
        <f ca="1">SUBSTITUTE(Tabela1[[#This Row],[Teen Pregnancy Rate (per 1000 teens)]],".",",")</f>
        <v>63,61</v>
      </c>
      <c r="J33" t="str">
        <f ca="1">SUBSTITUTE(Tabela1[[#This Row],[HIV Prevention Awareness (%)]],".",",")</f>
        <v>81,57</v>
      </c>
      <c r="K33" t="str">
        <f ca="1">SUBSTITUTE(Tabela1[[#This Row],[Online Sales (%)]],".",",")</f>
        <v>15,53</v>
      </c>
      <c r="L33" t="str">
        <f ca="1">SUBSTITUTE(Tabela1[[#This Row],[Average Price per Condom (USD)]],".",",")</f>
        <v>1,1</v>
      </c>
      <c r="M33" t="s">
        <v>65</v>
      </c>
      <c r="N33" s="6" t="str">
        <f>LEFT(Tabela1[[#This Row],[Male vs Female Purchases (%)]],2)</f>
        <v>49</v>
      </c>
      <c r="O33" s="6" t="str">
        <f>MID(Tabela1[[#This Row],[Male vs Female Purchases (%)]],12,2)</f>
        <v>40</v>
      </c>
      <c r="P33" t="s">
        <v>45</v>
      </c>
      <c r="Q33" t="s">
        <v>22</v>
      </c>
    </row>
    <row r="34" spans="1:17" x14ac:dyDescent="0.25">
      <c r="A34">
        <v>2015</v>
      </c>
      <c r="B34" t="s">
        <v>63</v>
      </c>
      <c r="C34">
        <v>1839</v>
      </c>
      <c r="D34" s="1">
        <v>2146269855911440</v>
      </c>
      <c r="E34" t="s">
        <v>15</v>
      </c>
      <c r="F34" s="3" t="str">
        <f ca="1">SUBSTITUTE(Tabela1[[#This Row],[Awareness Index (0-10)]],".",",")</f>
        <v>6,88</v>
      </c>
      <c r="G34" t="s">
        <v>16</v>
      </c>
      <c r="H34" s="3" t="str">
        <f ca="1">SUBSTITUTE(Tabela1[[#This Row],[Contraceptive Usage Rate (%)]],".",",")</f>
        <v>30,36</v>
      </c>
      <c r="I34" s="3" t="str">
        <f ca="1">SUBSTITUTE(Tabela1[[#This Row],[Teen Pregnancy Rate (per 1000 teens)]],".",",")</f>
        <v>5,33</v>
      </c>
      <c r="J34" t="str">
        <f ca="1">SUBSTITUTE(Tabela1[[#This Row],[HIV Prevention Awareness (%)]],".",",")</f>
        <v>54,01</v>
      </c>
      <c r="K34" t="str">
        <f ca="1">SUBSTITUTE(Tabela1[[#This Row],[Online Sales (%)]],".",",")</f>
        <v>42,53</v>
      </c>
      <c r="L34" t="str">
        <f ca="1">SUBSTITUTE(Tabela1[[#This Row],[Average Price per Condom (USD)]],".",",")</f>
        <v>1,48</v>
      </c>
      <c r="M34" t="s">
        <v>66</v>
      </c>
      <c r="N34" s="6" t="str">
        <f>LEFT(Tabela1[[#This Row],[Male vs Female Purchases (%)]],2)</f>
        <v>42</v>
      </c>
      <c r="O34" s="6" t="str">
        <f>MID(Tabela1[[#This Row],[Male vs Female Purchases (%)]],12,2)</f>
        <v>47</v>
      </c>
      <c r="P34" t="s">
        <v>28</v>
      </c>
      <c r="Q34" t="s">
        <v>15</v>
      </c>
    </row>
    <row r="35" spans="1:17" x14ac:dyDescent="0.25">
      <c r="A35">
        <v>2015</v>
      </c>
      <c r="B35" t="s">
        <v>63</v>
      </c>
      <c r="C35">
        <v>1588</v>
      </c>
      <c r="D35" s="1">
        <v>3125074003132250</v>
      </c>
      <c r="E35" t="s">
        <v>22</v>
      </c>
      <c r="F35" s="3" t="str">
        <f ca="1">SUBSTITUTE(Tabela1[[#This Row],[Awareness Index (0-10)]],".",",")</f>
        <v>9,32</v>
      </c>
      <c r="G35" t="s">
        <v>16</v>
      </c>
      <c r="H35" s="3" t="str">
        <f ca="1">SUBSTITUTE(Tabela1[[#This Row],[Contraceptive Usage Rate (%)]],".",",")</f>
        <v>31,63</v>
      </c>
      <c r="I35" s="3" t="str">
        <f ca="1">SUBSTITUTE(Tabela1[[#This Row],[Teen Pregnancy Rate (per 1000 teens)]],".",",")</f>
        <v>7,04</v>
      </c>
      <c r="J35" t="str">
        <f ca="1">SUBSTITUTE(Tabela1[[#This Row],[HIV Prevention Awareness (%)]],".",",")</f>
        <v>80,72</v>
      </c>
      <c r="K35" t="str">
        <f ca="1">SUBSTITUTE(Tabela1[[#This Row],[Online Sales (%)]],".",",")</f>
        <v>33,39</v>
      </c>
      <c r="L35" t="str">
        <f ca="1">SUBSTITUTE(Tabela1[[#This Row],[Average Price per Condom (USD)]],".",",")</f>
        <v>1,56</v>
      </c>
      <c r="M35" t="s">
        <v>67</v>
      </c>
      <c r="N35" s="6" t="str">
        <f>LEFT(Tabela1[[#This Row],[Male vs Female Purchases (%)]],2)</f>
        <v>44</v>
      </c>
      <c r="O35" s="6" t="str">
        <f>MID(Tabela1[[#This Row],[Male vs Female Purchases (%)]],12,2)</f>
        <v>37</v>
      </c>
      <c r="P35" t="s">
        <v>38</v>
      </c>
      <c r="Q35" t="s">
        <v>15</v>
      </c>
    </row>
    <row r="36" spans="1:17" x14ac:dyDescent="0.25">
      <c r="A36">
        <v>2015</v>
      </c>
      <c r="B36" t="s">
        <v>63</v>
      </c>
      <c r="C36">
        <v>1981</v>
      </c>
      <c r="D36" s="1">
        <v>3.10012044663671E+16</v>
      </c>
      <c r="E36" t="s">
        <v>22</v>
      </c>
      <c r="F36" s="3" t="str">
        <f ca="1">SUBSTITUTE(Tabela1[[#This Row],[Awareness Index (0-10)]],".",",")</f>
        <v>5,93</v>
      </c>
      <c r="G36" t="s">
        <v>19</v>
      </c>
      <c r="H36" s="3" t="str">
        <f ca="1">SUBSTITUTE(Tabela1[[#This Row],[Contraceptive Usage Rate (%)]],".",",")</f>
        <v>28,57</v>
      </c>
      <c r="I36" s="3" t="str">
        <f ca="1">SUBSTITUTE(Tabela1[[#This Row],[Teen Pregnancy Rate (per 1000 teens)]],".",",")</f>
        <v>57,02</v>
      </c>
      <c r="J36" t="str">
        <f ca="1">SUBSTITUTE(Tabela1[[#This Row],[HIV Prevention Awareness (%)]],".",",")</f>
        <v>85,9</v>
      </c>
      <c r="K36" t="str">
        <f ca="1">SUBSTITUTE(Tabela1[[#This Row],[Online Sales (%)]],".",",")</f>
        <v>54,28</v>
      </c>
      <c r="L36" t="str">
        <f ca="1">SUBSTITUTE(Tabela1[[#This Row],[Average Price per Condom (USD)]],".",",")</f>
        <v>1,17</v>
      </c>
      <c r="M36" t="s">
        <v>44</v>
      </c>
      <c r="N36" s="6" t="str">
        <f>LEFT(Tabela1[[#This Row],[Male vs Female Purchases (%)]],2)</f>
        <v>53</v>
      </c>
      <c r="O36" s="6" t="str">
        <f>MID(Tabela1[[#This Row],[Male vs Female Purchases (%)]],12,2)</f>
        <v>43</v>
      </c>
      <c r="P36" t="s">
        <v>59</v>
      </c>
      <c r="Q36" t="s">
        <v>22</v>
      </c>
    </row>
    <row r="37" spans="1:17" x14ac:dyDescent="0.25">
      <c r="A37">
        <v>2015</v>
      </c>
      <c r="B37" t="s">
        <v>68</v>
      </c>
      <c r="C37">
        <v>315</v>
      </c>
      <c r="D37" s="1">
        <v>6773462935780950</v>
      </c>
      <c r="E37" t="s">
        <v>22</v>
      </c>
      <c r="F37" s="3" t="str">
        <f ca="1">SUBSTITUTE(Tabela1[[#This Row],[Awareness Index (0-10)]],".",",")</f>
        <v>2,22</v>
      </c>
      <c r="G37" t="s">
        <v>23</v>
      </c>
      <c r="H37" s="3" t="str">
        <f ca="1">SUBSTITUTE(Tabela1[[#This Row],[Contraceptive Usage Rate (%)]],".",",")</f>
        <v>23,08</v>
      </c>
      <c r="I37" s="3" t="str">
        <f ca="1">SUBSTITUTE(Tabela1[[#This Row],[Teen Pregnancy Rate (per 1000 teens)]],".",",")</f>
        <v>41,37</v>
      </c>
      <c r="J37" t="str">
        <f ca="1">SUBSTITUTE(Tabela1[[#This Row],[HIV Prevention Awareness (%)]],".",",")</f>
        <v>78,94</v>
      </c>
      <c r="K37" t="str">
        <f ca="1">SUBSTITUTE(Tabela1[[#This Row],[Online Sales (%)]],".",",")</f>
        <v>25,28</v>
      </c>
      <c r="L37" t="str">
        <f ca="1">SUBSTITUTE(Tabela1[[#This Row],[Average Price per Condom (USD)]],".",",")</f>
        <v>0,5</v>
      </c>
      <c r="M37" t="s">
        <v>69</v>
      </c>
      <c r="N37" s="6" t="str">
        <f>LEFT(Tabela1[[#This Row],[Male vs Female Purchases (%)]],2)</f>
        <v>45</v>
      </c>
      <c r="O37" s="6" t="str">
        <f>MID(Tabela1[[#This Row],[Male vs Female Purchases (%)]],12,2)</f>
        <v>38</v>
      </c>
      <c r="P37" t="s">
        <v>21</v>
      </c>
      <c r="Q37" t="s">
        <v>22</v>
      </c>
    </row>
    <row r="38" spans="1:17" x14ac:dyDescent="0.25">
      <c r="A38">
        <v>2015</v>
      </c>
      <c r="B38" t="s">
        <v>68</v>
      </c>
      <c r="C38">
        <v>1315</v>
      </c>
      <c r="D38" s="1">
        <v>2.74004965445562E+16</v>
      </c>
      <c r="E38" t="s">
        <v>22</v>
      </c>
      <c r="F38" s="3" t="str">
        <f ca="1">SUBSTITUTE(Tabela1[[#This Row],[Awareness Index (0-10)]],".",",")</f>
        <v>3,66</v>
      </c>
      <c r="G38" t="s">
        <v>19</v>
      </c>
      <c r="H38" s="3" t="str">
        <f ca="1">SUBSTITUTE(Tabela1[[#This Row],[Contraceptive Usage Rate (%)]],".",",")</f>
        <v>53,54</v>
      </c>
      <c r="I38" s="3" t="str">
        <f ca="1">SUBSTITUTE(Tabela1[[#This Row],[Teen Pregnancy Rate (per 1000 teens)]],".",",")</f>
        <v>35,61</v>
      </c>
      <c r="J38" t="str">
        <f ca="1">SUBSTITUTE(Tabela1[[#This Row],[HIV Prevention Awareness (%)]],".",",")</f>
        <v>39,66</v>
      </c>
      <c r="K38" t="str">
        <f ca="1">SUBSTITUTE(Tabela1[[#This Row],[Online Sales (%)]],".",",")</f>
        <v>9,64</v>
      </c>
      <c r="L38" t="str">
        <f ca="1">SUBSTITUTE(Tabela1[[#This Row],[Average Price per Condom (USD)]],".",",")</f>
        <v>1,9</v>
      </c>
      <c r="M38" t="s">
        <v>70</v>
      </c>
      <c r="N38" s="6" t="str">
        <f>LEFT(Tabela1[[#This Row],[Male vs Female Purchases (%)]],2)</f>
        <v>44</v>
      </c>
      <c r="O38" s="6" t="str">
        <f>MID(Tabela1[[#This Row],[Male vs Female Purchases (%)]],12,2)</f>
        <v>55</v>
      </c>
      <c r="P38" t="s">
        <v>59</v>
      </c>
      <c r="Q38" t="s">
        <v>15</v>
      </c>
    </row>
    <row r="39" spans="1:17" x14ac:dyDescent="0.25">
      <c r="A39">
        <v>2015</v>
      </c>
      <c r="B39" t="s">
        <v>68</v>
      </c>
      <c r="C39">
        <v>1070</v>
      </c>
      <c r="D39" s="1">
        <v>1.71677537850188E+16</v>
      </c>
      <c r="E39" t="s">
        <v>15</v>
      </c>
      <c r="F39" s="3" t="str">
        <f ca="1">SUBSTITUTE(Tabela1[[#This Row],[Awareness Index (0-10)]],".",",")</f>
        <v>9,28</v>
      </c>
      <c r="G39" t="s">
        <v>40</v>
      </c>
      <c r="H39" s="3" t="str">
        <f ca="1">SUBSTITUTE(Tabela1[[#This Row],[Contraceptive Usage Rate (%)]],".",",")</f>
        <v>17,14</v>
      </c>
      <c r="I39" s="3" t="str">
        <f ca="1">SUBSTITUTE(Tabela1[[#This Row],[Teen Pregnancy Rate (per 1000 teens)]],".",",")</f>
        <v>5,26</v>
      </c>
      <c r="J39" t="str">
        <f ca="1">SUBSTITUTE(Tabela1[[#This Row],[HIV Prevention Awareness (%)]],".",",")</f>
        <v>97,54</v>
      </c>
      <c r="K39" t="str">
        <f ca="1">SUBSTITUTE(Tabela1[[#This Row],[Online Sales (%)]],".",",")</f>
        <v>8,57</v>
      </c>
      <c r="L39" t="str">
        <f ca="1">SUBSTITUTE(Tabela1[[#This Row],[Average Price per Condom (USD)]],".",",")</f>
        <v>1,95</v>
      </c>
      <c r="M39" t="s">
        <v>71</v>
      </c>
      <c r="N39" s="6" t="str">
        <f>LEFT(Tabela1[[#This Row],[Male vs Female Purchases (%)]],2)</f>
        <v>60</v>
      </c>
      <c r="O39" s="6" t="str">
        <f>MID(Tabela1[[#This Row],[Male vs Female Purchases (%)]],12,2)</f>
        <v>26</v>
      </c>
      <c r="P39" t="s">
        <v>26</v>
      </c>
      <c r="Q39" t="s">
        <v>22</v>
      </c>
    </row>
    <row r="40" spans="1:17" x14ac:dyDescent="0.25">
      <c r="A40">
        <v>2015</v>
      </c>
      <c r="B40" t="s">
        <v>68</v>
      </c>
      <c r="C40">
        <v>1344</v>
      </c>
      <c r="D40" s="1">
        <v>7734332802571140</v>
      </c>
      <c r="E40" t="s">
        <v>15</v>
      </c>
      <c r="F40" s="3" t="str">
        <f ca="1">SUBSTITUTE(Tabela1[[#This Row],[Awareness Index (0-10)]],".",",")</f>
        <v>7,46</v>
      </c>
      <c r="G40" t="s">
        <v>40</v>
      </c>
      <c r="H40" s="3" t="str">
        <f ca="1">SUBSTITUTE(Tabela1[[#This Row],[Contraceptive Usage Rate (%)]],".",",")</f>
        <v>27,54</v>
      </c>
      <c r="I40" s="3" t="str">
        <f ca="1">SUBSTITUTE(Tabela1[[#This Row],[Teen Pregnancy Rate (per 1000 teens)]],".",",")</f>
        <v>49,66</v>
      </c>
      <c r="J40" t="str">
        <f ca="1">SUBSTITUTE(Tabela1[[#This Row],[HIV Prevention Awareness (%)]],".",",")</f>
        <v>80,67</v>
      </c>
      <c r="K40" t="str">
        <f ca="1">SUBSTITUTE(Tabela1[[#This Row],[Online Sales (%)]],".",",")</f>
        <v>33,19</v>
      </c>
      <c r="L40" t="str">
        <f ca="1">SUBSTITUTE(Tabela1[[#This Row],[Average Price per Condom (USD)]],".",",")</f>
        <v>2,4</v>
      </c>
      <c r="M40" t="s">
        <v>72</v>
      </c>
      <c r="N40" s="6" t="str">
        <f>LEFT(Tabela1[[#This Row],[Male vs Female Purchases (%)]],2)</f>
        <v>70</v>
      </c>
      <c r="O40" s="6" t="str">
        <f>MID(Tabela1[[#This Row],[Male vs Female Purchases (%)]],12,2)</f>
        <v>45</v>
      </c>
      <c r="P40" t="s">
        <v>45</v>
      </c>
      <c r="Q40" t="s">
        <v>22</v>
      </c>
    </row>
    <row r="41" spans="1:17" x14ac:dyDescent="0.25">
      <c r="A41">
        <v>2015</v>
      </c>
      <c r="B41" t="s">
        <v>68</v>
      </c>
      <c r="C41">
        <v>384</v>
      </c>
      <c r="D41" s="1">
        <v>1.14401364511843E+16</v>
      </c>
      <c r="E41" t="s">
        <v>15</v>
      </c>
      <c r="F41" s="3" t="str">
        <f ca="1">SUBSTITUTE(Tabela1[[#This Row],[Awareness Index (0-10)]],".",",")</f>
        <v>4,03</v>
      </c>
      <c r="G41" t="s">
        <v>19</v>
      </c>
      <c r="H41" s="3" t="str">
        <f ca="1">SUBSTITUTE(Tabela1[[#This Row],[Contraceptive Usage Rate (%)]],".",",")</f>
        <v>71,4</v>
      </c>
      <c r="I41" s="3" t="str">
        <f ca="1">SUBSTITUTE(Tabela1[[#This Row],[Teen Pregnancy Rate (per 1000 teens)]],".",",")</f>
        <v>6,16</v>
      </c>
      <c r="J41" t="str">
        <f ca="1">SUBSTITUTE(Tabela1[[#This Row],[HIV Prevention Awareness (%)]],".",",")</f>
        <v>50,3</v>
      </c>
      <c r="K41" t="str">
        <f ca="1">SUBSTITUTE(Tabela1[[#This Row],[Online Sales (%)]],".",",")</f>
        <v>15,63</v>
      </c>
      <c r="L41" t="str">
        <f ca="1">SUBSTITUTE(Tabela1[[#This Row],[Average Price per Condom (USD)]],".",",")</f>
        <v>0,69</v>
      </c>
      <c r="M41" t="s">
        <v>73</v>
      </c>
      <c r="N41" s="6" t="str">
        <f>LEFT(Tabela1[[#This Row],[Male vs Female Purchases (%)]],2)</f>
        <v>43</v>
      </c>
      <c r="O41" s="6" t="str">
        <f>MID(Tabela1[[#This Row],[Male vs Female Purchases (%)]],12,2)</f>
        <v>41</v>
      </c>
      <c r="P41" t="s">
        <v>28</v>
      </c>
      <c r="Q41" t="s">
        <v>22</v>
      </c>
    </row>
    <row r="42" spans="1:17" x14ac:dyDescent="0.25">
      <c r="A42">
        <v>2015</v>
      </c>
      <c r="B42" t="s">
        <v>74</v>
      </c>
      <c r="C42">
        <v>1818</v>
      </c>
      <c r="D42" s="1">
        <v>2255018472921280</v>
      </c>
      <c r="E42" t="s">
        <v>22</v>
      </c>
      <c r="F42" s="3" t="str">
        <f ca="1">SUBSTITUTE(Tabela1[[#This Row],[Awareness Index (0-10)]],".",",")</f>
        <v>2,97</v>
      </c>
      <c r="G42" t="s">
        <v>23</v>
      </c>
      <c r="H42" s="3" t="str">
        <f ca="1">SUBSTITUTE(Tabela1[[#This Row],[Contraceptive Usage Rate (%)]],".",",")</f>
        <v>60,76</v>
      </c>
      <c r="I42" s="3" t="str">
        <f ca="1">SUBSTITUTE(Tabela1[[#This Row],[Teen Pregnancy Rate (per 1000 teens)]],".",",")</f>
        <v>28,5</v>
      </c>
      <c r="J42" t="str">
        <f ca="1">SUBSTITUTE(Tabela1[[#This Row],[HIV Prevention Awareness (%)]],".",",")</f>
        <v>71,84</v>
      </c>
      <c r="K42" t="str">
        <f ca="1">SUBSTITUTE(Tabela1[[#This Row],[Online Sales (%)]],".",",")</f>
        <v>65,25</v>
      </c>
      <c r="L42" t="str">
        <f ca="1">SUBSTITUTE(Tabela1[[#This Row],[Average Price per Condom (USD)]],".",",")</f>
        <v>0,78</v>
      </c>
      <c r="M42" t="s">
        <v>75</v>
      </c>
      <c r="N42" s="6" t="str">
        <f>LEFT(Tabela1[[#This Row],[Male vs Female Purchases (%)]],2)</f>
        <v>80</v>
      </c>
      <c r="O42" s="6" t="str">
        <f>MID(Tabela1[[#This Row],[Male vs Female Purchases (%)]],12,2)</f>
        <v>52</v>
      </c>
      <c r="P42" t="s">
        <v>21</v>
      </c>
      <c r="Q42" t="s">
        <v>22</v>
      </c>
    </row>
    <row r="43" spans="1:17" x14ac:dyDescent="0.25">
      <c r="A43">
        <v>2015</v>
      </c>
      <c r="B43" t="s">
        <v>74</v>
      </c>
      <c r="C43">
        <v>602</v>
      </c>
      <c r="D43" s="1">
        <v>6038062733537830</v>
      </c>
      <c r="E43" t="s">
        <v>22</v>
      </c>
      <c r="F43" s="3" t="str">
        <f ca="1">SUBSTITUTE(Tabela1[[#This Row],[Awareness Index (0-10)]],".",",")</f>
        <v>2,27</v>
      </c>
      <c r="G43" t="s">
        <v>40</v>
      </c>
      <c r="H43" s="3" t="str">
        <f ca="1">SUBSTITUTE(Tabela1[[#This Row],[Contraceptive Usage Rate (%)]],".",",")</f>
        <v>30,7</v>
      </c>
      <c r="I43" s="3" t="str">
        <f ca="1">SUBSTITUTE(Tabela1[[#This Row],[Teen Pregnancy Rate (per 1000 teens)]],".",",")</f>
        <v>66,94</v>
      </c>
      <c r="J43" t="str">
        <f ca="1">SUBSTITUTE(Tabela1[[#This Row],[HIV Prevention Awareness (%)]],".",",")</f>
        <v>98,84</v>
      </c>
      <c r="K43" t="str">
        <f ca="1">SUBSTITUTE(Tabela1[[#This Row],[Online Sales (%)]],".",",")</f>
        <v>43,58</v>
      </c>
      <c r="L43" t="str">
        <f ca="1">SUBSTITUTE(Tabela1[[#This Row],[Average Price per Condom (USD)]],".",",")</f>
        <v>2,03</v>
      </c>
      <c r="M43" t="s">
        <v>76</v>
      </c>
      <c r="N43" s="6" t="str">
        <f>LEFT(Tabela1[[#This Row],[Male vs Female Purchases (%)]],2)</f>
        <v>51</v>
      </c>
      <c r="O43" s="6" t="str">
        <f>MID(Tabela1[[#This Row],[Male vs Female Purchases (%)]],12,2)</f>
        <v>25</v>
      </c>
      <c r="P43" t="s">
        <v>38</v>
      </c>
      <c r="Q43" t="s">
        <v>15</v>
      </c>
    </row>
    <row r="44" spans="1:17" x14ac:dyDescent="0.25">
      <c r="A44">
        <v>2015</v>
      </c>
      <c r="B44" t="s">
        <v>74</v>
      </c>
      <c r="C44">
        <v>1180</v>
      </c>
      <c r="D44" s="1">
        <v>2381432770809120</v>
      </c>
      <c r="E44" t="s">
        <v>15</v>
      </c>
      <c r="F44" s="3" t="str">
        <f ca="1">SUBSTITUTE(Tabela1[[#This Row],[Awareness Index (0-10)]],".",",")</f>
        <v>3,22</v>
      </c>
      <c r="G44" t="s">
        <v>19</v>
      </c>
      <c r="H44" s="3" t="str">
        <f ca="1">SUBSTITUTE(Tabela1[[#This Row],[Contraceptive Usage Rate (%)]],".",",")</f>
        <v>16,0</v>
      </c>
      <c r="I44" s="3" t="str">
        <f ca="1">SUBSTITUTE(Tabela1[[#This Row],[Teen Pregnancy Rate (per 1000 teens)]],".",",")</f>
        <v>66,17</v>
      </c>
      <c r="J44" t="str">
        <f ca="1">SUBSTITUTE(Tabela1[[#This Row],[HIV Prevention Awareness (%)]],".",",")</f>
        <v>70,32</v>
      </c>
      <c r="K44" t="str">
        <f ca="1">SUBSTITUTE(Tabela1[[#This Row],[Online Sales (%)]],".",",")</f>
        <v>55,26</v>
      </c>
      <c r="L44" t="str">
        <f ca="1">SUBSTITUTE(Tabela1[[#This Row],[Average Price per Condom (USD)]],".",",")</f>
        <v>1,08</v>
      </c>
      <c r="M44" t="s">
        <v>57</v>
      </c>
      <c r="N44" s="6" t="str">
        <f>LEFT(Tabela1[[#This Row],[Male vs Female Purchases (%)]],2)</f>
        <v>59</v>
      </c>
      <c r="O44" s="6" t="str">
        <f>MID(Tabela1[[#This Row],[Male vs Female Purchases (%)]],12,2)</f>
        <v>25</v>
      </c>
      <c r="P44" t="s">
        <v>59</v>
      </c>
      <c r="Q44" t="s">
        <v>15</v>
      </c>
    </row>
    <row r="45" spans="1:17" x14ac:dyDescent="0.25">
      <c r="A45">
        <v>2015</v>
      </c>
      <c r="B45" t="s">
        <v>74</v>
      </c>
      <c r="C45">
        <v>1229</v>
      </c>
      <c r="D45" s="1">
        <v>3579374092778990</v>
      </c>
      <c r="E45" t="s">
        <v>22</v>
      </c>
      <c r="F45" s="3" t="str">
        <f ca="1">SUBSTITUTE(Tabela1[[#This Row],[Awareness Index (0-10)]],".",",")</f>
        <v>2,26</v>
      </c>
      <c r="G45" t="s">
        <v>40</v>
      </c>
      <c r="H45" s="3" t="str">
        <f ca="1">SUBSTITUTE(Tabela1[[#This Row],[Contraceptive Usage Rate (%)]],".",",")</f>
        <v>66,61</v>
      </c>
      <c r="I45" s="3" t="str">
        <f ca="1">SUBSTITUTE(Tabela1[[#This Row],[Teen Pregnancy Rate (per 1000 teens)]],".",",")</f>
        <v>33,4</v>
      </c>
      <c r="J45" t="str">
        <f ca="1">SUBSTITUTE(Tabela1[[#This Row],[HIV Prevention Awareness (%)]],".",",")</f>
        <v>60,98</v>
      </c>
      <c r="K45" t="str">
        <f ca="1">SUBSTITUTE(Tabela1[[#This Row],[Online Sales (%)]],".",",")</f>
        <v>60,07</v>
      </c>
      <c r="L45" t="str">
        <f ca="1">SUBSTITUTE(Tabela1[[#This Row],[Average Price per Condom (USD)]],".",",")</f>
        <v>1,34</v>
      </c>
      <c r="M45" t="s">
        <v>53</v>
      </c>
      <c r="N45" s="6" t="str">
        <f>LEFT(Tabela1[[#This Row],[Male vs Female Purchases (%)]],2)</f>
        <v>80</v>
      </c>
      <c r="O45" s="6" t="str">
        <f>MID(Tabela1[[#This Row],[Male vs Female Purchases (%)]],12,2)</f>
        <v>54</v>
      </c>
      <c r="P45" t="s">
        <v>38</v>
      </c>
      <c r="Q45" t="s">
        <v>22</v>
      </c>
    </row>
    <row r="46" spans="1:17" x14ac:dyDescent="0.25">
      <c r="A46">
        <v>2015</v>
      </c>
      <c r="B46" t="s">
        <v>74</v>
      </c>
      <c r="C46">
        <v>663</v>
      </c>
      <c r="D46" s="1">
        <v>9253936969392510</v>
      </c>
      <c r="E46" t="s">
        <v>15</v>
      </c>
      <c r="F46" s="3" t="str">
        <f ca="1">SUBSTITUTE(Tabela1[[#This Row],[Awareness Index (0-10)]],".",",")</f>
        <v>5,47</v>
      </c>
      <c r="G46" t="s">
        <v>40</v>
      </c>
      <c r="H46" s="3" t="str">
        <f ca="1">SUBSTITUTE(Tabela1[[#This Row],[Contraceptive Usage Rate (%)]],".",",")</f>
        <v>78,92</v>
      </c>
      <c r="I46" s="3" t="str">
        <f ca="1">SUBSTITUTE(Tabela1[[#This Row],[Teen Pregnancy Rate (per 1000 teens)]],".",",")</f>
        <v>67,37</v>
      </c>
      <c r="J46" t="str">
        <f ca="1">SUBSTITUTE(Tabela1[[#This Row],[HIV Prevention Awareness (%)]],".",",")</f>
        <v>42,22</v>
      </c>
      <c r="K46" t="str">
        <f ca="1">SUBSTITUTE(Tabela1[[#This Row],[Online Sales (%)]],".",",")</f>
        <v>13,98</v>
      </c>
      <c r="L46" t="str">
        <f ca="1">SUBSTITUTE(Tabela1[[#This Row],[Average Price per Condom (USD)]],".",",")</f>
        <v>1,43</v>
      </c>
      <c r="M46" t="s">
        <v>77</v>
      </c>
      <c r="N46" s="6" t="str">
        <f>LEFT(Tabela1[[#This Row],[Male vs Female Purchases (%)]],2)</f>
        <v>69</v>
      </c>
      <c r="O46" s="6" t="str">
        <f>MID(Tabela1[[#This Row],[Male vs Female Purchases (%)]],12,2)</f>
        <v>20</v>
      </c>
      <c r="P46" t="s">
        <v>59</v>
      </c>
      <c r="Q46" t="s">
        <v>22</v>
      </c>
    </row>
    <row r="47" spans="1:17" x14ac:dyDescent="0.25">
      <c r="A47">
        <v>2015</v>
      </c>
      <c r="B47" t="s">
        <v>78</v>
      </c>
      <c r="C47">
        <v>1088</v>
      </c>
      <c r="D47" s="1">
        <v>1.24079824286748E+16</v>
      </c>
      <c r="E47" t="s">
        <v>22</v>
      </c>
      <c r="F47" s="3" t="str">
        <f ca="1">SUBSTITUTE(Tabela1[[#This Row],[Awareness Index (0-10)]],".",",")</f>
        <v>7,15</v>
      </c>
      <c r="G47" t="s">
        <v>19</v>
      </c>
      <c r="H47" s="3" t="str">
        <f ca="1">SUBSTITUTE(Tabela1[[#This Row],[Contraceptive Usage Rate (%)]],".",",")</f>
        <v>92,5</v>
      </c>
      <c r="I47" s="3" t="str">
        <f ca="1">SUBSTITUTE(Tabela1[[#This Row],[Teen Pregnancy Rate (per 1000 teens)]],".",",")</f>
        <v>36,67</v>
      </c>
      <c r="J47" t="str">
        <f ca="1">SUBSTITUTE(Tabela1[[#This Row],[HIV Prevention Awareness (%)]],".",",")</f>
        <v>32,18</v>
      </c>
      <c r="K47" t="str">
        <f ca="1">SUBSTITUTE(Tabela1[[#This Row],[Online Sales (%)]],".",",")</f>
        <v>11,95</v>
      </c>
      <c r="L47" t="str">
        <f ca="1">SUBSTITUTE(Tabela1[[#This Row],[Average Price per Condom (USD)]],".",",")</f>
        <v>0,85</v>
      </c>
      <c r="M47" t="s">
        <v>79</v>
      </c>
      <c r="N47" s="6" t="str">
        <f>LEFT(Tabela1[[#This Row],[Male vs Female Purchases (%)]],2)</f>
        <v>45</v>
      </c>
      <c r="O47" s="6" t="str">
        <f>MID(Tabela1[[#This Row],[Male vs Female Purchases (%)]],12,2)</f>
        <v>29</v>
      </c>
      <c r="P47" t="s">
        <v>26</v>
      </c>
      <c r="Q47" t="s">
        <v>22</v>
      </c>
    </row>
    <row r="48" spans="1:17" x14ac:dyDescent="0.25">
      <c r="A48">
        <v>2015</v>
      </c>
      <c r="B48" t="s">
        <v>78</v>
      </c>
      <c r="C48">
        <v>458</v>
      </c>
      <c r="D48" s="1">
        <v>5442786617079820</v>
      </c>
      <c r="E48" t="s">
        <v>15</v>
      </c>
      <c r="F48" s="3" t="str">
        <f ca="1">SUBSTITUTE(Tabela1[[#This Row],[Awareness Index (0-10)]],".",",")</f>
        <v>3,6</v>
      </c>
      <c r="G48" t="s">
        <v>40</v>
      </c>
      <c r="H48" s="3" t="str">
        <f ca="1">SUBSTITUTE(Tabela1[[#This Row],[Contraceptive Usage Rate (%)]],".",",")</f>
        <v>48,49</v>
      </c>
      <c r="I48" s="3" t="str">
        <f ca="1">SUBSTITUTE(Tabela1[[#This Row],[Teen Pregnancy Rate (per 1000 teens)]],".",",")</f>
        <v>18,94</v>
      </c>
      <c r="J48" t="str">
        <f ca="1">SUBSTITUTE(Tabela1[[#This Row],[HIV Prevention Awareness (%)]],".",",")</f>
        <v>94,5</v>
      </c>
      <c r="K48" t="str">
        <f ca="1">SUBSTITUTE(Tabela1[[#This Row],[Online Sales (%)]],".",",")</f>
        <v>28,74</v>
      </c>
      <c r="L48" t="str">
        <f ca="1">SUBSTITUTE(Tabela1[[#This Row],[Average Price per Condom (USD)]],".",",")</f>
        <v>2,07</v>
      </c>
      <c r="M48" t="s">
        <v>80</v>
      </c>
      <c r="N48" s="6" t="str">
        <f>LEFT(Tabela1[[#This Row],[Male vs Female Purchases (%)]],2)</f>
        <v>64</v>
      </c>
      <c r="O48" s="6" t="str">
        <f>MID(Tabela1[[#This Row],[Male vs Female Purchases (%)]],12,2)</f>
        <v>42</v>
      </c>
      <c r="P48" t="s">
        <v>28</v>
      </c>
      <c r="Q48" t="s">
        <v>22</v>
      </c>
    </row>
    <row r="49" spans="1:17" x14ac:dyDescent="0.25">
      <c r="A49">
        <v>2015</v>
      </c>
      <c r="B49" t="s">
        <v>78</v>
      </c>
      <c r="C49">
        <v>1984</v>
      </c>
      <c r="D49" s="1">
        <v>1029729541201420</v>
      </c>
      <c r="E49" t="s">
        <v>22</v>
      </c>
      <c r="F49" s="3" t="str">
        <f ca="1">SUBSTITUTE(Tabela1[[#This Row],[Awareness Index (0-10)]],".",",")</f>
        <v>9,29</v>
      </c>
      <c r="G49" t="s">
        <v>19</v>
      </c>
      <c r="H49" s="3" t="str">
        <f ca="1">SUBSTITUTE(Tabela1[[#This Row],[Contraceptive Usage Rate (%)]],".",",")</f>
        <v>38,89</v>
      </c>
      <c r="I49" s="3" t="str">
        <f ca="1">SUBSTITUTE(Tabela1[[#This Row],[Teen Pregnancy Rate (per 1000 teens)]],".",",")</f>
        <v>47,53</v>
      </c>
      <c r="J49" t="str">
        <f ca="1">SUBSTITUTE(Tabela1[[#This Row],[HIV Prevention Awareness (%)]],".",",")</f>
        <v>40,74</v>
      </c>
      <c r="K49" t="str">
        <f ca="1">SUBSTITUTE(Tabela1[[#This Row],[Online Sales (%)]],".",",")</f>
        <v>58,46</v>
      </c>
      <c r="L49" t="str">
        <f ca="1">SUBSTITUTE(Tabela1[[#This Row],[Average Price per Condom (USD)]],".",",")</f>
        <v>1,44</v>
      </c>
      <c r="M49" t="s">
        <v>81</v>
      </c>
      <c r="N49" s="6" t="str">
        <f>LEFT(Tabela1[[#This Row],[Male vs Female Purchases (%)]],2)</f>
        <v>54</v>
      </c>
      <c r="O49" s="6" t="str">
        <f>MID(Tabela1[[#This Row],[Male vs Female Purchases (%)]],12,2)</f>
        <v>58</v>
      </c>
      <c r="P49" t="s">
        <v>45</v>
      </c>
      <c r="Q49" t="s">
        <v>15</v>
      </c>
    </row>
    <row r="50" spans="1:17" x14ac:dyDescent="0.25">
      <c r="A50">
        <v>2015</v>
      </c>
      <c r="B50" t="s">
        <v>78</v>
      </c>
      <c r="C50">
        <v>585</v>
      </c>
      <c r="D50" s="1">
        <v>1.20776921494306E+16</v>
      </c>
      <c r="E50" t="s">
        <v>15</v>
      </c>
      <c r="F50" s="3" t="str">
        <f ca="1">SUBSTITUTE(Tabela1[[#This Row],[Awareness Index (0-10)]],".",",")</f>
        <v>9,53</v>
      </c>
      <c r="G50" t="s">
        <v>23</v>
      </c>
      <c r="H50" s="3" t="str">
        <f ca="1">SUBSTITUTE(Tabela1[[#This Row],[Contraceptive Usage Rate (%)]],".",",")</f>
        <v>89,91</v>
      </c>
      <c r="I50" s="3" t="str">
        <f ca="1">SUBSTITUTE(Tabela1[[#This Row],[Teen Pregnancy Rate (per 1000 teens)]],".",",")</f>
        <v>25,59</v>
      </c>
      <c r="J50" t="str">
        <f ca="1">SUBSTITUTE(Tabela1[[#This Row],[HIV Prevention Awareness (%)]],".",",")</f>
        <v>96,38</v>
      </c>
      <c r="K50" t="str">
        <f ca="1">SUBSTITUTE(Tabela1[[#This Row],[Online Sales (%)]],".",",")</f>
        <v>50,86</v>
      </c>
      <c r="L50" t="str">
        <f ca="1">SUBSTITUTE(Tabela1[[#This Row],[Average Price per Condom (USD)]],".",",")</f>
        <v>0,34</v>
      </c>
      <c r="M50" t="s">
        <v>82</v>
      </c>
      <c r="N50" s="6" t="str">
        <f>LEFT(Tabela1[[#This Row],[Male vs Female Purchases (%)]],2)</f>
        <v>65</v>
      </c>
      <c r="O50" s="6" t="str">
        <f>MID(Tabela1[[#This Row],[Male vs Female Purchases (%)]],12,2)</f>
        <v>39</v>
      </c>
      <c r="P50" t="s">
        <v>21</v>
      </c>
      <c r="Q50" t="s">
        <v>22</v>
      </c>
    </row>
    <row r="51" spans="1:17" x14ac:dyDescent="0.25">
      <c r="A51">
        <v>2015</v>
      </c>
      <c r="B51" t="s">
        <v>78</v>
      </c>
      <c r="C51">
        <v>204</v>
      </c>
      <c r="D51" s="1">
        <v>3153272034832470</v>
      </c>
      <c r="E51" t="s">
        <v>22</v>
      </c>
      <c r="F51" s="3" t="str">
        <f ca="1">SUBSTITUTE(Tabela1[[#This Row],[Awareness Index (0-10)]],".",",")</f>
        <v>2,8</v>
      </c>
      <c r="G51" t="s">
        <v>40</v>
      </c>
      <c r="H51" s="3" t="str">
        <f ca="1">SUBSTITUTE(Tabela1[[#This Row],[Contraceptive Usage Rate (%)]],".",",")</f>
        <v>59,63</v>
      </c>
      <c r="I51" s="3" t="str">
        <f ca="1">SUBSTITUTE(Tabela1[[#This Row],[Teen Pregnancy Rate (per 1000 teens)]],".",",")</f>
        <v>16,44</v>
      </c>
      <c r="J51" t="str">
        <f ca="1">SUBSTITUTE(Tabela1[[#This Row],[HIV Prevention Awareness (%)]],".",",")</f>
        <v>30,6</v>
      </c>
      <c r="K51" t="str">
        <f ca="1">SUBSTITUTE(Tabela1[[#This Row],[Online Sales (%)]],".",",")</f>
        <v>16,14</v>
      </c>
      <c r="L51" t="str">
        <f ca="1">SUBSTITUTE(Tabela1[[#This Row],[Average Price per Condom (USD)]],".",",")</f>
        <v>0,46</v>
      </c>
      <c r="M51" t="s">
        <v>83</v>
      </c>
      <c r="N51" s="6" t="str">
        <f>LEFT(Tabela1[[#This Row],[Male vs Female Purchases (%)]],2)</f>
        <v>57</v>
      </c>
      <c r="O51" s="6" t="str">
        <f>MID(Tabela1[[#This Row],[Male vs Female Purchases (%)]],12,2)</f>
        <v>21</v>
      </c>
      <c r="P51" t="s">
        <v>26</v>
      </c>
      <c r="Q51" t="s">
        <v>15</v>
      </c>
    </row>
    <row r="52" spans="1:17" x14ac:dyDescent="0.25">
      <c r="A52">
        <v>2016</v>
      </c>
      <c r="B52" t="s">
        <v>14</v>
      </c>
      <c r="C52">
        <v>2248</v>
      </c>
      <c r="D52" s="1">
        <v>6255599381307430</v>
      </c>
      <c r="E52" t="s">
        <v>15</v>
      </c>
      <c r="F52" s="3" t="str">
        <f ca="1">SUBSTITUTE(Tabela1[[#This Row],[Awareness Index (0-10)]],".",",")</f>
        <v>6,38</v>
      </c>
      <c r="G52" t="s">
        <v>16</v>
      </c>
      <c r="H52" s="3" t="str">
        <f ca="1">SUBSTITUTE(Tabela1[[#This Row],[Contraceptive Usage Rate (%)]],".",",")</f>
        <v>38,88</v>
      </c>
      <c r="I52" s="3" t="str">
        <f ca="1">SUBSTITUTE(Tabela1[[#This Row],[Teen Pregnancy Rate (per 1000 teens)]],".",",")</f>
        <v>21,65</v>
      </c>
      <c r="J52" t="str">
        <f ca="1">SUBSTITUTE(Tabela1[[#This Row],[HIV Prevention Awareness (%)]],".",",")</f>
        <v>44,14</v>
      </c>
      <c r="K52" t="str">
        <f ca="1">SUBSTITUTE(Tabela1[[#This Row],[Online Sales (%)]],".",",")</f>
        <v>58,35</v>
      </c>
      <c r="L52" t="str">
        <f ca="1">SUBSTITUTE(Tabela1[[#This Row],[Average Price per Condom (USD)]],".",",")</f>
        <v>1,95</v>
      </c>
      <c r="M52" t="s">
        <v>84</v>
      </c>
      <c r="N52" s="6" t="str">
        <f>LEFT(Tabela1[[#This Row],[Male vs Female Purchases (%)]],2)</f>
        <v>72</v>
      </c>
      <c r="O52" s="6" t="str">
        <f>MID(Tabela1[[#This Row],[Male vs Female Purchases (%)]],12,2)</f>
        <v>38</v>
      </c>
      <c r="P52" t="s">
        <v>59</v>
      </c>
      <c r="Q52" t="s">
        <v>22</v>
      </c>
    </row>
    <row r="53" spans="1:17" x14ac:dyDescent="0.25">
      <c r="A53">
        <v>2016</v>
      </c>
      <c r="B53" t="s">
        <v>14</v>
      </c>
      <c r="C53">
        <v>938</v>
      </c>
      <c r="D53" s="1">
        <v>1089898269655840</v>
      </c>
      <c r="E53" t="s">
        <v>15</v>
      </c>
      <c r="F53" s="3" t="str">
        <f ca="1">SUBSTITUTE(Tabela1[[#This Row],[Awareness Index (0-10)]],".",",")</f>
        <v>7,19</v>
      </c>
      <c r="G53" t="s">
        <v>40</v>
      </c>
      <c r="H53" s="3" t="str">
        <f ca="1">SUBSTITUTE(Tabela1[[#This Row],[Contraceptive Usage Rate (%)]],".",",")</f>
        <v>93,3</v>
      </c>
      <c r="I53" s="3" t="str">
        <f ca="1">SUBSTITUTE(Tabela1[[#This Row],[Teen Pregnancy Rate (per 1000 teens)]],".",",")</f>
        <v>17,55</v>
      </c>
      <c r="J53" t="str">
        <f ca="1">SUBSTITUTE(Tabela1[[#This Row],[HIV Prevention Awareness (%)]],".",",")</f>
        <v>76,23</v>
      </c>
      <c r="K53" t="str">
        <f ca="1">SUBSTITUTE(Tabela1[[#This Row],[Online Sales (%)]],".",",")</f>
        <v>24,87</v>
      </c>
      <c r="L53" t="str">
        <f ca="1">SUBSTITUTE(Tabela1[[#This Row],[Average Price per Condom (USD)]],".",",")</f>
        <v>1,34</v>
      </c>
      <c r="M53" t="s">
        <v>85</v>
      </c>
      <c r="N53" s="6" t="str">
        <f>LEFT(Tabela1[[#This Row],[Male vs Female Purchases (%)]],2)</f>
        <v>64</v>
      </c>
      <c r="O53" s="6" t="str">
        <f>MID(Tabela1[[#This Row],[Male vs Female Purchases (%)]],12,2)</f>
        <v>23</v>
      </c>
      <c r="P53" t="s">
        <v>18</v>
      </c>
      <c r="Q53" t="s">
        <v>15</v>
      </c>
    </row>
    <row r="54" spans="1:17" x14ac:dyDescent="0.25">
      <c r="A54">
        <v>2016</v>
      </c>
      <c r="B54" t="s">
        <v>14</v>
      </c>
      <c r="C54">
        <v>240</v>
      </c>
      <c r="D54" s="1">
        <v>4947852013771470</v>
      </c>
      <c r="E54" t="s">
        <v>15</v>
      </c>
      <c r="F54" s="3" t="str">
        <f ca="1">SUBSTITUTE(Tabela1[[#This Row],[Awareness Index (0-10)]],".",",")</f>
        <v>9,33</v>
      </c>
      <c r="G54" t="s">
        <v>40</v>
      </c>
      <c r="H54" s="3" t="str">
        <f ca="1">SUBSTITUTE(Tabela1[[#This Row],[Contraceptive Usage Rate (%)]],".",",")</f>
        <v>59,81</v>
      </c>
      <c r="I54" s="3" t="str">
        <f ca="1">SUBSTITUTE(Tabela1[[#This Row],[Teen Pregnancy Rate (per 1000 teens)]],".",",")</f>
        <v>44,27</v>
      </c>
      <c r="J54" t="str">
        <f ca="1">SUBSTITUTE(Tabela1[[#This Row],[HIV Prevention Awareness (%)]],".",",")</f>
        <v>41,98</v>
      </c>
      <c r="K54" t="str">
        <f ca="1">SUBSTITUTE(Tabela1[[#This Row],[Online Sales (%)]],".",",")</f>
        <v>35,49</v>
      </c>
      <c r="L54" t="str">
        <f ca="1">SUBSTITUTE(Tabela1[[#This Row],[Average Price per Condom (USD)]],".",",")</f>
        <v>0,43</v>
      </c>
      <c r="M54" t="s">
        <v>86</v>
      </c>
      <c r="N54" s="6" t="str">
        <f>LEFT(Tabela1[[#This Row],[Male vs Female Purchases (%)]],2)</f>
        <v>59</v>
      </c>
      <c r="O54" s="6" t="str">
        <f>MID(Tabela1[[#This Row],[Male vs Female Purchases (%)]],12,2)</f>
        <v>54</v>
      </c>
      <c r="P54" t="s">
        <v>21</v>
      </c>
      <c r="Q54" t="s">
        <v>22</v>
      </c>
    </row>
    <row r="55" spans="1:17" x14ac:dyDescent="0.25">
      <c r="A55">
        <v>2016</v>
      </c>
      <c r="B55" t="s">
        <v>14</v>
      </c>
      <c r="C55">
        <v>2265</v>
      </c>
      <c r="D55" s="1">
        <v>1614319894710910</v>
      </c>
      <c r="E55" t="s">
        <v>15</v>
      </c>
      <c r="F55" s="3" t="str">
        <f ca="1">SUBSTITUTE(Tabela1[[#This Row],[Awareness Index (0-10)]],".",",")</f>
        <v>2,56</v>
      </c>
      <c r="G55" t="s">
        <v>16</v>
      </c>
      <c r="H55" s="3" t="str">
        <f ca="1">SUBSTITUTE(Tabela1[[#This Row],[Contraceptive Usage Rate (%)]],".",",")</f>
        <v>28,78</v>
      </c>
      <c r="I55" s="3" t="str">
        <f ca="1">SUBSTITUTE(Tabela1[[#This Row],[Teen Pregnancy Rate (per 1000 teens)]],".",",")</f>
        <v>65,79</v>
      </c>
      <c r="J55" t="str">
        <f ca="1">SUBSTITUTE(Tabela1[[#This Row],[HIV Prevention Awareness (%)]],".",",")</f>
        <v>70,03</v>
      </c>
      <c r="K55" t="str">
        <f ca="1">SUBSTITUTE(Tabela1[[#This Row],[Online Sales (%)]],".",",")</f>
        <v>26,43</v>
      </c>
      <c r="L55" t="str">
        <f ca="1">SUBSTITUTE(Tabela1[[#This Row],[Average Price per Condom (USD)]],".",",")</f>
        <v>1,14</v>
      </c>
      <c r="M55" t="s">
        <v>87</v>
      </c>
      <c r="N55" s="6" t="str">
        <f>LEFT(Tabela1[[#This Row],[Male vs Female Purchases (%)]],2)</f>
        <v>71</v>
      </c>
      <c r="O55" s="6" t="str">
        <f>MID(Tabela1[[#This Row],[Male vs Female Purchases (%)]],12,2)</f>
        <v>55</v>
      </c>
      <c r="P55" t="s">
        <v>38</v>
      </c>
      <c r="Q55" t="s">
        <v>22</v>
      </c>
    </row>
    <row r="56" spans="1:17" x14ac:dyDescent="0.25">
      <c r="A56">
        <v>2016</v>
      </c>
      <c r="B56" t="s">
        <v>14</v>
      </c>
      <c r="C56">
        <v>2060</v>
      </c>
      <c r="D56" s="1">
        <v>4645623552339600</v>
      </c>
      <c r="E56" t="s">
        <v>22</v>
      </c>
      <c r="F56" s="3" t="str">
        <f ca="1">SUBSTITUTE(Tabela1[[#This Row],[Awareness Index (0-10)]],".",",")</f>
        <v>3,7</v>
      </c>
      <c r="G56" t="s">
        <v>23</v>
      </c>
      <c r="H56" s="3" t="str">
        <f ca="1">SUBSTITUTE(Tabela1[[#This Row],[Contraceptive Usage Rate (%)]],".",",")</f>
        <v>26,57</v>
      </c>
      <c r="I56" s="3" t="str">
        <f ca="1">SUBSTITUTE(Tabela1[[#This Row],[Teen Pregnancy Rate (per 1000 teens)]],".",",")</f>
        <v>18,66</v>
      </c>
      <c r="J56" t="str">
        <f ca="1">SUBSTITUTE(Tabela1[[#This Row],[HIV Prevention Awareness (%)]],".",",")</f>
        <v>72,79</v>
      </c>
      <c r="K56" t="str">
        <f ca="1">SUBSTITUTE(Tabela1[[#This Row],[Online Sales (%)]],".",",")</f>
        <v>51,59</v>
      </c>
      <c r="L56" t="str">
        <f ca="1">SUBSTITUTE(Tabela1[[#This Row],[Average Price per Condom (USD)]],".",",")</f>
        <v>1,41</v>
      </c>
      <c r="M56" t="s">
        <v>55</v>
      </c>
      <c r="N56" s="6" t="str">
        <f>LEFT(Tabela1[[#This Row],[Male vs Female Purchases (%)]],2)</f>
        <v>59</v>
      </c>
      <c r="O56" s="6" t="str">
        <f>MID(Tabela1[[#This Row],[Male vs Female Purchases (%)]],12,2)</f>
        <v>35</v>
      </c>
      <c r="P56" t="s">
        <v>18</v>
      </c>
      <c r="Q56" t="s">
        <v>22</v>
      </c>
    </row>
    <row r="57" spans="1:17" x14ac:dyDescent="0.25">
      <c r="A57">
        <v>2016</v>
      </c>
      <c r="B57" t="s">
        <v>29</v>
      </c>
      <c r="C57">
        <v>1795</v>
      </c>
      <c r="D57" s="1">
        <v>1.98081524325663E+16</v>
      </c>
      <c r="E57" t="s">
        <v>15</v>
      </c>
      <c r="F57" s="3" t="str">
        <f ca="1">SUBSTITUTE(Tabela1[[#This Row],[Awareness Index (0-10)]],".",",")</f>
        <v>7,28</v>
      </c>
      <c r="G57" t="s">
        <v>16</v>
      </c>
      <c r="H57" s="3" t="str">
        <f ca="1">SUBSTITUTE(Tabela1[[#This Row],[Contraceptive Usage Rate (%)]],".",",")</f>
        <v>89,42</v>
      </c>
      <c r="I57" s="3" t="str">
        <f ca="1">SUBSTITUTE(Tabela1[[#This Row],[Teen Pregnancy Rate (per 1000 teens)]],".",",")</f>
        <v>21,79</v>
      </c>
      <c r="J57" t="str">
        <f ca="1">SUBSTITUTE(Tabela1[[#This Row],[HIV Prevention Awareness (%)]],".",",")</f>
        <v>38,4</v>
      </c>
      <c r="K57" t="str">
        <f ca="1">SUBSTITUTE(Tabela1[[#This Row],[Online Sales (%)]],".",",")</f>
        <v>14,56</v>
      </c>
      <c r="L57" t="str">
        <f ca="1">SUBSTITUTE(Tabela1[[#This Row],[Average Price per Condom (USD)]],".",",")</f>
        <v>2,06</v>
      </c>
      <c r="M57" t="s">
        <v>88</v>
      </c>
      <c r="N57" s="6" t="str">
        <f>LEFT(Tabela1[[#This Row],[Male vs Female Purchases (%)]],2)</f>
        <v>70</v>
      </c>
      <c r="O57" s="6" t="str">
        <f>MID(Tabela1[[#This Row],[Male vs Female Purchases (%)]],12,2)</f>
        <v>33</v>
      </c>
      <c r="P57" t="s">
        <v>26</v>
      </c>
      <c r="Q57" t="s">
        <v>22</v>
      </c>
    </row>
    <row r="58" spans="1:17" x14ac:dyDescent="0.25">
      <c r="A58">
        <v>2016</v>
      </c>
      <c r="B58" t="s">
        <v>29</v>
      </c>
      <c r="C58">
        <v>1752</v>
      </c>
      <c r="D58" s="1">
        <v>4440858405204220</v>
      </c>
      <c r="E58" t="s">
        <v>15</v>
      </c>
      <c r="F58" s="3" t="str">
        <f ca="1">SUBSTITUTE(Tabela1[[#This Row],[Awareness Index (0-10)]],".",",")</f>
        <v>8,02</v>
      </c>
      <c r="G58" t="s">
        <v>19</v>
      </c>
      <c r="H58" s="3" t="str">
        <f ca="1">SUBSTITUTE(Tabela1[[#This Row],[Contraceptive Usage Rate (%)]],".",",")</f>
        <v>62,42</v>
      </c>
      <c r="I58" s="3" t="str">
        <f ca="1">SUBSTITUTE(Tabela1[[#This Row],[Teen Pregnancy Rate (per 1000 teens)]],".",",")</f>
        <v>43,51</v>
      </c>
      <c r="J58" t="str">
        <f ca="1">SUBSTITUTE(Tabela1[[#This Row],[HIV Prevention Awareness (%)]],".",",")</f>
        <v>70,19</v>
      </c>
      <c r="K58" t="str">
        <f ca="1">SUBSTITUTE(Tabela1[[#This Row],[Online Sales (%)]],".",",")</f>
        <v>45,57</v>
      </c>
      <c r="L58" t="str">
        <f ca="1">SUBSTITUTE(Tabela1[[#This Row],[Average Price per Condom (USD)]],".",",")</f>
        <v>0,77</v>
      </c>
      <c r="M58" t="s">
        <v>89</v>
      </c>
      <c r="N58" s="6" t="str">
        <f>LEFT(Tabela1[[#This Row],[Male vs Female Purchases (%)]],2)</f>
        <v>44</v>
      </c>
      <c r="O58" s="6" t="str">
        <f>MID(Tabela1[[#This Row],[Male vs Female Purchases (%)]],12,2)</f>
        <v>49</v>
      </c>
      <c r="P58" t="s">
        <v>21</v>
      </c>
      <c r="Q58" t="s">
        <v>15</v>
      </c>
    </row>
    <row r="59" spans="1:17" x14ac:dyDescent="0.25">
      <c r="A59">
        <v>2016</v>
      </c>
      <c r="B59" t="s">
        <v>29</v>
      </c>
      <c r="C59">
        <v>1768</v>
      </c>
      <c r="D59" s="1">
        <v>2886378958567680</v>
      </c>
      <c r="E59" t="s">
        <v>22</v>
      </c>
      <c r="F59" s="3" t="str">
        <f ca="1">SUBSTITUTE(Tabela1[[#This Row],[Awareness Index (0-10)]],".",",")</f>
        <v>5,09</v>
      </c>
      <c r="G59" t="s">
        <v>19</v>
      </c>
      <c r="H59" s="3" t="str">
        <f ca="1">SUBSTITUTE(Tabela1[[#This Row],[Contraceptive Usage Rate (%)]],".",",")</f>
        <v>64,0</v>
      </c>
      <c r="I59" s="3" t="str">
        <f ca="1">SUBSTITUTE(Tabela1[[#This Row],[Teen Pregnancy Rate (per 1000 teens)]],".",",")</f>
        <v>27,77</v>
      </c>
      <c r="J59" t="str">
        <f ca="1">SUBSTITUTE(Tabela1[[#This Row],[HIV Prevention Awareness (%)]],".",",")</f>
        <v>57,31</v>
      </c>
      <c r="K59" t="str">
        <f ca="1">SUBSTITUTE(Tabela1[[#This Row],[Online Sales (%)]],".",",")</f>
        <v>52,94</v>
      </c>
      <c r="L59" t="str">
        <f ca="1">SUBSTITUTE(Tabela1[[#This Row],[Average Price per Condom (USD)]],".",",")</f>
        <v>2,21</v>
      </c>
      <c r="M59" t="s">
        <v>90</v>
      </c>
      <c r="N59" s="6" t="str">
        <f>LEFT(Tabela1[[#This Row],[Male vs Female Purchases (%)]],2)</f>
        <v>76</v>
      </c>
      <c r="O59" s="6" t="str">
        <f>MID(Tabela1[[#This Row],[Male vs Female Purchases (%)]],12,2)</f>
        <v>34</v>
      </c>
      <c r="P59" t="s">
        <v>38</v>
      </c>
      <c r="Q59" t="s">
        <v>22</v>
      </c>
    </row>
    <row r="60" spans="1:17" x14ac:dyDescent="0.25">
      <c r="A60">
        <v>2016</v>
      </c>
      <c r="B60" t="s">
        <v>29</v>
      </c>
      <c r="C60">
        <v>858</v>
      </c>
      <c r="D60" s="1">
        <v>2.86692478905832E+16</v>
      </c>
      <c r="E60" t="s">
        <v>15</v>
      </c>
      <c r="F60" s="3" t="str">
        <f ca="1">SUBSTITUTE(Tabela1[[#This Row],[Awareness Index (0-10)]],".",",")</f>
        <v>6,86</v>
      </c>
      <c r="G60" t="s">
        <v>19</v>
      </c>
      <c r="H60" s="3" t="str">
        <f ca="1">SUBSTITUTE(Tabela1[[#This Row],[Contraceptive Usage Rate (%)]],".",",")</f>
        <v>33,31</v>
      </c>
      <c r="I60" s="3" t="str">
        <f ca="1">SUBSTITUTE(Tabela1[[#This Row],[Teen Pregnancy Rate (per 1000 teens)]],".",",")</f>
        <v>46,58</v>
      </c>
      <c r="J60" t="str">
        <f ca="1">SUBSTITUTE(Tabela1[[#This Row],[HIV Prevention Awareness (%)]],".",",")</f>
        <v>60,2</v>
      </c>
      <c r="K60" t="str">
        <f ca="1">SUBSTITUTE(Tabela1[[#This Row],[Online Sales (%)]],".",",")</f>
        <v>45,67</v>
      </c>
      <c r="L60" t="str">
        <f ca="1">SUBSTITUTE(Tabela1[[#This Row],[Average Price per Condom (USD)]],".",",")</f>
        <v>2,0</v>
      </c>
      <c r="M60" t="s">
        <v>91</v>
      </c>
      <c r="N60" s="6" t="str">
        <f>LEFT(Tabela1[[#This Row],[Male vs Female Purchases (%)]],2)</f>
        <v>59</v>
      </c>
      <c r="O60" s="6" t="str">
        <f>MID(Tabela1[[#This Row],[Male vs Female Purchases (%)]],12,2)</f>
        <v>44</v>
      </c>
      <c r="P60" t="s">
        <v>28</v>
      </c>
      <c r="Q60" t="s">
        <v>22</v>
      </c>
    </row>
    <row r="61" spans="1:17" x14ac:dyDescent="0.25">
      <c r="A61">
        <v>2016</v>
      </c>
      <c r="B61" t="s">
        <v>29</v>
      </c>
      <c r="C61">
        <v>168</v>
      </c>
      <c r="D61" s="1">
        <v>4705761274839460</v>
      </c>
      <c r="E61" t="s">
        <v>15</v>
      </c>
      <c r="F61" s="3" t="str">
        <f ca="1">SUBSTITUTE(Tabela1[[#This Row],[Awareness Index (0-10)]],".",",")</f>
        <v>4,79</v>
      </c>
      <c r="G61" t="s">
        <v>19</v>
      </c>
      <c r="H61" s="3" t="str">
        <f ca="1">SUBSTITUTE(Tabela1[[#This Row],[Contraceptive Usage Rate (%)]],".",",")</f>
        <v>71,59</v>
      </c>
      <c r="I61" s="3" t="str">
        <f ca="1">SUBSTITUTE(Tabela1[[#This Row],[Teen Pregnancy Rate (per 1000 teens)]],".",",")</f>
        <v>9,0</v>
      </c>
      <c r="J61" t="str">
        <f ca="1">SUBSTITUTE(Tabela1[[#This Row],[HIV Prevention Awareness (%)]],".",",")</f>
        <v>69,99</v>
      </c>
      <c r="K61" t="str">
        <f ca="1">SUBSTITUTE(Tabela1[[#This Row],[Online Sales (%)]],".",",")</f>
        <v>6,12</v>
      </c>
      <c r="L61" t="str">
        <f ca="1">SUBSTITUTE(Tabela1[[#This Row],[Average Price per Condom (USD)]],".",",")</f>
        <v>1,92</v>
      </c>
      <c r="M61" t="s">
        <v>92</v>
      </c>
      <c r="N61" s="6" t="str">
        <f>LEFT(Tabela1[[#This Row],[Male vs Female Purchases (%)]],2)</f>
        <v>68</v>
      </c>
      <c r="O61" s="6" t="str">
        <f>MID(Tabela1[[#This Row],[Male vs Female Purchases (%)]],12,2)</f>
        <v>56</v>
      </c>
      <c r="P61" t="s">
        <v>18</v>
      </c>
      <c r="Q61" t="s">
        <v>22</v>
      </c>
    </row>
    <row r="62" spans="1:17" x14ac:dyDescent="0.25">
      <c r="A62">
        <v>2016</v>
      </c>
      <c r="B62" t="s">
        <v>35</v>
      </c>
      <c r="C62">
        <v>2487</v>
      </c>
      <c r="D62" s="1">
        <v>134739036872322</v>
      </c>
      <c r="E62" t="s">
        <v>22</v>
      </c>
      <c r="F62" s="3" t="str">
        <f ca="1">SUBSTITUTE(Tabela1[[#This Row],[Awareness Index (0-10)]],".",",")</f>
        <v>9,41</v>
      </c>
      <c r="G62" t="s">
        <v>16</v>
      </c>
      <c r="H62" s="3" t="str">
        <f ca="1">SUBSTITUTE(Tabela1[[#This Row],[Contraceptive Usage Rate (%)]],".",",")</f>
        <v>46,34</v>
      </c>
      <c r="I62" s="3" t="str">
        <f ca="1">SUBSTITUTE(Tabela1[[#This Row],[Teen Pregnancy Rate (per 1000 teens)]],".",",")</f>
        <v>42,53</v>
      </c>
      <c r="J62" t="str">
        <f ca="1">SUBSTITUTE(Tabela1[[#This Row],[HIV Prevention Awareness (%)]],".",",")</f>
        <v>69,3</v>
      </c>
      <c r="K62" t="str">
        <f ca="1">SUBSTITUTE(Tabela1[[#This Row],[Online Sales (%)]],".",",")</f>
        <v>34,39</v>
      </c>
      <c r="L62" t="str">
        <f ca="1">SUBSTITUTE(Tabela1[[#This Row],[Average Price per Condom (USD)]],".",",")</f>
        <v>2,39</v>
      </c>
      <c r="M62" t="s">
        <v>93</v>
      </c>
      <c r="N62" s="6" t="str">
        <f>LEFT(Tabela1[[#This Row],[Male vs Female Purchases (%)]],2)</f>
        <v>57</v>
      </c>
      <c r="O62" s="6" t="str">
        <f>MID(Tabela1[[#This Row],[Male vs Female Purchases (%)]],12,2)</f>
        <v>53</v>
      </c>
      <c r="P62" t="s">
        <v>59</v>
      </c>
      <c r="Q62" t="s">
        <v>15</v>
      </c>
    </row>
    <row r="63" spans="1:17" x14ac:dyDescent="0.25">
      <c r="A63">
        <v>2016</v>
      </c>
      <c r="B63" t="s">
        <v>35</v>
      </c>
      <c r="C63">
        <v>1729</v>
      </c>
      <c r="D63" s="1">
        <v>5620972471273830</v>
      </c>
      <c r="E63" t="s">
        <v>22</v>
      </c>
      <c r="F63" s="3" t="str">
        <f ca="1">SUBSTITUTE(Tabela1[[#This Row],[Awareness Index (0-10)]],".",",")</f>
        <v>4,49</v>
      </c>
      <c r="G63" t="s">
        <v>19</v>
      </c>
      <c r="H63" s="3" t="str">
        <f ca="1">SUBSTITUTE(Tabela1[[#This Row],[Contraceptive Usage Rate (%)]],".",",")</f>
        <v>28,71</v>
      </c>
      <c r="I63" s="3" t="str">
        <f ca="1">SUBSTITUTE(Tabela1[[#This Row],[Teen Pregnancy Rate (per 1000 teens)]],".",",")</f>
        <v>43,42</v>
      </c>
      <c r="J63" t="str">
        <f ca="1">SUBSTITUTE(Tabela1[[#This Row],[HIV Prevention Awareness (%)]],".",",")</f>
        <v>35,78</v>
      </c>
      <c r="K63" t="str">
        <f ca="1">SUBSTITUTE(Tabela1[[#This Row],[Online Sales (%)]],".",",")</f>
        <v>39,03</v>
      </c>
      <c r="L63" t="str">
        <f ca="1">SUBSTITUTE(Tabela1[[#This Row],[Average Price per Condom (USD)]],".",",")</f>
        <v>0,51</v>
      </c>
      <c r="M63" t="s">
        <v>94</v>
      </c>
      <c r="N63" s="6" t="str">
        <f>LEFT(Tabela1[[#This Row],[Male vs Female Purchases (%)]],2)</f>
        <v>46</v>
      </c>
      <c r="O63" s="6" t="str">
        <f>MID(Tabela1[[#This Row],[Male vs Female Purchases (%)]],12,2)</f>
        <v>29</v>
      </c>
      <c r="P63" t="s">
        <v>45</v>
      </c>
      <c r="Q63" t="s">
        <v>22</v>
      </c>
    </row>
    <row r="64" spans="1:17" x14ac:dyDescent="0.25">
      <c r="A64">
        <v>2016</v>
      </c>
      <c r="B64" t="s">
        <v>35</v>
      </c>
      <c r="C64">
        <v>533</v>
      </c>
      <c r="D64" s="1">
        <v>1.67091894361899E+16</v>
      </c>
      <c r="E64" t="s">
        <v>22</v>
      </c>
      <c r="F64" s="3" t="str">
        <f ca="1">SUBSTITUTE(Tabela1[[#This Row],[Awareness Index (0-10)]],".",",")</f>
        <v>3,26</v>
      </c>
      <c r="G64" t="s">
        <v>16</v>
      </c>
      <c r="H64" s="3" t="str">
        <f ca="1">SUBSTITUTE(Tabela1[[#This Row],[Contraceptive Usage Rate (%)]],".",",")</f>
        <v>40,27</v>
      </c>
      <c r="I64" s="3" t="str">
        <f ca="1">SUBSTITUTE(Tabela1[[#This Row],[Teen Pregnancy Rate (per 1000 teens)]],".",",")</f>
        <v>69,01</v>
      </c>
      <c r="J64" t="str">
        <f ca="1">SUBSTITUTE(Tabela1[[#This Row],[HIV Prevention Awareness (%)]],".",",")</f>
        <v>37,72</v>
      </c>
      <c r="K64" t="str">
        <f ca="1">SUBSTITUTE(Tabela1[[#This Row],[Online Sales (%)]],".",",")</f>
        <v>17,15</v>
      </c>
      <c r="L64" t="str">
        <f ca="1">SUBSTITUTE(Tabela1[[#This Row],[Average Price per Condom (USD)]],".",",")</f>
        <v>0,31</v>
      </c>
      <c r="M64" t="s">
        <v>95</v>
      </c>
      <c r="N64" s="6" t="str">
        <f>LEFT(Tabela1[[#This Row],[Male vs Female Purchases (%)]],2)</f>
        <v>63</v>
      </c>
      <c r="O64" s="6" t="str">
        <f>MID(Tabela1[[#This Row],[Male vs Female Purchases (%)]],12,2)</f>
        <v>51</v>
      </c>
      <c r="P64" t="s">
        <v>28</v>
      </c>
      <c r="Q64" t="s">
        <v>22</v>
      </c>
    </row>
    <row r="65" spans="1:17" x14ac:dyDescent="0.25">
      <c r="A65">
        <v>2016</v>
      </c>
      <c r="B65" t="s">
        <v>35</v>
      </c>
      <c r="C65">
        <v>1916</v>
      </c>
      <c r="D65" s="1">
        <v>3.95333012200158E+16</v>
      </c>
      <c r="E65" t="s">
        <v>15</v>
      </c>
      <c r="F65" s="3" t="str">
        <f ca="1">SUBSTITUTE(Tabela1[[#This Row],[Awareness Index (0-10)]],".",",")</f>
        <v>6,81</v>
      </c>
      <c r="G65" t="s">
        <v>16</v>
      </c>
      <c r="H65" s="3" t="str">
        <f ca="1">SUBSTITUTE(Tabela1[[#This Row],[Contraceptive Usage Rate (%)]],".",",")</f>
        <v>25,98</v>
      </c>
      <c r="I65" s="3" t="str">
        <f ca="1">SUBSTITUTE(Tabela1[[#This Row],[Teen Pregnancy Rate (per 1000 teens)]],".",",")</f>
        <v>54,79</v>
      </c>
      <c r="J65" t="str">
        <f ca="1">SUBSTITUTE(Tabela1[[#This Row],[HIV Prevention Awareness (%)]],".",",")</f>
        <v>79,63</v>
      </c>
      <c r="K65" t="str">
        <f ca="1">SUBSTITUTE(Tabela1[[#This Row],[Online Sales (%)]],".",",")</f>
        <v>23,84</v>
      </c>
      <c r="L65" t="str">
        <f ca="1">SUBSTITUTE(Tabela1[[#This Row],[Average Price per Condom (USD)]],".",",")</f>
        <v>1,48</v>
      </c>
      <c r="M65" t="s">
        <v>96</v>
      </c>
      <c r="N65" s="6" t="str">
        <f>LEFT(Tabela1[[#This Row],[Male vs Female Purchases (%)]],2)</f>
        <v>79</v>
      </c>
      <c r="O65" s="6" t="str">
        <f>MID(Tabela1[[#This Row],[Male vs Female Purchases (%)]],12,2)</f>
        <v>50</v>
      </c>
      <c r="P65" t="s">
        <v>59</v>
      </c>
      <c r="Q65" t="s">
        <v>15</v>
      </c>
    </row>
    <row r="66" spans="1:17" x14ac:dyDescent="0.25">
      <c r="A66">
        <v>2016</v>
      </c>
      <c r="B66" t="s">
        <v>35</v>
      </c>
      <c r="C66">
        <v>2301</v>
      </c>
      <c r="D66" s="1">
        <v>1.75425190455223E+16</v>
      </c>
      <c r="E66" t="s">
        <v>15</v>
      </c>
      <c r="F66" s="3" t="str">
        <f ca="1">SUBSTITUTE(Tabela1[[#This Row],[Awareness Index (0-10)]],".",",")</f>
        <v>2,58</v>
      </c>
      <c r="G66" t="s">
        <v>19</v>
      </c>
      <c r="H66" s="3" t="str">
        <f ca="1">SUBSTITUTE(Tabela1[[#This Row],[Contraceptive Usage Rate (%)]],".",",")</f>
        <v>40,7</v>
      </c>
      <c r="I66" s="3" t="str">
        <f ca="1">SUBSTITUTE(Tabela1[[#This Row],[Teen Pregnancy Rate (per 1000 teens)]],".",",")</f>
        <v>16,71</v>
      </c>
      <c r="J66" t="str">
        <f ca="1">SUBSTITUTE(Tabela1[[#This Row],[HIV Prevention Awareness (%)]],".",",")</f>
        <v>52,09</v>
      </c>
      <c r="K66" t="str">
        <f ca="1">SUBSTITUTE(Tabela1[[#This Row],[Online Sales (%)]],".",",")</f>
        <v>27,14</v>
      </c>
      <c r="L66" t="str">
        <f ca="1">SUBSTITUTE(Tabela1[[#This Row],[Average Price per Condom (USD)]],".",",")</f>
        <v>2,14</v>
      </c>
      <c r="M66" t="s">
        <v>97</v>
      </c>
      <c r="N66" s="6" t="str">
        <f>LEFT(Tabela1[[#This Row],[Male vs Female Purchases (%)]],2)</f>
        <v>79</v>
      </c>
      <c r="O66" s="6" t="str">
        <f>MID(Tabela1[[#This Row],[Male vs Female Purchases (%)]],12,2)</f>
        <v>48</v>
      </c>
      <c r="P66" t="s">
        <v>26</v>
      </c>
      <c r="Q66" t="s">
        <v>22</v>
      </c>
    </row>
    <row r="67" spans="1:17" x14ac:dyDescent="0.25">
      <c r="A67">
        <v>2016</v>
      </c>
      <c r="B67" t="s">
        <v>43</v>
      </c>
      <c r="C67">
        <v>975</v>
      </c>
      <c r="D67" s="1">
        <v>8226558981268380</v>
      </c>
      <c r="E67" t="s">
        <v>15</v>
      </c>
      <c r="F67" s="3" t="str">
        <f ca="1">SUBSTITUTE(Tabela1[[#This Row],[Awareness Index (0-10)]],".",",")</f>
        <v>2,33</v>
      </c>
      <c r="G67" t="s">
        <v>40</v>
      </c>
      <c r="H67" s="3" t="str">
        <f ca="1">SUBSTITUTE(Tabela1[[#This Row],[Contraceptive Usage Rate (%)]],".",",")</f>
        <v>87,67</v>
      </c>
      <c r="I67" s="3" t="str">
        <f ca="1">SUBSTITUTE(Tabela1[[#This Row],[Teen Pregnancy Rate (per 1000 teens)]],".",",")</f>
        <v>53,4</v>
      </c>
      <c r="J67" t="str">
        <f ca="1">SUBSTITUTE(Tabela1[[#This Row],[HIV Prevention Awareness (%)]],".",",")</f>
        <v>64,38</v>
      </c>
      <c r="K67" t="str">
        <f ca="1">SUBSTITUTE(Tabela1[[#This Row],[Online Sales (%)]],".",",")</f>
        <v>20,28</v>
      </c>
      <c r="L67" t="str">
        <f ca="1">SUBSTITUTE(Tabela1[[#This Row],[Average Price per Condom (USD)]],".",",")</f>
        <v>2,28</v>
      </c>
      <c r="M67" t="s">
        <v>98</v>
      </c>
      <c r="N67" s="6" t="str">
        <f>LEFT(Tabela1[[#This Row],[Male vs Female Purchases (%)]],2)</f>
        <v>52</v>
      </c>
      <c r="O67" s="6" t="str">
        <f>MID(Tabela1[[#This Row],[Male vs Female Purchases (%)]],12,2)</f>
        <v>58</v>
      </c>
      <c r="P67" t="s">
        <v>26</v>
      </c>
      <c r="Q67" t="s">
        <v>22</v>
      </c>
    </row>
    <row r="68" spans="1:17" x14ac:dyDescent="0.25">
      <c r="A68">
        <v>2016</v>
      </c>
      <c r="B68" t="s">
        <v>43</v>
      </c>
      <c r="C68">
        <v>296</v>
      </c>
      <c r="D68" s="1">
        <v>5062576161553910</v>
      </c>
      <c r="E68" t="s">
        <v>22</v>
      </c>
      <c r="F68" s="3" t="str">
        <f ca="1">SUBSTITUTE(Tabela1[[#This Row],[Awareness Index (0-10)]],".",",")</f>
        <v>5,41</v>
      </c>
      <c r="G68" t="s">
        <v>40</v>
      </c>
      <c r="H68" s="3" t="str">
        <f ca="1">SUBSTITUTE(Tabela1[[#This Row],[Contraceptive Usage Rate (%)]],".",",")</f>
        <v>15,56</v>
      </c>
      <c r="I68" s="3" t="str">
        <f ca="1">SUBSTITUTE(Tabela1[[#This Row],[Teen Pregnancy Rate (per 1000 teens)]],".",",")</f>
        <v>13,45</v>
      </c>
      <c r="J68" t="str">
        <f ca="1">SUBSTITUTE(Tabela1[[#This Row],[HIV Prevention Awareness (%)]],".",",")</f>
        <v>57,4</v>
      </c>
      <c r="K68" t="str">
        <f ca="1">SUBSTITUTE(Tabela1[[#This Row],[Online Sales (%)]],".",",")</f>
        <v>17,99</v>
      </c>
      <c r="L68" t="str">
        <f ca="1">SUBSTITUTE(Tabela1[[#This Row],[Average Price per Condom (USD)]],".",",")</f>
        <v>1,29</v>
      </c>
      <c r="M68" t="s">
        <v>99</v>
      </c>
      <c r="N68" s="6" t="str">
        <f>LEFT(Tabela1[[#This Row],[Male vs Female Purchases (%)]],2)</f>
        <v>49</v>
      </c>
      <c r="O68" s="6" t="str">
        <f>MID(Tabela1[[#This Row],[Male vs Female Purchases (%)]],12,2)</f>
        <v>56</v>
      </c>
      <c r="P68" t="s">
        <v>26</v>
      </c>
      <c r="Q68" t="s">
        <v>22</v>
      </c>
    </row>
    <row r="69" spans="1:17" x14ac:dyDescent="0.25">
      <c r="A69">
        <v>2016</v>
      </c>
      <c r="B69" t="s">
        <v>43</v>
      </c>
      <c r="C69">
        <v>603</v>
      </c>
      <c r="D69" s="1">
        <v>1.62207787931111E+16</v>
      </c>
      <c r="E69" t="s">
        <v>22</v>
      </c>
      <c r="F69" s="3" t="str">
        <f ca="1">SUBSTITUTE(Tabela1[[#This Row],[Awareness Index (0-10)]],".",",")</f>
        <v>5,79</v>
      </c>
      <c r="G69" t="s">
        <v>16</v>
      </c>
      <c r="H69" s="3" t="str">
        <f ca="1">SUBSTITUTE(Tabela1[[#This Row],[Contraceptive Usage Rate (%)]],".",",")</f>
        <v>64,23</v>
      </c>
      <c r="I69" s="3" t="str">
        <f ca="1">SUBSTITUTE(Tabela1[[#This Row],[Teen Pregnancy Rate (per 1000 teens)]],".",",")</f>
        <v>6,63</v>
      </c>
      <c r="J69" t="str">
        <f ca="1">SUBSTITUTE(Tabela1[[#This Row],[HIV Prevention Awareness (%)]],".",",")</f>
        <v>86,39</v>
      </c>
      <c r="K69" t="str">
        <f ca="1">SUBSTITUTE(Tabela1[[#This Row],[Online Sales (%)]],".",",")</f>
        <v>16,8</v>
      </c>
      <c r="L69" t="str">
        <f ca="1">SUBSTITUTE(Tabela1[[#This Row],[Average Price per Condom (USD)]],".",",")</f>
        <v>0,28</v>
      </c>
      <c r="M69" t="s">
        <v>100</v>
      </c>
      <c r="N69" s="6" t="str">
        <f>LEFT(Tabela1[[#This Row],[Male vs Female Purchases (%)]],2)</f>
        <v>79</v>
      </c>
      <c r="O69" s="6" t="str">
        <f>MID(Tabela1[[#This Row],[Male vs Female Purchases (%)]],12,2)</f>
        <v>25</v>
      </c>
      <c r="P69" t="s">
        <v>26</v>
      </c>
      <c r="Q69" t="s">
        <v>15</v>
      </c>
    </row>
    <row r="70" spans="1:17" x14ac:dyDescent="0.25">
      <c r="A70">
        <v>2016</v>
      </c>
      <c r="B70" t="s">
        <v>43</v>
      </c>
      <c r="C70">
        <v>1846</v>
      </c>
      <c r="D70" s="1">
        <v>6287117790820690</v>
      </c>
      <c r="E70" t="s">
        <v>15</v>
      </c>
      <c r="F70" s="3" t="str">
        <f ca="1">SUBSTITUTE(Tabela1[[#This Row],[Awareness Index (0-10)]],".",",")</f>
        <v>8,37</v>
      </c>
      <c r="G70" t="s">
        <v>40</v>
      </c>
      <c r="H70" s="3" t="str">
        <f ca="1">SUBSTITUTE(Tabela1[[#This Row],[Contraceptive Usage Rate (%)]],".",",")</f>
        <v>63,73</v>
      </c>
      <c r="I70" s="3" t="str">
        <f ca="1">SUBSTITUTE(Tabela1[[#This Row],[Teen Pregnancy Rate (per 1000 teens)]],".",",")</f>
        <v>69,89</v>
      </c>
      <c r="J70" t="str">
        <f ca="1">SUBSTITUTE(Tabela1[[#This Row],[HIV Prevention Awareness (%)]],".",",")</f>
        <v>82,39</v>
      </c>
      <c r="K70" t="str">
        <f ca="1">SUBSTITUTE(Tabela1[[#This Row],[Online Sales (%)]],".",",")</f>
        <v>32,22</v>
      </c>
      <c r="L70" t="str">
        <f ca="1">SUBSTITUTE(Tabela1[[#This Row],[Average Price per Condom (USD)]],".",",")</f>
        <v>1,44</v>
      </c>
      <c r="M70" t="s">
        <v>101</v>
      </c>
      <c r="N70" s="6" t="str">
        <f>LEFT(Tabela1[[#This Row],[Male vs Female Purchases (%)]],2)</f>
        <v>80</v>
      </c>
      <c r="O70" s="6" t="str">
        <f>MID(Tabela1[[#This Row],[Male vs Female Purchases (%)]],12,2)</f>
        <v>36</v>
      </c>
      <c r="P70" t="s">
        <v>38</v>
      </c>
      <c r="Q70" t="s">
        <v>15</v>
      </c>
    </row>
    <row r="71" spans="1:17" x14ac:dyDescent="0.25">
      <c r="A71">
        <v>2016</v>
      </c>
      <c r="B71" t="s">
        <v>43</v>
      </c>
      <c r="C71">
        <v>982</v>
      </c>
      <c r="D71" s="1">
        <v>3.21922644638625E+16</v>
      </c>
      <c r="E71" t="s">
        <v>15</v>
      </c>
      <c r="F71" s="3" t="str">
        <f ca="1">SUBSTITUTE(Tabela1[[#This Row],[Awareness Index (0-10)]],".",",")</f>
        <v>6,22</v>
      </c>
      <c r="G71" t="s">
        <v>23</v>
      </c>
      <c r="H71" s="3" t="str">
        <f ca="1">SUBSTITUTE(Tabela1[[#This Row],[Contraceptive Usage Rate (%)]],".",",")</f>
        <v>59,4</v>
      </c>
      <c r="I71" s="3" t="str">
        <f ca="1">SUBSTITUTE(Tabela1[[#This Row],[Teen Pregnancy Rate (per 1000 teens)]],".",",")</f>
        <v>49,44</v>
      </c>
      <c r="J71" t="str">
        <f ca="1">SUBSTITUTE(Tabela1[[#This Row],[HIV Prevention Awareness (%)]],".",",")</f>
        <v>76,02</v>
      </c>
      <c r="K71" t="str">
        <f ca="1">SUBSTITUTE(Tabela1[[#This Row],[Online Sales (%)]],".",",")</f>
        <v>6,85</v>
      </c>
      <c r="L71" t="str">
        <f ca="1">SUBSTITUTE(Tabela1[[#This Row],[Average Price per Condom (USD)]],".",",")</f>
        <v>1,82</v>
      </c>
      <c r="M71" t="s">
        <v>102</v>
      </c>
      <c r="N71" s="6" t="str">
        <f>LEFT(Tabela1[[#This Row],[Male vs Female Purchases (%)]],2)</f>
        <v>65</v>
      </c>
      <c r="O71" s="6" t="str">
        <f>MID(Tabela1[[#This Row],[Male vs Female Purchases (%)]],12,2)</f>
        <v>28</v>
      </c>
      <c r="P71" t="s">
        <v>45</v>
      </c>
      <c r="Q71" t="s">
        <v>15</v>
      </c>
    </row>
    <row r="72" spans="1:17" x14ac:dyDescent="0.25">
      <c r="A72">
        <v>2016</v>
      </c>
      <c r="B72" t="s">
        <v>50</v>
      </c>
      <c r="C72">
        <v>970</v>
      </c>
      <c r="D72" s="1">
        <v>4.8819040329325296E+16</v>
      </c>
      <c r="E72" t="s">
        <v>22</v>
      </c>
      <c r="F72" s="3" t="str">
        <f ca="1">SUBSTITUTE(Tabela1[[#This Row],[Awareness Index (0-10)]],".",",")</f>
        <v>6,35</v>
      </c>
      <c r="G72" t="s">
        <v>19</v>
      </c>
      <c r="H72" s="3" t="str">
        <f ca="1">SUBSTITUTE(Tabela1[[#This Row],[Contraceptive Usage Rate (%)]],".",",")</f>
        <v>59,04</v>
      </c>
      <c r="I72" s="3" t="str">
        <f ca="1">SUBSTITUTE(Tabela1[[#This Row],[Teen Pregnancy Rate (per 1000 teens)]],".",",")</f>
        <v>42,38</v>
      </c>
      <c r="J72" t="str">
        <f ca="1">SUBSTITUTE(Tabela1[[#This Row],[HIV Prevention Awareness (%)]],".",",")</f>
        <v>67,04</v>
      </c>
      <c r="K72" t="str">
        <f ca="1">SUBSTITUTE(Tabela1[[#This Row],[Online Sales (%)]],".",",")</f>
        <v>52,55</v>
      </c>
      <c r="L72" t="str">
        <f ca="1">SUBSTITUTE(Tabela1[[#This Row],[Average Price per Condom (USD)]],".",",")</f>
        <v>1,5</v>
      </c>
      <c r="M72" t="s">
        <v>103</v>
      </c>
      <c r="N72" s="6" t="str">
        <f>LEFT(Tabela1[[#This Row],[Male vs Female Purchases (%)]],2)</f>
        <v>47</v>
      </c>
      <c r="O72" s="6" t="str">
        <f>MID(Tabela1[[#This Row],[Male vs Female Purchases (%)]],12,2)</f>
        <v>48</v>
      </c>
      <c r="P72" t="s">
        <v>59</v>
      </c>
      <c r="Q72" t="s">
        <v>15</v>
      </c>
    </row>
    <row r="73" spans="1:17" x14ac:dyDescent="0.25">
      <c r="A73">
        <v>2016</v>
      </c>
      <c r="B73" t="s">
        <v>50</v>
      </c>
      <c r="C73">
        <v>1177</v>
      </c>
      <c r="D73" s="1">
        <v>6363551686571020</v>
      </c>
      <c r="E73" t="s">
        <v>22</v>
      </c>
      <c r="F73" s="3" t="str">
        <f ca="1">SUBSTITUTE(Tabela1[[#This Row],[Awareness Index (0-10)]],".",",")</f>
        <v>9,82</v>
      </c>
      <c r="G73" t="s">
        <v>16</v>
      </c>
      <c r="H73" s="3" t="str">
        <f ca="1">SUBSTITUTE(Tabela1[[#This Row],[Contraceptive Usage Rate (%)]],".",",")</f>
        <v>80,8</v>
      </c>
      <c r="I73" s="3" t="str">
        <f ca="1">SUBSTITUTE(Tabela1[[#This Row],[Teen Pregnancy Rate (per 1000 teens)]],".",",")</f>
        <v>37,46</v>
      </c>
      <c r="J73" t="str">
        <f ca="1">SUBSTITUTE(Tabela1[[#This Row],[HIV Prevention Awareness (%)]],".",",")</f>
        <v>28,97</v>
      </c>
      <c r="K73" t="str">
        <f ca="1">SUBSTITUTE(Tabela1[[#This Row],[Online Sales (%)]],".",",")</f>
        <v>47,46</v>
      </c>
      <c r="L73" t="str">
        <f ca="1">SUBSTITUTE(Tabela1[[#This Row],[Average Price per Condom (USD)]],".",",")</f>
        <v>2,05</v>
      </c>
      <c r="M73" t="s">
        <v>104</v>
      </c>
      <c r="N73" s="6" t="str">
        <f>LEFT(Tabela1[[#This Row],[Male vs Female Purchases (%)]],2)</f>
        <v>45</v>
      </c>
      <c r="O73" s="6" t="str">
        <f>MID(Tabela1[[#This Row],[Male vs Female Purchases (%)]],12,2)</f>
        <v>27</v>
      </c>
      <c r="P73" t="s">
        <v>18</v>
      </c>
      <c r="Q73" t="s">
        <v>22</v>
      </c>
    </row>
    <row r="74" spans="1:17" x14ac:dyDescent="0.25">
      <c r="A74">
        <v>2016</v>
      </c>
      <c r="B74" t="s">
        <v>50</v>
      </c>
      <c r="C74">
        <v>308</v>
      </c>
      <c r="D74" s="1">
        <v>2.43650377079771E+16</v>
      </c>
      <c r="E74" t="s">
        <v>15</v>
      </c>
      <c r="F74" s="3" t="str">
        <f ca="1">SUBSTITUTE(Tabela1[[#This Row],[Awareness Index (0-10)]],".",",")</f>
        <v>5,89</v>
      </c>
      <c r="G74" t="s">
        <v>19</v>
      </c>
      <c r="H74" s="3" t="str">
        <f ca="1">SUBSTITUTE(Tabela1[[#This Row],[Contraceptive Usage Rate (%)]],".",",")</f>
        <v>80,26</v>
      </c>
      <c r="I74" s="3" t="str">
        <f ca="1">SUBSTITUTE(Tabela1[[#This Row],[Teen Pregnancy Rate (per 1000 teens)]],".",",")</f>
        <v>65,71</v>
      </c>
      <c r="J74" t="str">
        <f ca="1">SUBSTITUTE(Tabela1[[#This Row],[HIV Prevention Awareness (%)]],".",",")</f>
        <v>83,41</v>
      </c>
      <c r="K74" t="str">
        <f ca="1">SUBSTITUTE(Tabela1[[#This Row],[Online Sales (%)]],".",",")</f>
        <v>24,61</v>
      </c>
      <c r="L74" t="str">
        <f ca="1">SUBSTITUTE(Tabela1[[#This Row],[Average Price per Condom (USD)]],".",",")</f>
        <v>0,58</v>
      </c>
      <c r="M74" t="s">
        <v>105</v>
      </c>
      <c r="N74" s="6" t="str">
        <f>LEFT(Tabela1[[#This Row],[Male vs Female Purchases (%)]],2)</f>
        <v>46</v>
      </c>
      <c r="O74" s="6" t="str">
        <f>MID(Tabela1[[#This Row],[Male vs Female Purchases (%)]],12,2)</f>
        <v>48</v>
      </c>
      <c r="P74" t="s">
        <v>21</v>
      </c>
      <c r="Q74" t="s">
        <v>15</v>
      </c>
    </row>
    <row r="75" spans="1:17" x14ac:dyDescent="0.25">
      <c r="A75">
        <v>2016</v>
      </c>
      <c r="B75" t="s">
        <v>50</v>
      </c>
      <c r="C75">
        <v>353</v>
      </c>
      <c r="D75" s="1">
        <v>9206033026655360</v>
      </c>
      <c r="E75" t="s">
        <v>15</v>
      </c>
      <c r="F75" s="3" t="str">
        <f ca="1">SUBSTITUTE(Tabela1[[#This Row],[Awareness Index (0-10)]],".",",")</f>
        <v>2,41</v>
      </c>
      <c r="G75" t="s">
        <v>40</v>
      </c>
      <c r="H75" s="3" t="str">
        <f ca="1">SUBSTITUTE(Tabela1[[#This Row],[Contraceptive Usage Rate (%)]],".",",")</f>
        <v>58,51</v>
      </c>
      <c r="I75" s="3" t="str">
        <f ca="1">SUBSTITUTE(Tabela1[[#This Row],[Teen Pregnancy Rate (per 1000 teens)]],".",",")</f>
        <v>54,43</v>
      </c>
      <c r="J75" t="str">
        <f ca="1">SUBSTITUTE(Tabela1[[#This Row],[HIV Prevention Awareness (%)]],".",",")</f>
        <v>25,27</v>
      </c>
      <c r="K75" t="str">
        <f ca="1">SUBSTITUTE(Tabela1[[#This Row],[Online Sales (%)]],".",",")</f>
        <v>12,42</v>
      </c>
      <c r="L75" t="str">
        <f ca="1">SUBSTITUTE(Tabela1[[#This Row],[Average Price per Condom (USD)]],".",",")</f>
        <v>2,38</v>
      </c>
      <c r="M75" t="s">
        <v>106</v>
      </c>
      <c r="N75" s="6" t="str">
        <f>LEFT(Tabela1[[#This Row],[Male vs Female Purchases (%)]],2)</f>
        <v>47</v>
      </c>
      <c r="O75" s="6" t="str">
        <f>MID(Tabela1[[#This Row],[Male vs Female Purchases (%)]],12,2)</f>
        <v>60</v>
      </c>
      <c r="P75" t="s">
        <v>45</v>
      </c>
      <c r="Q75" t="s">
        <v>22</v>
      </c>
    </row>
    <row r="76" spans="1:17" x14ac:dyDescent="0.25">
      <c r="A76">
        <v>2016</v>
      </c>
      <c r="B76" t="s">
        <v>50</v>
      </c>
      <c r="C76">
        <v>483</v>
      </c>
      <c r="D76" s="1">
        <v>1260797795176800</v>
      </c>
      <c r="E76" t="s">
        <v>15</v>
      </c>
      <c r="F76" s="3" t="str">
        <f ca="1">SUBSTITUTE(Tabela1[[#This Row],[Awareness Index (0-10)]],".",",")</f>
        <v>2,77</v>
      </c>
      <c r="G76" t="s">
        <v>19</v>
      </c>
      <c r="H76" s="3" t="str">
        <f ca="1">SUBSTITUTE(Tabela1[[#This Row],[Contraceptive Usage Rate (%)]],".",",")</f>
        <v>75,63</v>
      </c>
      <c r="I76" s="3" t="str">
        <f ca="1">SUBSTITUTE(Tabela1[[#This Row],[Teen Pregnancy Rate (per 1000 teens)]],".",",")</f>
        <v>5,2</v>
      </c>
      <c r="J76" t="str">
        <f ca="1">SUBSTITUTE(Tabela1[[#This Row],[HIV Prevention Awareness (%)]],".",",")</f>
        <v>38,41</v>
      </c>
      <c r="K76" t="str">
        <f ca="1">SUBSTITUTE(Tabela1[[#This Row],[Online Sales (%)]],".",",")</f>
        <v>24,95</v>
      </c>
      <c r="L76" t="str">
        <f ca="1">SUBSTITUTE(Tabela1[[#This Row],[Average Price per Condom (USD)]],".",",")</f>
        <v>1,77</v>
      </c>
      <c r="M76" t="s">
        <v>107</v>
      </c>
      <c r="N76" s="6" t="str">
        <f>LEFT(Tabela1[[#This Row],[Male vs Female Purchases (%)]],2)</f>
        <v>50</v>
      </c>
      <c r="O76" s="6" t="str">
        <f>MID(Tabela1[[#This Row],[Male vs Female Purchases (%)]],12,2)</f>
        <v>59</v>
      </c>
      <c r="P76" t="s">
        <v>28</v>
      </c>
      <c r="Q76" t="s">
        <v>15</v>
      </c>
    </row>
    <row r="77" spans="1:17" x14ac:dyDescent="0.25">
      <c r="A77">
        <v>2016</v>
      </c>
      <c r="B77" t="s">
        <v>56</v>
      </c>
      <c r="C77">
        <v>1276</v>
      </c>
      <c r="D77" s="1">
        <v>3.21052786679522E+16</v>
      </c>
      <c r="E77" t="s">
        <v>22</v>
      </c>
      <c r="F77" s="3" t="str">
        <f ca="1">SUBSTITUTE(Tabela1[[#This Row],[Awareness Index (0-10)]],".",",")</f>
        <v>9,83</v>
      </c>
      <c r="G77" t="s">
        <v>40</v>
      </c>
      <c r="H77" s="3" t="str">
        <f ca="1">SUBSTITUTE(Tabela1[[#This Row],[Contraceptive Usage Rate (%)]],".",",")</f>
        <v>46,94</v>
      </c>
      <c r="I77" s="3" t="str">
        <f ca="1">SUBSTITUTE(Tabela1[[#This Row],[Teen Pregnancy Rate (per 1000 teens)]],".",",")</f>
        <v>56,47</v>
      </c>
      <c r="J77" t="str">
        <f ca="1">SUBSTITUTE(Tabela1[[#This Row],[HIV Prevention Awareness (%)]],".",",")</f>
        <v>97,45</v>
      </c>
      <c r="K77" t="str">
        <f ca="1">SUBSTITUTE(Tabela1[[#This Row],[Online Sales (%)]],".",",")</f>
        <v>65,77</v>
      </c>
      <c r="L77" t="str">
        <f ca="1">SUBSTITUTE(Tabela1[[#This Row],[Average Price per Condom (USD)]],".",",")</f>
        <v>0,96</v>
      </c>
      <c r="M77" t="s">
        <v>84</v>
      </c>
      <c r="N77" s="6" t="str">
        <f>LEFT(Tabela1[[#This Row],[Male vs Female Purchases (%)]],2)</f>
        <v>72</v>
      </c>
      <c r="O77" s="6" t="str">
        <f>MID(Tabela1[[#This Row],[Male vs Female Purchases (%)]],12,2)</f>
        <v>38</v>
      </c>
      <c r="P77" t="s">
        <v>21</v>
      </c>
      <c r="Q77" t="s">
        <v>15</v>
      </c>
    </row>
    <row r="78" spans="1:17" x14ac:dyDescent="0.25">
      <c r="A78">
        <v>2016</v>
      </c>
      <c r="B78" t="s">
        <v>56</v>
      </c>
      <c r="C78">
        <v>1231</v>
      </c>
      <c r="D78" s="1">
        <v>2287844781209940</v>
      </c>
      <c r="E78" t="s">
        <v>15</v>
      </c>
      <c r="F78" s="3" t="str">
        <f ca="1">SUBSTITUTE(Tabela1[[#This Row],[Awareness Index (0-10)]],".",",")</f>
        <v>2,9</v>
      </c>
      <c r="G78" t="s">
        <v>40</v>
      </c>
      <c r="H78" s="3" t="str">
        <f ca="1">SUBSTITUTE(Tabela1[[#This Row],[Contraceptive Usage Rate (%)]],".",",")</f>
        <v>67,19</v>
      </c>
      <c r="I78" s="3" t="str">
        <f ca="1">SUBSTITUTE(Tabela1[[#This Row],[Teen Pregnancy Rate (per 1000 teens)]],".",",")</f>
        <v>17,55</v>
      </c>
      <c r="J78" t="str">
        <f ca="1">SUBSTITUTE(Tabela1[[#This Row],[HIV Prevention Awareness (%)]],".",",")</f>
        <v>96,69</v>
      </c>
      <c r="K78" t="str">
        <f ca="1">SUBSTITUTE(Tabela1[[#This Row],[Online Sales (%)]],".",",")</f>
        <v>25,16</v>
      </c>
      <c r="L78" t="str">
        <f ca="1">SUBSTITUTE(Tabela1[[#This Row],[Average Price per Condom (USD)]],".",",")</f>
        <v>1,01</v>
      </c>
      <c r="M78" t="s">
        <v>108</v>
      </c>
      <c r="N78" s="6" t="str">
        <f>LEFT(Tabela1[[#This Row],[Male vs Female Purchases (%)]],2)</f>
        <v>71</v>
      </c>
      <c r="O78" s="6" t="str">
        <f>MID(Tabela1[[#This Row],[Male vs Female Purchases (%)]],12,2)</f>
        <v>56</v>
      </c>
      <c r="P78" t="s">
        <v>59</v>
      </c>
      <c r="Q78" t="s">
        <v>15</v>
      </c>
    </row>
    <row r="79" spans="1:17" x14ac:dyDescent="0.25">
      <c r="A79">
        <v>2016</v>
      </c>
      <c r="B79" t="s">
        <v>56</v>
      </c>
      <c r="C79">
        <v>718</v>
      </c>
      <c r="D79" s="1">
        <v>1.44345411592549E+16</v>
      </c>
      <c r="E79" t="s">
        <v>22</v>
      </c>
      <c r="F79" s="3" t="str">
        <f ca="1">SUBSTITUTE(Tabela1[[#This Row],[Awareness Index (0-10)]],".",",")</f>
        <v>9,92</v>
      </c>
      <c r="G79" t="s">
        <v>16</v>
      </c>
      <c r="H79" s="3" t="str">
        <f ca="1">SUBSTITUTE(Tabela1[[#This Row],[Contraceptive Usage Rate (%)]],".",",")</f>
        <v>45,83</v>
      </c>
      <c r="I79" s="3" t="str">
        <f ca="1">SUBSTITUTE(Tabela1[[#This Row],[Teen Pregnancy Rate (per 1000 teens)]],".",",")</f>
        <v>3,43</v>
      </c>
      <c r="J79" t="str">
        <f ca="1">SUBSTITUTE(Tabela1[[#This Row],[HIV Prevention Awareness (%)]],".",",")</f>
        <v>86,67</v>
      </c>
      <c r="K79" t="str">
        <f ca="1">SUBSTITUTE(Tabela1[[#This Row],[Online Sales (%)]],".",",")</f>
        <v>56,6</v>
      </c>
      <c r="L79" t="str">
        <f ca="1">SUBSTITUTE(Tabela1[[#This Row],[Average Price per Condom (USD)]],".",",")</f>
        <v>2,49</v>
      </c>
      <c r="M79" t="s">
        <v>109</v>
      </c>
      <c r="N79" s="6" t="str">
        <f>LEFT(Tabela1[[#This Row],[Male vs Female Purchases (%)]],2)</f>
        <v>72</v>
      </c>
      <c r="O79" s="6" t="str">
        <f>MID(Tabela1[[#This Row],[Male vs Female Purchases (%)]],12,2)</f>
        <v>41</v>
      </c>
      <c r="P79" t="s">
        <v>26</v>
      </c>
      <c r="Q79" t="s">
        <v>22</v>
      </c>
    </row>
    <row r="80" spans="1:17" x14ac:dyDescent="0.25">
      <c r="A80">
        <v>2016</v>
      </c>
      <c r="B80" t="s">
        <v>56</v>
      </c>
      <c r="C80">
        <v>1674</v>
      </c>
      <c r="D80" s="1">
        <v>373730590735409</v>
      </c>
      <c r="E80" t="s">
        <v>22</v>
      </c>
      <c r="F80" s="3" t="str">
        <f ca="1">SUBSTITUTE(Tabela1[[#This Row],[Awareness Index (0-10)]],".",",")</f>
        <v>9,81</v>
      </c>
      <c r="G80" t="s">
        <v>40</v>
      </c>
      <c r="H80" s="3" t="str">
        <f ca="1">SUBSTITUTE(Tabela1[[#This Row],[Contraceptive Usage Rate (%)]],".",",")</f>
        <v>45,04</v>
      </c>
      <c r="I80" s="3" t="str">
        <f ca="1">SUBSTITUTE(Tabela1[[#This Row],[Teen Pregnancy Rate (per 1000 teens)]],".",",")</f>
        <v>40,09</v>
      </c>
      <c r="J80" t="str">
        <f ca="1">SUBSTITUTE(Tabela1[[#This Row],[HIV Prevention Awareness (%)]],".",",")</f>
        <v>49,13</v>
      </c>
      <c r="K80" t="str">
        <f ca="1">SUBSTITUTE(Tabela1[[#This Row],[Online Sales (%)]],".",",")</f>
        <v>19,3</v>
      </c>
      <c r="L80" t="str">
        <f ca="1">SUBSTITUTE(Tabela1[[#This Row],[Average Price per Condom (USD)]],".",",")</f>
        <v>0,47</v>
      </c>
      <c r="M80" t="s">
        <v>110</v>
      </c>
      <c r="N80" s="6" t="str">
        <f>LEFT(Tabela1[[#This Row],[Male vs Female Purchases (%)]],2)</f>
        <v>65</v>
      </c>
      <c r="O80" s="6" t="str">
        <f>MID(Tabela1[[#This Row],[Male vs Female Purchases (%)]],12,2)</f>
        <v>32</v>
      </c>
      <c r="P80" t="s">
        <v>21</v>
      </c>
      <c r="Q80" t="s">
        <v>15</v>
      </c>
    </row>
    <row r="81" spans="1:17" x14ac:dyDescent="0.25">
      <c r="A81">
        <v>2016</v>
      </c>
      <c r="B81" t="s">
        <v>56</v>
      </c>
      <c r="C81">
        <v>1534</v>
      </c>
      <c r="D81" s="1">
        <v>4951703366951440</v>
      </c>
      <c r="E81" t="s">
        <v>22</v>
      </c>
      <c r="F81" s="3" t="str">
        <f ca="1">SUBSTITUTE(Tabela1[[#This Row],[Awareness Index (0-10)]],".",",")</f>
        <v>5,99</v>
      </c>
      <c r="G81" t="s">
        <v>40</v>
      </c>
      <c r="H81" s="3" t="str">
        <f ca="1">SUBSTITUTE(Tabela1[[#This Row],[Contraceptive Usage Rate (%)]],".",",")</f>
        <v>76,83</v>
      </c>
      <c r="I81" s="3" t="str">
        <f ca="1">SUBSTITUTE(Tabela1[[#This Row],[Teen Pregnancy Rate (per 1000 teens)]],".",",")</f>
        <v>46,09</v>
      </c>
      <c r="J81" t="str">
        <f ca="1">SUBSTITUTE(Tabela1[[#This Row],[HIV Prevention Awareness (%)]],".",",")</f>
        <v>64,76</v>
      </c>
      <c r="K81" t="str">
        <f ca="1">SUBSTITUTE(Tabela1[[#This Row],[Online Sales (%)]],".",",")</f>
        <v>31,55</v>
      </c>
      <c r="L81" t="str">
        <f ca="1">SUBSTITUTE(Tabela1[[#This Row],[Average Price per Condom (USD)]],".",",")</f>
        <v>0,81</v>
      </c>
      <c r="M81" t="s">
        <v>111</v>
      </c>
      <c r="N81" s="6" t="str">
        <f>LEFT(Tabela1[[#This Row],[Male vs Female Purchases (%)]],2)</f>
        <v>45</v>
      </c>
      <c r="O81" s="6" t="str">
        <f>MID(Tabela1[[#This Row],[Male vs Female Purchases (%)]],12,2)</f>
        <v>50</v>
      </c>
      <c r="P81" t="s">
        <v>45</v>
      </c>
      <c r="Q81" t="s">
        <v>22</v>
      </c>
    </row>
    <row r="82" spans="1:17" x14ac:dyDescent="0.25">
      <c r="A82">
        <v>2016</v>
      </c>
      <c r="B82" t="s">
        <v>63</v>
      </c>
      <c r="C82">
        <v>1064</v>
      </c>
      <c r="D82" s="1">
        <v>3540969446246310</v>
      </c>
      <c r="E82" t="s">
        <v>15</v>
      </c>
      <c r="F82" s="3" t="str">
        <f ca="1">SUBSTITUTE(Tabela1[[#This Row],[Awareness Index (0-10)]],".",",")</f>
        <v>2,94</v>
      </c>
      <c r="G82" t="s">
        <v>40</v>
      </c>
      <c r="H82" s="3" t="str">
        <f ca="1">SUBSTITUTE(Tabela1[[#This Row],[Contraceptive Usage Rate (%)]],".",",")</f>
        <v>64,42</v>
      </c>
      <c r="I82" s="3" t="str">
        <f ca="1">SUBSTITUTE(Tabela1[[#This Row],[Teen Pregnancy Rate (per 1000 teens)]],".",",")</f>
        <v>43,21</v>
      </c>
      <c r="J82" t="str">
        <f ca="1">SUBSTITUTE(Tabela1[[#This Row],[HIV Prevention Awareness (%)]],".",",")</f>
        <v>65,76</v>
      </c>
      <c r="K82" t="str">
        <f ca="1">SUBSTITUTE(Tabela1[[#This Row],[Online Sales (%)]],".",",")</f>
        <v>19,11</v>
      </c>
      <c r="L82" t="str">
        <f ca="1">SUBSTITUTE(Tabela1[[#This Row],[Average Price per Condom (USD)]],".",",")</f>
        <v>0,55</v>
      </c>
      <c r="M82" t="s">
        <v>112</v>
      </c>
      <c r="N82" s="6" t="str">
        <f>LEFT(Tabela1[[#This Row],[Male vs Female Purchases (%)]],2)</f>
        <v>57</v>
      </c>
      <c r="O82" s="6" t="str">
        <f>MID(Tabela1[[#This Row],[Male vs Female Purchases (%)]],12,2)</f>
        <v>52</v>
      </c>
      <c r="P82" t="s">
        <v>18</v>
      </c>
      <c r="Q82" t="s">
        <v>15</v>
      </c>
    </row>
    <row r="83" spans="1:17" x14ac:dyDescent="0.25">
      <c r="A83">
        <v>2016</v>
      </c>
      <c r="B83" t="s">
        <v>63</v>
      </c>
      <c r="C83">
        <v>338</v>
      </c>
      <c r="D83" s="1">
        <v>1.16354364450161E+16</v>
      </c>
      <c r="E83" t="s">
        <v>22</v>
      </c>
      <c r="F83" s="3" t="str">
        <f ca="1">SUBSTITUTE(Tabela1[[#This Row],[Awareness Index (0-10)]],".",",")</f>
        <v>8,35</v>
      </c>
      <c r="G83" t="s">
        <v>19</v>
      </c>
      <c r="H83" s="3" t="str">
        <f ca="1">SUBSTITUTE(Tabela1[[#This Row],[Contraceptive Usage Rate (%)]],".",",")</f>
        <v>87,65</v>
      </c>
      <c r="I83" s="3" t="str">
        <f ca="1">SUBSTITUTE(Tabela1[[#This Row],[Teen Pregnancy Rate (per 1000 teens)]],".",",")</f>
        <v>37,81</v>
      </c>
      <c r="J83" t="str">
        <f ca="1">SUBSTITUTE(Tabela1[[#This Row],[HIV Prevention Awareness (%)]],".",",")</f>
        <v>60,92</v>
      </c>
      <c r="K83" t="str">
        <f ca="1">SUBSTITUTE(Tabela1[[#This Row],[Online Sales (%)]],".",",")</f>
        <v>18,35</v>
      </c>
      <c r="L83" t="str">
        <f ca="1">SUBSTITUTE(Tabela1[[#This Row],[Average Price per Condom (USD)]],".",",")</f>
        <v>0,8</v>
      </c>
      <c r="M83" t="s">
        <v>113</v>
      </c>
      <c r="N83" s="6" t="str">
        <f>LEFT(Tabela1[[#This Row],[Male vs Female Purchases (%)]],2)</f>
        <v>60</v>
      </c>
      <c r="O83" s="6" t="str">
        <f>MID(Tabela1[[#This Row],[Male vs Female Purchases (%)]],12,2)</f>
        <v>37</v>
      </c>
      <c r="P83" t="s">
        <v>59</v>
      </c>
      <c r="Q83" t="s">
        <v>22</v>
      </c>
    </row>
    <row r="84" spans="1:17" x14ac:dyDescent="0.25">
      <c r="A84">
        <v>2016</v>
      </c>
      <c r="B84" t="s">
        <v>63</v>
      </c>
      <c r="C84">
        <v>2136</v>
      </c>
      <c r="D84" s="1">
        <v>4213020194048830</v>
      </c>
      <c r="E84" t="s">
        <v>22</v>
      </c>
      <c r="F84" s="3" t="str">
        <f ca="1">SUBSTITUTE(Tabela1[[#This Row],[Awareness Index (0-10)]],".",",")</f>
        <v>8,78</v>
      </c>
      <c r="G84" t="s">
        <v>40</v>
      </c>
      <c r="H84" s="3" t="str">
        <f ca="1">SUBSTITUTE(Tabela1[[#This Row],[Contraceptive Usage Rate (%)]],".",",")</f>
        <v>45,94</v>
      </c>
      <c r="I84" s="3" t="str">
        <f ca="1">SUBSTITUTE(Tabela1[[#This Row],[Teen Pregnancy Rate (per 1000 teens)]],".",",")</f>
        <v>11,39</v>
      </c>
      <c r="J84" t="str">
        <f ca="1">SUBSTITUTE(Tabela1[[#This Row],[HIV Prevention Awareness (%)]],".",",")</f>
        <v>48,35</v>
      </c>
      <c r="K84" t="str">
        <f ca="1">SUBSTITUTE(Tabela1[[#This Row],[Online Sales (%)]],".",",")</f>
        <v>67,48</v>
      </c>
      <c r="L84" t="str">
        <f ca="1">SUBSTITUTE(Tabela1[[#This Row],[Average Price per Condom (USD)]],".",",")</f>
        <v>0,26</v>
      </c>
      <c r="M84" t="s">
        <v>114</v>
      </c>
      <c r="N84" s="6" t="str">
        <f>LEFT(Tabela1[[#This Row],[Male vs Female Purchases (%)]],2)</f>
        <v>66</v>
      </c>
      <c r="O84" s="6" t="str">
        <f>MID(Tabela1[[#This Row],[Male vs Female Purchases (%)]],12,2)</f>
        <v>32</v>
      </c>
      <c r="P84" t="s">
        <v>45</v>
      </c>
      <c r="Q84" t="s">
        <v>22</v>
      </c>
    </row>
    <row r="85" spans="1:17" x14ac:dyDescent="0.25">
      <c r="A85">
        <v>2016</v>
      </c>
      <c r="B85" t="s">
        <v>63</v>
      </c>
      <c r="C85">
        <v>1042</v>
      </c>
      <c r="D85" s="1">
        <v>3.44750091263402E+16</v>
      </c>
      <c r="E85" t="s">
        <v>22</v>
      </c>
      <c r="F85" s="3" t="str">
        <f ca="1">SUBSTITUTE(Tabela1[[#This Row],[Awareness Index (0-10)]],".",",")</f>
        <v>4,49</v>
      </c>
      <c r="G85" t="s">
        <v>16</v>
      </c>
      <c r="H85" s="3" t="str">
        <f ca="1">SUBSTITUTE(Tabela1[[#This Row],[Contraceptive Usage Rate (%)]],".",",")</f>
        <v>27,69</v>
      </c>
      <c r="I85" s="3" t="str">
        <f ca="1">SUBSTITUTE(Tabela1[[#This Row],[Teen Pregnancy Rate (per 1000 teens)]],".",",")</f>
        <v>37,02</v>
      </c>
      <c r="J85" t="str">
        <f ca="1">SUBSTITUTE(Tabela1[[#This Row],[HIV Prevention Awareness (%)]],".",",")</f>
        <v>38,63</v>
      </c>
      <c r="K85" t="str">
        <f ca="1">SUBSTITUTE(Tabela1[[#This Row],[Online Sales (%)]],".",",")</f>
        <v>24,41</v>
      </c>
      <c r="L85" t="str">
        <f ca="1">SUBSTITUTE(Tabela1[[#This Row],[Average Price per Condom (USD)]],".",",")</f>
        <v>0,44</v>
      </c>
      <c r="M85" t="s">
        <v>115</v>
      </c>
      <c r="N85" s="6" t="str">
        <f>LEFT(Tabela1[[#This Row],[Male vs Female Purchases (%)]],2)</f>
        <v>73</v>
      </c>
      <c r="O85" s="6" t="str">
        <f>MID(Tabela1[[#This Row],[Male vs Female Purchases (%)]],12,2)</f>
        <v>25</v>
      </c>
      <c r="P85" t="s">
        <v>38</v>
      </c>
      <c r="Q85" t="s">
        <v>15</v>
      </c>
    </row>
    <row r="86" spans="1:17" x14ac:dyDescent="0.25">
      <c r="A86">
        <v>2016</v>
      </c>
      <c r="B86" t="s">
        <v>63</v>
      </c>
      <c r="C86">
        <v>1997</v>
      </c>
      <c r="D86" s="1">
        <v>1808163891390930</v>
      </c>
      <c r="E86" t="s">
        <v>22</v>
      </c>
      <c r="F86" s="3" t="str">
        <f ca="1">SUBSTITUTE(Tabela1[[#This Row],[Awareness Index (0-10)]],".",",")</f>
        <v>8,23</v>
      </c>
      <c r="G86" t="s">
        <v>19</v>
      </c>
      <c r="H86" s="3" t="str">
        <f ca="1">SUBSTITUTE(Tabela1[[#This Row],[Contraceptive Usage Rate (%)]],".",",")</f>
        <v>51,14</v>
      </c>
      <c r="I86" s="3" t="str">
        <f ca="1">SUBSTITUTE(Tabela1[[#This Row],[Teen Pregnancy Rate (per 1000 teens)]],".",",")</f>
        <v>15,57</v>
      </c>
      <c r="J86" t="str">
        <f ca="1">SUBSTITUTE(Tabela1[[#This Row],[HIV Prevention Awareness (%)]],".",",")</f>
        <v>32,17</v>
      </c>
      <c r="K86" t="str">
        <f ca="1">SUBSTITUTE(Tabela1[[#This Row],[Online Sales (%)]],".",",")</f>
        <v>17,36</v>
      </c>
      <c r="L86" t="str">
        <f ca="1">SUBSTITUTE(Tabela1[[#This Row],[Average Price per Condom (USD)]],".",",")</f>
        <v>0,25</v>
      </c>
      <c r="M86" t="s">
        <v>116</v>
      </c>
      <c r="N86" s="6" t="str">
        <f>LEFT(Tabela1[[#This Row],[Male vs Female Purchases (%)]],2)</f>
        <v>73</v>
      </c>
      <c r="O86" s="6" t="str">
        <f>MID(Tabela1[[#This Row],[Male vs Female Purchases (%)]],12,2)</f>
        <v>56</v>
      </c>
      <c r="P86" t="s">
        <v>18</v>
      </c>
      <c r="Q86" t="s">
        <v>15</v>
      </c>
    </row>
    <row r="87" spans="1:17" x14ac:dyDescent="0.25">
      <c r="A87">
        <v>2016</v>
      </c>
      <c r="B87" t="s">
        <v>68</v>
      </c>
      <c r="C87">
        <v>546</v>
      </c>
      <c r="D87" s="1">
        <v>5891932025340310</v>
      </c>
      <c r="E87" t="s">
        <v>15</v>
      </c>
      <c r="F87" s="3" t="str">
        <f ca="1">SUBSTITUTE(Tabela1[[#This Row],[Awareness Index (0-10)]],".",",")</f>
        <v>5,0</v>
      </c>
      <c r="G87" t="s">
        <v>16</v>
      </c>
      <c r="H87" s="3" t="str">
        <f ca="1">SUBSTITUTE(Tabela1[[#This Row],[Contraceptive Usage Rate (%)]],".",",")</f>
        <v>21,17</v>
      </c>
      <c r="I87" s="3" t="str">
        <f ca="1">SUBSTITUTE(Tabela1[[#This Row],[Teen Pregnancy Rate (per 1000 teens)]],".",",")</f>
        <v>46,03</v>
      </c>
      <c r="J87" t="str">
        <f ca="1">SUBSTITUTE(Tabela1[[#This Row],[HIV Prevention Awareness (%)]],".",",")</f>
        <v>86,29</v>
      </c>
      <c r="K87" t="str">
        <f ca="1">SUBSTITUTE(Tabela1[[#This Row],[Online Sales (%)]],".",",")</f>
        <v>37,23</v>
      </c>
      <c r="L87" t="str">
        <f ca="1">SUBSTITUTE(Tabela1[[#This Row],[Average Price per Condom (USD)]],".",",")</f>
        <v>0,66</v>
      </c>
      <c r="M87" t="s">
        <v>117</v>
      </c>
      <c r="N87" s="6" t="str">
        <f>LEFT(Tabela1[[#This Row],[Male vs Female Purchases (%)]],2)</f>
        <v>69</v>
      </c>
      <c r="O87" s="6" t="str">
        <f>MID(Tabela1[[#This Row],[Male vs Female Purchases (%)]],12,2)</f>
        <v>43</v>
      </c>
      <c r="P87" t="s">
        <v>28</v>
      </c>
      <c r="Q87" t="s">
        <v>22</v>
      </c>
    </row>
    <row r="88" spans="1:17" x14ac:dyDescent="0.25">
      <c r="A88">
        <v>2016</v>
      </c>
      <c r="B88" t="s">
        <v>68</v>
      </c>
      <c r="C88">
        <v>525</v>
      </c>
      <c r="D88" s="1">
        <v>1.32920319907654E+16</v>
      </c>
      <c r="E88" t="s">
        <v>22</v>
      </c>
      <c r="F88" s="3" t="str">
        <f ca="1">SUBSTITUTE(Tabela1[[#This Row],[Awareness Index (0-10)]],".",",")</f>
        <v>3,71</v>
      </c>
      <c r="G88" t="s">
        <v>23</v>
      </c>
      <c r="H88" s="3" t="str">
        <f ca="1">SUBSTITUTE(Tabela1[[#This Row],[Contraceptive Usage Rate (%)]],".",",")</f>
        <v>22,33</v>
      </c>
      <c r="I88" s="3" t="str">
        <f ca="1">SUBSTITUTE(Tabela1[[#This Row],[Teen Pregnancy Rate (per 1000 teens)]],".",",")</f>
        <v>30,68</v>
      </c>
      <c r="J88" t="str">
        <f ca="1">SUBSTITUTE(Tabela1[[#This Row],[HIV Prevention Awareness (%)]],".",",")</f>
        <v>73,21</v>
      </c>
      <c r="K88" t="str">
        <f ca="1">SUBSTITUTE(Tabela1[[#This Row],[Online Sales (%)]],".",",")</f>
        <v>28,78</v>
      </c>
      <c r="L88" t="str">
        <f ca="1">SUBSTITUTE(Tabela1[[#This Row],[Average Price per Condom (USD)]],".",",")</f>
        <v>0,94</v>
      </c>
      <c r="M88" t="s">
        <v>118</v>
      </c>
      <c r="N88" s="6" t="str">
        <f>LEFT(Tabela1[[#This Row],[Male vs Female Purchases (%)]],2)</f>
        <v>65</v>
      </c>
      <c r="O88" s="6" t="str">
        <f>MID(Tabela1[[#This Row],[Male vs Female Purchases (%)]],12,2)</f>
        <v>34</v>
      </c>
      <c r="P88" t="s">
        <v>18</v>
      </c>
      <c r="Q88" t="s">
        <v>15</v>
      </c>
    </row>
    <row r="89" spans="1:17" x14ac:dyDescent="0.25">
      <c r="A89">
        <v>2016</v>
      </c>
      <c r="B89" t="s">
        <v>68</v>
      </c>
      <c r="C89">
        <v>2120</v>
      </c>
      <c r="D89" s="1">
        <v>5642500477577570</v>
      </c>
      <c r="E89" t="s">
        <v>22</v>
      </c>
      <c r="F89" s="3" t="str">
        <f ca="1">SUBSTITUTE(Tabela1[[#This Row],[Awareness Index (0-10)]],".",",")</f>
        <v>2,06</v>
      </c>
      <c r="G89" t="s">
        <v>40</v>
      </c>
      <c r="H89" s="3" t="str">
        <f ca="1">SUBSTITUTE(Tabela1[[#This Row],[Contraceptive Usage Rate (%)]],".",",")</f>
        <v>73,84</v>
      </c>
      <c r="I89" s="3" t="str">
        <f ca="1">SUBSTITUTE(Tabela1[[#This Row],[Teen Pregnancy Rate (per 1000 teens)]],".",",")</f>
        <v>14,69</v>
      </c>
      <c r="J89" t="str">
        <f ca="1">SUBSTITUTE(Tabela1[[#This Row],[HIV Prevention Awareness (%)]],".",",")</f>
        <v>54,13</v>
      </c>
      <c r="K89" t="str">
        <f ca="1">SUBSTITUTE(Tabela1[[#This Row],[Online Sales (%)]],".",",")</f>
        <v>11,55</v>
      </c>
      <c r="L89" t="str">
        <f ca="1">SUBSTITUTE(Tabela1[[#This Row],[Average Price per Condom (USD)]],".",",")</f>
        <v>2,49</v>
      </c>
      <c r="M89" t="s">
        <v>119</v>
      </c>
      <c r="N89" s="6" t="str">
        <f>LEFT(Tabela1[[#This Row],[Male vs Female Purchases (%)]],2)</f>
        <v>47</v>
      </c>
      <c r="O89" s="6" t="str">
        <f>MID(Tabela1[[#This Row],[Male vs Female Purchases (%)]],12,2)</f>
        <v>21</v>
      </c>
      <c r="P89" t="s">
        <v>26</v>
      </c>
      <c r="Q89" t="s">
        <v>15</v>
      </c>
    </row>
    <row r="90" spans="1:17" x14ac:dyDescent="0.25">
      <c r="A90">
        <v>2016</v>
      </c>
      <c r="B90" t="s">
        <v>68</v>
      </c>
      <c r="C90">
        <v>252</v>
      </c>
      <c r="D90" s="1">
        <v>6172478539763440</v>
      </c>
      <c r="E90" t="s">
        <v>22</v>
      </c>
      <c r="F90" s="3" t="str">
        <f ca="1">SUBSTITUTE(Tabela1[[#This Row],[Awareness Index (0-10)]],".",",")</f>
        <v>2,46</v>
      </c>
      <c r="G90" t="s">
        <v>40</v>
      </c>
      <c r="H90" s="3" t="str">
        <f ca="1">SUBSTITUTE(Tabela1[[#This Row],[Contraceptive Usage Rate (%)]],".",",")</f>
        <v>48,12</v>
      </c>
      <c r="I90" s="3" t="str">
        <f ca="1">SUBSTITUTE(Tabela1[[#This Row],[Teen Pregnancy Rate (per 1000 teens)]],".",",")</f>
        <v>47,53</v>
      </c>
      <c r="J90" t="str">
        <f ca="1">SUBSTITUTE(Tabela1[[#This Row],[HIV Prevention Awareness (%)]],".",",")</f>
        <v>66,99</v>
      </c>
      <c r="K90" t="str">
        <f ca="1">SUBSTITUTE(Tabela1[[#This Row],[Online Sales (%)]],".",",")</f>
        <v>52,85</v>
      </c>
      <c r="L90" t="str">
        <f ca="1">SUBSTITUTE(Tabela1[[#This Row],[Average Price per Condom (USD)]],".",",")</f>
        <v>1,38</v>
      </c>
      <c r="M90" t="s">
        <v>120</v>
      </c>
      <c r="N90" s="6" t="str">
        <f>LEFT(Tabela1[[#This Row],[Male vs Female Purchases (%)]],2)</f>
        <v>72</v>
      </c>
      <c r="O90" s="6" t="str">
        <f>MID(Tabela1[[#This Row],[Male vs Female Purchases (%)]],12,2)</f>
        <v>25</v>
      </c>
      <c r="P90" t="s">
        <v>38</v>
      </c>
      <c r="Q90" t="s">
        <v>15</v>
      </c>
    </row>
    <row r="91" spans="1:17" x14ac:dyDescent="0.25">
      <c r="A91">
        <v>2016</v>
      </c>
      <c r="B91" t="s">
        <v>68</v>
      </c>
      <c r="C91">
        <v>1123</v>
      </c>
      <c r="D91" s="1">
        <v>3036343101128010</v>
      </c>
      <c r="E91" t="s">
        <v>15</v>
      </c>
      <c r="F91" s="3" t="str">
        <f ca="1">SUBSTITUTE(Tabela1[[#This Row],[Awareness Index (0-10)]],".",",")</f>
        <v>7,88</v>
      </c>
      <c r="G91" t="s">
        <v>16</v>
      </c>
      <c r="H91" s="3" t="str">
        <f ca="1">SUBSTITUTE(Tabela1[[#This Row],[Contraceptive Usage Rate (%)]],".",",")</f>
        <v>42,08</v>
      </c>
      <c r="I91" s="3" t="str">
        <f ca="1">SUBSTITUTE(Tabela1[[#This Row],[Teen Pregnancy Rate (per 1000 teens)]],".",",")</f>
        <v>47,04</v>
      </c>
      <c r="J91" t="str">
        <f ca="1">SUBSTITUTE(Tabela1[[#This Row],[HIV Prevention Awareness (%)]],".",",")</f>
        <v>29,72</v>
      </c>
      <c r="K91" t="str">
        <f ca="1">SUBSTITUTE(Tabela1[[#This Row],[Online Sales (%)]],".",",")</f>
        <v>5,74</v>
      </c>
      <c r="L91" t="str">
        <f ca="1">SUBSTITUTE(Tabela1[[#This Row],[Average Price per Condom (USD)]],".",",")</f>
        <v>1,81</v>
      </c>
      <c r="M91" t="s">
        <v>121</v>
      </c>
      <c r="N91" s="6" t="str">
        <f>LEFT(Tabela1[[#This Row],[Male vs Female Purchases (%)]],2)</f>
        <v>56</v>
      </c>
      <c r="O91" s="6" t="str">
        <f>MID(Tabela1[[#This Row],[Male vs Female Purchases (%)]],12,2)</f>
        <v>42</v>
      </c>
      <c r="P91" t="s">
        <v>21</v>
      </c>
      <c r="Q91" t="s">
        <v>22</v>
      </c>
    </row>
    <row r="92" spans="1:17" x14ac:dyDescent="0.25">
      <c r="A92">
        <v>2016</v>
      </c>
      <c r="B92" t="s">
        <v>74</v>
      </c>
      <c r="C92">
        <v>1038</v>
      </c>
      <c r="D92" s="1">
        <v>1.01838078887752E+16</v>
      </c>
      <c r="E92" t="s">
        <v>15</v>
      </c>
      <c r="F92" s="3" t="str">
        <f ca="1">SUBSTITUTE(Tabela1[[#This Row],[Awareness Index (0-10)]],".",",")</f>
        <v>4,67</v>
      </c>
      <c r="G92" t="s">
        <v>16</v>
      </c>
      <c r="H92" s="3" t="str">
        <f ca="1">SUBSTITUTE(Tabela1[[#This Row],[Contraceptive Usage Rate (%)]],".",",")</f>
        <v>73,11</v>
      </c>
      <c r="I92" s="3" t="str">
        <f ca="1">SUBSTITUTE(Tabela1[[#This Row],[Teen Pregnancy Rate (per 1000 teens)]],".",",")</f>
        <v>28,94</v>
      </c>
      <c r="J92" t="str">
        <f ca="1">SUBSTITUTE(Tabela1[[#This Row],[HIV Prevention Awareness (%)]],".",",")</f>
        <v>91,88</v>
      </c>
      <c r="K92" t="str">
        <f ca="1">SUBSTITUTE(Tabela1[[#This Row],[Online Sales (%)]],".",",")</f>
        <v>11,4</v>
      </c>
      <c r="L92" t="str">
        <f ca="1">SUBSTITUTE(Tabela1[[#This Row],[Average Price per Condom (USD)]],".",",")</f>
        <v>0,37</v>
      </c>
      <c r="M92" t="s">
        <v>122</v>
      </c>
      <c r="N92" s="6" t="str">
        <f>LEFT(Tabela1[[#This Row],[Male vs Female Purchases (%)]],2)</f>
        <v>53</v>
      </c>
      <c r="O92" s="6" t="str">
        <f>MID(Tabela1[[#This Row],[Male vs Female Purchases (%)]],12,2)</f>
        <v>27</v>
      </c>
      <c r="P92" t="s">
        <v>59</v>
      </c>
      <c r="Q92" t="s">
        <v>22</v>
      </c>
    </row>
    <row r="93" spans="1:17" x14ac:dyDescent="0.25">
      <c r="A93">
        <v>2016</v>
      </c>
      <c r="B93" t="s">
        <v>74</v>
      </c>
      <c r="C93">
        <v>58</v>
      </c>
      <c r="D93" s="1">
        <v>1.00791576756172E+16</v>
      </c>
      <c r="E93" t="s">
        <v>15</v>
      </c>
      <c r="F93" s="3" t="str">
        <f ca="1">SUBSTITUTE(Tabela1[[#This Row],[Awareness Index (0-10)]],".",",")</f>
        <v>3,49</v>
      </c>
      <c r="G93" t="s">
        <v>40</v>
      </c>
      <c r="H93" s="3" t="str">
        <f ca="1">SUBSTITUTE(Tabela1[[#This Row],[Contraceptive Usage Rate (%)]],".",",")</f>
        <v>33,18</v>
      </c>
      <c r="I93" s="3" t="str">
        <f ca="1">SUBSTITUTE(Tabela1[[#This Row],[Teen Pregnancy Rate (per 1000 teens)]],".",",")</f>
        <v>21,72</v>
      </c>
      <c r="J93" t="str">
        <f ca="1">SUBSTITUTE(Tabela1[[#This Row],[HIV Prevention Awareness (%)]],".",",")</f>
        <v>54,03</v>
      </c>
      <c r="K93" t="str">
        <f ca="1">SUBSTITUTE(Tabela1[[#This Row],[Online Sales (%)]],".",",")</f>
        <v>37,38</v>
      </c>
      <c r="L93" t="str">
        <f ca="1">SUBSTITUTE(Tabela1[[#This Row],[Average Price per Condom (USD)]],".",",")</f>
        <v>0,94</v>
      </c>
      <c r="M93" t="s">
        <v>123</v>
      </c>
      <c r="N93" s="6" t="str">
        <f>LEFT(Tabela1[[#This Row],[Male vs Female Purchases (%)]],2)</f>
        <v>74</v>
      </c>
      <c r="O93" s="6" t="str">
        <f>MID(Tabela1[[#This Row],[Male vs Female Purchases (%)]],12,2)</f>
        <v>59</v>
      </c>
      <c r="P93" t="s">
        <v>18</v>
      </c>
      <c r="Q93" t="s">
        <v>15</v>
      </c>
    </row>
    <row r="94" spans="1:17" x14ac:dyDescent="0.25">
      <c r="A94">
        <v>2016</v>
      </c>
      <c r="B94" t="s">
        <v>74</v>
      </c>
      <c r="C94">
        <v>148</v>
      </c>
      <c r="D94" s="1">
        <v>1929322095027830</v>
      </c>
      <c r="E94" t="s">
        <v>15</v>
      </c>
      <c r="F94" s="3" t="str">
        <f ca="1">SUBSTITUTE(Tabela1[[#This Row],[Awareness Index (0-10)]],".",",")</f>
        <v>5,63</v>
      </c>
      <c r="G94" t="s">
        <v>19</v>
      </c>
      <c r="H94" s="3" t="str">
        <f ca="1">SUBSTITUTE(Tabela1[[#This Row],[Contraceptive Usage Rate (%)]],".",",")</f>
        <v>66,48</v>
      </c>
      <c r="I94" s="3" t="str">
        <f ca="1">SUBSTITUTE(Tabela1[[#This Row],[Teen Pregnancy Rate (per 1000 teens)]],".",",")</f>
        <v>22,28</v>
      </c>
      <c r="J94" t="str">
        <f ca="1">SUBSTITUTE(Tabela1[[#This Row],[HIV Prevention Awareness (%)]],".",",")</f>
        <v>36,7</v>
      </c>
      <c r="K94" t="str">
        <f ca="1">SUBSTITUTE(Tabela1[[#This Row],[Online Sales (%)]],".",",")</f>
        <v>21,45</v>
      </c>
      <c r="L94" t="str">
        <f ca="1">SUBSTITUTE(Tabela1[[#This Row],[Average Price per Condom (USD)]],".",",")</f>
        <v>2,0</v>
      </c>
      <c r="M94" t="s">
        <v>124</v>
      </c>
      <c r="N94" s="6" t="str">
        <f>LEFT(Tabela1[[#This Row],[Male vs Female Purchases (%)]],2)</f>
        <v>66</v>
      </c>
      <c r="O94" s="6" t="str">
        <f>MID(Tabela1[[#This Row],[Male vs Female Purchases (%)]],12,2)</f>
        <v>54</v>
      </c>
      <c r="P94" t="s">
        <v>28</v>
      </c>
      <c r="Q94" t="s">
        <v>15</v>
      </c>
    </row>
    <row r="95" spans="1:17" x14ac:dyDescent="0.25">
      <c r="A95">
        <v>2016</v>
      </c>
      <c r="B95" t="s">
        <v>74</v>
      </c>
      <c r="C95">
        <v>829</v>
      </c>
      <c r="D95" s="1">
        <v>2559649762192370</v>
      </c>
      <c r="E95" t="s">
        <v>15</v>
      </c>
      <c r="F95" s="3" t="str">
        <f ca="1">SUBSTITUTE(Tabela1[[#This Row],[Awareness Index (0-10)]],".",",")</f>
        <v>6,85</v>
      </c>
      <c r="G95" t="s">
        <v>40</v>
      </c>
      <c r="H95" s="3" t="str">
        <f ca="1">SUBSTITUTE(Tabela1[[#This Row],[Contraceptive Usage Rate (%)]],".",",")</f>
        <v>46,1</v>
      </c>
      <c r="I95" s="3" t="str">
        <f ca="1">SUBSTITUTE(Tabela1[[#This Row],[Teen Pregnancy Rate (per 1000 teens)]],".",",")</f>
        <v>66,86</v>
      </c>
      <c r="J95" t="str">
        <f ca="1">SUBSTITUTE(Tabela1[[#This Row],[HIV Prevention Awareness (%)]],".",",")</f>
        <v>64,65</v>
      </c>
      <c r="K95" t="str">
        <f ca="1">SUBSTITUTE(Tabela1[[#This Row],[Online Sales (%)]],".",",")</f>
        <v>63,18</v>
      </c>
      <c r="L95" t="str">
        <f ca="1">SUBSTITUTE(Tabela1[[#This Row],[Average Price per Condom (USD)]],".",",")</f>
        <v>2,04</v>
      </c>
      <c r="M95" t="s">
        <v>125</v>
      </c>
      <c r="N95" s="6" t="str">
        <f>LEFT(Tabela1[[#This Row],[Male vs Female Purchases (%)]],2)</f>
        <v>69</v>
      </c>
      <c r="O95" s="6" t="str">
        <f>MID(Tabela1[[#This Row],[Male vs Female Purchases (%)]],12,2)</f>
        <v>36</v>
      </c>
      <c r="P95" t="s">
        <v>18</v>
      </c>
      <c r="Q95" t="s">
        <v>15</v>
      </c>
    </row>
    <row r="96" spans="1:17" x14ac:dyDescent="0.25">
      <c r="A96">
        <v>2016</v>
      </c>
      <c r="B96" t="s">
        <v>74</v>
      </c>
      <c r="C96">
        <v>1745</v>
      </c>
      <c r="D96" s="1">
        <v>2872389794739650</v>
      </c>
      <c r="E96" t="s">
        <v>15</v>
      </c>
      <c r="F96" s="3" t="str">
        <f ca="1">SUBSTITUTE(Tabela1[[#This Row],[Awareness Index (0-10)]],".",",")</f>
        <v>7,26</v>
      </c>
      <c r="G96" t="s">
        <v>40</v>
      </c>
      <c r="H96" s="3" t="str">
        <f ca="1">SUBSTITUTE(Tabela1[[#This Row],[Contraceptive Usage Rate (%)]],".",",")</f>
        <v>16,4</v>
      </c>
      <c r="I96" s="3" t="str">
        <f ca="1">SUBSTITUTE(Tabela1[[#This Row],[Teen Pregnancy Rate (per 1000 teens)]],".",",")</f>
        <v>5,36</v>
      </c>
      <c r="J96" t="str">
        <f ca="1">SUBSTITUTE(Tabela1[[#This Row],[HIV Prevention Awareness (%)]],".",",")</f>
        <v>79,9</v>
      </c>
      <c r="K96" t="str">
        <f ca="1">SUBSTITUTE(Tabela1[[#This Row],[Online Sales (%)]],".",",")</f>
        <v>23,68</v>
      </c>
      <c r="L96" t="str">
        <f ca="1">SUBSTITUTE(Tabela1[[#This Row],[Average Price per Condom (USD)]],".",",")</f>
        <v>2,26</v>
      </c>
      <c r="M96" t="s">
        <v>126</v>
      </c>
      <c r="N96" s="6" t="str">
        <f>LEFT(Tabela1[[#This Row],[Male vs Female Purchases (%)]],2)</f>
        <v>70</v>
      </c>
      <c r="O96" s="6" t="str">
        <f>MID(Tabela1[[#This Row],[Male vs Female Purchases (%)]],12,2)</f>
        <v>39</v>
      </c>
      <c r="P96" t="s">
        <v>26</v>
      </c>
      <c r="Q96" t="s">
        <v>15</v>
      </c>
    </row>
    <row r="97" spans="1:17" x14ac:dyDescent="0.25">
      <c r="A97">
        <v>2016</v>
      </c>
      <c r="B97" t="s">
        <v>78</v>
      </c>
      <c r="C97">
        <v>434</v>
      </c>
      <c r="D97" s="1">
        <v>9426939942280860</v>
      </c>
      <c r="E97" t="s">
        <v>22</v>
      </c>
      <c r="F97" s="3" t="str">
        <f ca="1">SUBSTITUTE(Tabela1[[#This Row],[Awareness Index (0-10)]],".",",")</f>
        <v>2,81</v>
      </c>
      <c r="G97" t="s">
        <v>16</v>
      </c>
      <c r="H97" s="3" t="str">
        <f ca="1">SUBSTITUTE(Tabela1[[#This Row],[Contraceptive Usage Rate (%)]],".",",")</f>
        <v>79,14</v>
      </c>
      <c r="I97" s="3" t="str">
        <f ca="1">SUBSTITUTE(Tabela1[[#This Row],[Teen Pregnancy Rate (per 1000 teens)]],".",",")</f>
        <v>62,07</v>
      </c>
      <c r="J97" t="str">
        <f ca="1">SUBSTITUTE(Tabela1[[#This Row],[HIV Prevention Awareness (%)]],".",",")</f>
        <v>67,21</v>
      </c>
      <c r="K97" t="str">
        <f ca="1">SUBSTITUTE(Tabela1[[#This Row],[Online Sales (%)]],".",",")</f>
        <v>21,46</v>
      </c>
      <c r="L97" t="str">
        <f ca="1">SUBSTITUTE(Tabela1[[#This Row],[Average Price per Condom (USD)]],".",",")</f>
        <v>1,8</v>
      </c>
      <c r="M97" t="s">
        <v>127</v>
      </c>
      <c r="N97" s="6" t="str">
        <f>LEFT(Tabela1[[#This Row],[Male vs Female Purchases (%)]],2)</f>
        <v>69</v>
      </c>
      <c r="O97" s="6" t="str">
        <f>MID(Tabela1[[#This Row],[Male vs Female Purchases (%)]],12,2)</f>
        <v>57</v>
      </c>
      <c r="P97" t="s">
        <v>38</v>
      </c>
      <c r="Q97" t="s">
        <v>22</v>
      </c>
    </row>
    <row r="98" spans="1:17" x14ac:dyDescent="0.25">
      <c r="A98">
        <v>2016</v>
      </c>
      <c r="B98" t="s">
        <v>78</v>
      </c>
      <c r="C98">
        <v>1322</v>
      </c>
      <c r="D98" s="1">
        <v>2322258577738340</v>
      </c>
      <c r="E98" t="s">
        <v>15</v>
      </c>
      <c r="F98" s="3" t="str">
        <f ca="1">SUBSTITUTE(Tabela1[[#This Row],[Awareness Index (0-10)]],".",",")</f>
        <v>7,97</v>
      </c>
      <c r="G98" t="s">
        <v>40</v>
      </c>
      <c r="H98" s="3" t="str">
        <f ca="1">SUBSTITUTE(Tabela1[[#This Row],[Contraceptive Usage Rate (%)]],".",",")</f>
        <v>19,74</v>
      </c>
      <c r="I98" s="3" t="str">
        <f ca="1">SUBSTITUTE(Tabela1[[#This Row],[Teen Pregnancy Rate (per 1000 teens)]],".",",")</f>
        <v>46,95</v>
      </c>
      <c r="J98" t="str">
        <f ca="1">SUBSTITUTE(Tabela1[[#This Row],[HIV Prevention Awareness (%)]],".",",")</f>
        <v>42,66</v>
      </c>
      <c r="K98" t="str">
        <f ca="1">SUBSTITUTE(Tabela1[[#This Row],[Online Sales (%)]],".",",")</f>
        <v>56,4</v>
      </c>
      <c r="L98" t="str">
        <f ca="1">SUBSTITUTE(Tabela1[[#This Row],[Average Price per Condom (USD)]],".",",")</f>
        <v>0,49</v>
      </c>
      <c r="M98" t="s">
        <v>128</v>
      </c>
      <c r="N98" s="6" t="str">
        <f>LEFT(Tabela1[[#This Row],[Male vs Female Purchases (%)]],2)</f>
        <v>56</v>
      </c>
      <c r="O98" s="6" t="str">
        <f>MID(Tabela1[[#This Row],[Male vs Female Purchases (%)]],12,2)</f>
        <v>43</v>
      </c>
      <c r="P98" t="s">
        <v>59</v>
      </c>
      <c r="Q98" t="s">
        <v>22</v>
      </c>
    </row>
    <row r="99" spans="1:17" x14ac:dyDescent="0.25">
      <c r="A99">
        <v>2016</v>
      </c>
      <c r="B99" t="s">
        <v>78</v>
      </c>
      <c r="C99">
        <v>1499</v>
      </c>
      <c r="D99" s="1">
        <v>2.66199863420778E+16</v>
      </c>
      <c r="E99" t="s">
        <v>15</v>
      </c>
      <c r="F99" s="3" t="str">
        <f ca="1">SUBSTITUTE(Tabela1[[#This Row],[Awareness Index (0-10)]],".",",")</f>
        <v>4,77</v>
      </c>
      <c r="G99" t="s">
        <v>23</v>
      </c>
      <c r="H99" s="3" t="str">
        <f ca="1">SUBSTITUTE(Tabela1[[#This Row],[Contraceptive Usage Rate (%)]],".",",")</f>
        <v>67,73</v>
      </c>
      <c r="I99" s="3" t="str">
        <f ca="1">SUBSTITUTE(Tabela1[[#This Row],[Teen Pregnancy Rate (per 1000 teens)]],".",",")</f>
        <v>55,77</v>
      </c>
      <c r="J99" t="str">
        <f ca="1">SUBSTITUTE(Tabela1[[#This Row],[HIV Prevention Awareness (%)]],".",",")</f>
        <v>52,59</v>
      </c>
      <c r="K99" t="str">
        <f ca="1">SUBSTITUTE(Tabela1[[#This Row],[Online Sales (%)]],".",",")</f>
        <v>30,84</v>
      </c>
      <c r="L99" t="str">
        <f ca="1">SUBSTITUTE(Tabela1[[#This Row],[Average Price per Condom (USD)]],".",",")</f>
        <v>2,17</v>
      </c>
      <c r="M99" t="s">
        <v>129</v>
      </c>
      <c r="N99" s="6" t="str">
        <f>LEFT(Tabela1[[#This Row],[Male vs Female Purchases (%)]],2)</f>
        <v>67</v>
      </c>
      <c r="O99" s="6" t="str">
        <f>MID(Tabela1[[#This Row],[Male vs Female Purchases (%)]],12,2)</f>
        <v>47</v>
      </c>
      <c r="P99" t="s">
        <v>18</v>
      </c>
      <c r="Q99" t="s">
        <v>15</v>
      </c>
    </row>
    <row r="100" spans="1:17" x14ac:dyDescent="0.25">
      <c r="A100">
        <v>2016</v>
      </c>
      <c r="B100" t="s">
        <v>78</v>
      </c>
      <c r="C100">
        <v>139</v>
      </c>
      <c r="D100" s="1">
        <v>2210362551892600</v>
      </c>
      <c r="E100" t="s">
        <v>22</v>
      </c>
      <c r="F100" s="3" t="str">
        <f ca="1">SUBSTITUTE(Tabela1[[#This Row],[Awareness Index (0-10)]],".",",")</f>
        <v>9,38</v>
      </c>
      <c r="G100" t="s">
        <v>23</v>
      </c>
      <c r="H100" s="3" t="str">
        <f ca="1">SUBSTITUTE(Tabela1[[#This Row],[Contraceptive Usage Rate (%)]],".",",")</f>
        <v>44,64</v>
      </c>
      <c r="I100" s="3" t="str">
        <f ca="1">SUBSTITUTE(Tabela1[[#This Row],[Teen Pregnancy Rate (per 1000 teens)]],".",",")</f>
        <v>44,14</v>
      </c>
      <c r="J100" t="str">
        <f ca="1">SUBSTITUTE(Tabela1[[#This Row],[HIV Prevention Awareness (%)]],".",",")</f>
        <v>65,45</v>
      </c>
      <c r="K100" t="str">
        <f ca="1">SUBSTITUTE(Tabela1[[#This Row],[Online Sales (%)]],".",",")</f>
        <v>29,31</v>
      </c>
      <c r="L100" t="str">
        <f ca="1">SUBSTITUTE(Tabela1[[#This Row],[Average Price per Condom (USD)]],".",",")</f>
        <v>0,64</v>
      </c>
      <c r="M100" t="s">
        <v>130</v>
      </c>
      <c r="N100" s="6" t="str">
        <f>LEFT(Tabela1[[#This Row],[Male vs Female Purchases (%)]],2)</f>
        <v>78</v>
      </c>
      <c r="O100" s="6" t="str">
        <f>MID(Tabela1[[#This Row],[Male vs Female Purchases (%)]],12,2)</f>
        <v>54</v>
      </c>
      <c r="P100" t="s">
        <v>18</v>
      </c>
      <c r="Q100" t="s">
        <v>22</v>
      </c>
    </row>
    <row r="101" spans="1:17" x14ac:dyDescent="0.25">
      <c r="A101">
        <v>2016</v>
      </c>
      <c r="B101" t="s">
        <v>78</v>
      </c>
      <c r="C101">
        <v>588</v>
      </c>
      <c r="D101" s="1">
        <v>4885469732720030</v>
      </c>
      <c r="E101" t="s">
        <v>15</v>
      </c>
      <c r="F101" s="3" t="str">
        <f ca="1">SUBSTITUTE(Tabela1[[#This Row],[Awareness Index (0-10)]],".",",")</f>
        <v>8,44</v>
      </c>
      <c r="G101" t="s">
        <v>23</v>
      </c>
      <c r="H101" s="3" t="str">
        <f ca="1">SUBSTITUTE(Tabela1[[#This Row],[Contraceptive Usage Rate (%)]],".",",")</f>
        <v>15,41</v>
      </c>
      <c r="I101" s="3" t="str">
        <f ca="1">SUBSTITUTE(Tabela1[[#This Row],[Teen Pregnancy Rate (per 1000 teens)]],".",",")</f>
        <v>9,9</v>
      </c>
      <c r="J101" t="str">
        <f ca="1">SUBSTITUTE(Tabela1[[#This Row],[HIV Prevention Awareness (%)]],".",",")</f>
        <v>40,84</v>
      </c>
      <c r="K101" t="str">
        <f ca="1">SUBSTITUTE(Tabela1[[#This Row],[Online Sales (%)]],".",",")</f>
        <v>12,71</v>
      </c>
      <c r="L101" t="str">
        <f ca="1">SUBSTITUTE(Tabela1[[#This Row],[Average Price per Condom (USD)]],".",",")</f>
        <v>0,64</v>
      </c>
      <c r="M101" t="s">
        <v>131</v>
      </c>
      <c r="N101" s="6" t="str">
        <f>LEFT(Tabela1[[#This Row],[Male vs Female Purchases (%)]],2)</f>
        <v>57</v>
      </c>
      <c r="O101" s="6" t="str">
        <f>MID(Tabela1[[#This Row],[Male vs Female Purchases (%)]],12,2)</f>
        <v>38</v>
      </c>
      <c r="P101" t="s">
        <v>26</v>
      </c>
      <c r="Q101" t="s">
        <v>22</v>
      </c>
    </row>
    <row r="102" spans="1:17" x14ac:dyDescent="0.25">
      <c r="A102">
        <v>2017</v>
      </c>
      <c r="B102" t="s">
        <v>14</v>
      </c>
      <c r="C102">
        <v>275</v>
      </c>
      <c r="D102" s="1">
        <v>3.33177651871442E+16</v>
      </c>
      <c r="E102" t="s">
        <v>15</v>
      </c>
      <c r="F102" s="3" t="str">
        <f ca="1">SUBSTITUTE(Tabela1[[#This Row],[Awareness Index (0-10)]],".",",")</f>
        <v>8,44</v>
      </c>
      <c r="G102" t="s">
        <v>16</v>
      </c>
      <c r="H102" s="3" t="str">
        <f ca="1">SUBSTITUTE(Tabela1[[#This Row],[Contraceptive Usage Rate (%)]],".",",")</f>
        <v>44,65</v>
      </c>
      <c r="I102" s="3" t="str">
        <f ca="1">SUBSTITUTE(Tabela1[[#This Row],[Teen Pregnancy Rate (per 1000 teens)]],".",",")</f>
        <v>28,43</v>
      </c>
      <c r="J102" t="str">
        <f ca="1">SUBSTITUTE(Tabela1[[#This Row],[HIV Prevention Awareness (%)]],".",",")</f>
        <v>87,04</v>
      </c>
      <c r="K102" t="str">
        <f ca="1">SUBSTITUTE(Tabela1[[#This Row],[Online Sales (%)]],".",",")</f>
        <v>34,73</v>
      </c>
      <c r="L102" t="str">
        <f ca="1">SUBSTITUTE(Tabela1[[#This Row],[Average Price per Condom (USD)]],".",",")</f>
        <v>2,27</v>
      </c>
      <c r="M102" t="s">
        <v>132</v>
      </c>
      <c r="N102" s="6" t="str">
        <f>LEFT(Tabela1[[#This Row],[Male vs Female Purchases (%)]],2)</f>
        <v>45</v>
      </c>
      <c r="O102" s="6" t="str">
        <f>MID(Tabela1[[#This Row],[Male vs Female Purchases (%)]],12,2)</f>
        <v>43</v>
      </c>
      <c r="P102" t="s">
        <v>18</v>
      </c>
      <c r="Q102" t="s">
        <v>22</v>
      </c>
    </row>
    <row r="103" spans="1:17" x14ac:dyDescent="0.25">
      <c r="A103">
        <v>2017</v>
      </c>
      <c r="B103" t="s">
        <v>14</v>
      </c>
      <c r="C103">
        <v>1556</v>
      </c>
      <c r="D103" s="1">
        <v>1.58605663737642E+16</v>
      </c>
      <c r="E103" t="s">
        <v>22</v>
      </c>
      <c r="F103" s="3" t="str">
        <f ca="1">SUBSTITUTE(Tabela1[[#This Row],[Awareness Index (0-10)]],".",",")</f>
        <v>4,72</v>
      </c>
      <c r="G103" t="s">
        <v>19</v>
      </c>
      <c r="H103" s="3" t="str">
        <f ca="1">SUBSTITUTE(Tabela1[[#This Row],[Contraceptive Usage Rate (%)]],".",",")</f>
        <v>37,04</v>
      </c>
      <c r="I103" s="3" t="str">
        <f ca="1">SUBSTITUTE(Tabela1[[#This Row],[Teen Pregnancy Rate (per 1000 teens)]],".",",")</f>
        <v>61,53</v>
      </c>
      <c r="J103" t="str">
        <f ca="1">SUBSTITUTE(Tabela1[[#This Row],[HIV Prevention Awareness (%)]],".",",")</f>
        <v>38,29</v>
      </c>
      <c r="K103" t="str">
        <f ca="1">SUBSTITUTE(Tabela1[[#This Row],[Online Sales (%)]],".",",")</f>
        <v>9,22</v>
      </c>
      <c r="L103" t="str">
        <f ca="1">SUBSTITUTE(Tabela1[[#This Row],[Average Price per Condom (USD)]],".",",")</f>
        <v>0,7</v>
      </c>
      <c r="M103" t="s">
        <v>133</v>
      </c>
      <c r="N103" s="6" t="str">
        <f>LEFT(Tabela1[[#This Row],[Male vs Female Purchases (%)]],2)</f>
        <v>48</v>
      </c>
      <c r="O103" s="6" t="str">
        <f>MID(Tabela1[[#This Row],[Male vs Female Purchases (%)]],12,2)</f>
        <v>34</v>
      </c>
      <c r="P103" t="s">
        <v>26</v>
      </c>
      <c r="Q103" t="s">
        <v>15</v>
      </c>
    </row>
    <row r="104" spans="1:17" x14ac:dyDescent="0.25">
      <c r="A104">
        <v>2017</v>
      </c>
      <c r="B104" t="s">
        <v>14</v>
      </c>
      <c r="C104">
        <v>636</v>
      </c>
      <c r="D104" s="1">
        <v>1348457814662610</v>
      </c>
      <c r="E104" t="s">
        <v>22</v>
      </c>
      <c r="F104" s="3" t="str">
        <f ca="1">SUBSTITUTE(Tabela1[[#This Row],[Awareness Index (0-10)]],".",",")</f>
        <v>8,86</v>
      </c>
      <c r="G104" t="s">
        <v>23</v>
      </c>
      <c r="H104" s="3" t="str">
        <f ca="1">SUBSTITUTE(Tabela1[[#This Row],[Contraceptive Usage Rate (%)]],".",",")</f>
        <v>45,28</v>
      </c>
      <c r="I104" s="3" t="str">
        <f ca="1">SUBSTITUTE(Tabela1[[#This Row],[Teen Pregnancy Rate (per 1000 teens)]],".",",")</f>
        <v>52,55</v>
      </c>
      <c r="J104" t="str">
        <f ca="1">SUBSTITUTE(Tabela1[[#This Row],[HIV Prevention Awareness (%)]],".",",")</f>
        <v>90,44</v>
      </c>
      <c r="K104" t="str">
        <f ca="1">SUBSTITUTE(Tabela1[[#This Row],[Online Sales (%)]],".",",")</f>
        <v>68,68</v>
      </c>
      <c r="L104" t="str">
        <f ca="1">SUBSTITUTE(Tabela1[[#This Row],[Average Price per Condom (USD)]],".",",")</f>
        <v>1,67</v>
      </c>
      <c r="M104" t="s">
        <v>134</v>
      </c>
      <c r="N104" s="6" t="str">
        <f>LEFT(Tabela1[[#This Row],[Male vs Female Purchases (%)]],2)</f>
        <v>43</v>
      </c>
      <c r="O104" s="6" t="str">
        <f>MID(Tabela1[[#This Row],[Male vs Female Purchases (%)]],12,2)</f>
        <v>58</v>
      </c>
      <c r="P104" t="s">
        <v>45</v>
      </c>
      <c r="Q104" t="s">
        <v>15</v>
      </c>
    </row>
    <row r="105" spans="1:17" x14ac:dyDescent="0.25">
      <c r="A105">
        <v>2017</v>
      </c>
      <c r="B105" t="s">
        <v>14</v>
      </c>
      <c r="C105">
        <v>355</v>
      </c>
      <c r="D105" s="1">
        <v>5539214504747330</v>
      </c>
      <c r="E105" t="s">
        <v>15</v>
      </c>
      <c r="F105" s="3" t="str">
        <f ca="1">SUBSTITUTE(Tabela1[[#This Row],[Awareness Index (0-10)]],".",",")</f>
        <v>4,52</v>
      </c>
      <c r="G105" t="s">
        <v>23</v>
      </c>
      <c r="H105" s="3" t="str">
        <f ca="1">SUBSTITUTE(Tabela1[[#This Row],[Contraceptive Usage Rate (%)]],".",",")</f>
        <v>20,3</v>
      </c>
      <c r="I105" s="3" t="str">
        <f ca="1">SUBSTITUTE(Tabela1[[#This Row],[Teen Pregnancy Rate (per 1000 teens)]],".",",")</f>
        <v>50,31</v>
      </c>
      <c r="J105" t="str">
        <f ca="1">SUBSTITUTE(Tabela1[[#This Row],[HIV Prevention Awareness (%)]],".",",")</f>
        <v>94,76</v>
      </c>
      <c r="K105" t="str">
        <f ca="1">SUBSTITUTE(Tabela1[[#This Row],[Online Sales (%)]],".",",")</f>
        <v>53,68</v>
      </c>
      <c r="L105" t="str">
        <f ca="1">SUBSTITUTE(Tabela1[[#This Row],[Average Price per Condom (USD)]],".",",")</f>
        <v>1,47</v>
      </c>
      <c r="M105" t="s">
        <v>135</v>
      </c>
      <c r="N105" s="6" t="str">
        <f>LEFT(Tabela1[[#This Row],[Male vs Female Purchases (%)]],2)</f>
        <v>60</v>
      </c>
      <c r="O105" s="6" t="str">
        <f>MID(Tabela1[[#This Row],[Male vs Female Purchases (%)]],12,2)</f>
        <v>20</v>
      </c>
      <c r="P105" t="s">
        <v>38</v>
      </c>
      <c r="Q105" t="s">
        <v>15</v>
      </c>
    </row>
    <row r="106" spans="1:17" x14ac:dyDescent="0.25">
      <c r="A106">
        <v>2017</v>
      </c>
      <c r="B106" t="s">
        <v>14</v>
      </c>
      <c r="C106">
        <v>1694</v>
      </c>
      <c r="D106" s="1">
        <v>3.7422208242397104E+16</v>
      </c>
      <c r="E106" t="s">
        <v>15</v>
      </c>
      <c r="F106" s="3" t="str">
        <f ca="1">SUBSTITUTE(Tabela1[[#This Row],[Awareness Index (0-10)]],".",",")</f>
        <v>5,16</v>
      </c>
      <c r="G106" t="s">
        <v>40</v>
      </c>
      <c r="H106" s="3" t="str">
        <f ca="1">SUBSTITUTE(Tabela1[[#This Row],[Contraceptive Usage Rate (%)]],".",",")</f>
        <v>20,32</v>
      </c>
      <c r="I106" s="3" t="str">
        <f ca="1">SUBSTITUTE(Tabela1[[#This Row],[Teen Pregnancy Rate (per 1000 teens)]],".",",")</f>
        <v>24,8</v>
      </c>
      <c r="J106" t="str">
        <f ca="1">SUBSTITUTE(Tabela1[[#This Row],[HIV Prevention Awareness (%)]],".",",")</f>
        <v>92,9</v>
      </c>
      <c r="K106" t="str">
        <f ca="1">SUBSTITUTE(Tabela1[[#This Row],[Online Sales (%)]],".",",")</f>
        <v>55,63</v>
      </c>
      <c r="L106" t="str">
        <f ca="1">SUBSTITUTE(Tabela1[[#This Row],[Average Price per Condom (USD)]],".",",")</f>
        <v>1,27</v>
      </c>
      <c r="M106" t="s">
        <v>136</v>
      </c>
      <c r="N106" s="6" t="str">
        <f>LEFT(Tabela1[[#This Row],[Male vs Female Purchases (%)]],2)</f>
        <v>53</v>
      </c>
      <c r="O106" s="6" t="str">
        <f>MID(Tabela1[[#This Row],[Male vs Female Purchases (%)]],12,2)</f>
        <v>45</v>
      </c>
      <c r="P106" t="s">
        <v>18</v>
      </c>
      <c r="Q106" t="s">
        <v>15</v>
      </c>
    </row>
    <row r="107" spans="1:17" x14ac:dyDescent="0.25">
      <c r="A107">
        <v>2017</v>
      </c>
      <c r="B107" t="s">
        <v>29</v>
      </c>
      <c r="C107">
        <v>1897</v>
      </c>
      <c r="D107" s="1">
        <v>4448562332062770</v>
      </c>
      <c r="E107" t="s">
        <v>22</v>
      </c>
      <c r="F107" s="3" t="str">
        <f ca="1">SUBSTITUTE(Tabela1[[#This Row],[Awareness Index (0-10)]],".",",")</f>
        <v>9,61</v>
      </c>
      <c r="G107" t="s">
        <v>23</v>
      </c>
      <c r="H107" s="3" t="str">
        <f ca="1">SUBSTITUTE(Tabela1[[#This Row],[Contraceptive Usage Rate (%)]],".",",")</f>
        <v>18,47</v>
      </c>
      <c r="I107" s="3" t="str">
        <f ca="1">SUBSTITUTE(Tabela1[[#This Row],[Teen Pregnancy Rate (per 1000 teens)]],".",",")</f>
        <v>41,79</v>
      </c>
      <c r="J107" t="str">
        <f ca="1">SUBSTITUTE(Tabela1[[#This Row],[HIV Prevention Awareness (%)]],".",",")</f>
        <v>27,03</v>
      </c>
      <c r="K107" t="str">
        <f ca="1">SUBSTITUTE(Tabela1[[#This Row],[Online Sales (%)]],".",",")</f>
        <v>65,44</v>
      </c>
      <c r="L107" t="str">
        <f ca="1">SUBSTITUTE(Tabela1[[#This Row],[Average Price per Condom (USD)]],".",",")</f>
        <v>1,97</v>
      </c>
      <c r="M107" t="s">
        <v>137</v>
      </c>
      <c r="N107" s="6" t="str">
        <f>LEFT(Tabela1[[#This Row],[Male vs Female Purchases (%)]],2)</f>
        <v>68</v>
      </c>
      <c r="O107" s="6" t="str">
        <f>MID(Tabela1[[#This Row],[Male vs Female Purchases (%)]],12,2)</f>
        <v>54</v>
      </c>
      <c r="P107" t="s">
        <v>26</v>
      </c>
      <c r="Q107" t="s">
        <v>15</v>
      </c>
    </row>
    <row r="108" spans="1:17" x14ac:dyDescent="0.25">
      <c r="A108">
        <v>2017</v>
      </c>
      <c r="B108" t="s">
        <v>29</v>
      </c>
      <c r="C108">
        <v>539</v>
      </c>
      <c r="D108" s="1">
        <v>1.32459368716286E+16</v>
      </c>
      <c r="E108" t="s">
        <v>22</v>
      </c>
      <c r="F108" s="3" t="str">
        <f ca="1">SUBSTITUTE(Tabela1[[#This Row],[Awareness Index (0-10)]],".",",")</f>
        <v>7,11</v>
      </c>
      <c r="G108" t="s">
        <v>40</v>
      </c>
      <c r="H108" s="3" t="str">
        <f ca="1">SUBSTITUTE(Tabela1[[#This Row],[Contraceptive Usage Rate (%)]],".",",")</f>
        <v>21,38</v>
      </c>
      <c r="I108" s="3" t="str">
        <f ca="1">SUBSTITUTE(Tabela1[[#This Row],[Teen Pregnancy Rate (per 1000 teens)]],".",",")</f>
        <v>38,24</v>
      </c>
      <c r="J108" t="str">
        <f ca="1">SUBSTITUTE(Tabela1[[#This Row],[HIV Prevention Awareness (%)]],".",",")</f>
        <v>72,84</v>
      </c>
      <c r="K108" t="str">
        <f ca="1">SUBSTITUTE(Tabela1[[#This Row],[Online Sales (%)]],".",",")</f>
        <v>47,47</v>
      </c>
      <c r="L108" t="str">
        <f ca="1">SUBSTITUTE(Tabela1[[#This Row],[Average Price per Condom (USD)]],".",",")</f>
        <v>0,77</v>
      </c>
      <c r="M108" t="s">
        <v>138</v>
      </c>
      <c r="N108" s="6" t="str">
        <f>LEFT(Tabela1[[#This Row],[Male vs Female Purchases (%)]],2)</f>
        <v>72</v>
      </c>
      <c r="O108" s="6" t="str">
        <f>MID(Tabela1[[#This Row],[Male vs Female Purchases (%)]],12,2)</f>
        <v>39</v>
      </c>
      <c r="P108" t="s">
        <v>26</v>
      </c>
      <c r="Q108" t="s">
        <v>15</v>
      </c>
    </row>
    <row r="109" spans="1:17" x14ac:dyDescent="0.25">
      <c r="A109">
        <v>2017</v>
      </c>
      <c r="B109" t="s">
        <v>29</v>
      </c>
      <c r="C109">
        <v>1580</v>
      </c>
      <c r="D109" s="1">
        <v>4119737175160980</v>
      </c>
      <c r="E109" t="s">
        <v>15</v>
      </c>
      <c r="F109" s="3" t="str">
        <f ca="1">SUBSTITUTE(Tabela1[[#This Row],[Awareness Index (0-10)]],".",",")</f>
        <v>6,8</v>
      </c>
      <c r="G109" t="s">
        <v>19</v>
      </c>
      <c r="H109" s="3" t="str">
        <f ca="1">SUBSTITUTE(Tabela1[[#This Row],[Contraceptive Usage Rate (%)]],".",",")</f>
        <v>22,06</v>
      </c>
      <c r="I109" s="3" t="str">
        <f ca="1">SUBSTITUTE(Tabela1[[#This Row],[Teen Pregnancy Rate (per 1000 teens)]],".",",")</f>
        <v>16,78</v>
      </c>
      <c r="J109" t="str">
        <f ca="1">SUBSTITUTE(Tabela1[[#This Row],[HIV Prevention Awareness (%)]],".",",")</f>
        <v>34,9</v>
      </c>
      <c r="K109" t="str">
        <f ca="1">SUBSTITUTE(Tabela1[[#This Row],[Online Sales (%)]],".",",")</f>
        <v>32,08</v>
      </c>
      <c r="L109" t="str">
        <f ca="1">SUBSTITUTE(Tabela1[[#This Row],[Average Price per Condom (USD)]],".",",")</f>
        <v>1,63</v>
      </c>
      <c r="M109" t="s">
        <v>139</v>
      </c>
      <c r="N109" s="6" t="str">
        <f>LEFT(Tabela1[[#This Row],[Male vs Female Purchases (%)]],2)</f>
        <v>74</v>
      </c>
      <c r="O109" s="6" t="str">
        <f>MID(Tabela1[[#This Row],[Male vs Female Purchases (%)]],12,2)</f>
        <v>32</v>
      </c>
      <c r="P109" t="s">
        <v>18</v>
      </c>
      <c r="Q109" t="s">
        <v>15</v>
      </c>
    </row>
    <row r="110" spans="1:17" x14ac:dyDescent="0.25">
      <c r="A110">
        <v>2017</v>
      </c>
      <c r="B110" t="s">
        <v>29</v>
      </c>
      <c r="C110">
        <v>1766</v>
      </c>
      <c r="D110" s="1">
        <v>2.73786620402671E+16</v>
      </c>
      <c r="E110" t="s">
        <v>15</v>
      </c>
      <c r="F110" s="3" t="str">
        <f ca="1">SUBSTITUTE(Tabela1[[#This Row],[Awareness Index (0-10)]],".",",")</f>
        <v>2,09</v>
      </c>
      <c r="G110" t="s">
        <v>23</v>
      </c>
      <c r="H110" s="3" t="str">
        <f ca="1">SUBSTITUTE(Tabela1[[#This Row],[Contraceptive Usage Rate (%)]],".",",")</f>
        <v>94,07</v>
      </c>
      <c r="I110" s="3" t="str">
        <f ca="1">SUBSTITUTE(Tabela1[[#This Row],[Teen Pregnancy Rate (per 1000 teens)]],".",",")</f>
        <v>61,71</v>
      </c>
      <c r="J110" t="str">
        <f ca="1">SUBSTITUTE(Tabela1[[#This Row],[HIV Prevention Awareness (%)]],".",",")</f>
        <v>35,77</v>
      </c>
      <c r="K110" t="str">
        <f ca="1">SUBSTITUTE(Tabela1[[#This Row],[Online Sales (%)]],".",",")</f>
        <v>63,51</v>
      </c>
      <c r="L110" t="str">
        <f ca="1">SUBSTITUTE(Tabela1[[#This Row],[Average Price per Condom (USD)]],".",",")</f>
        <v>0,62</v>
      </c>
      <c r="M110" t="s">
        <v>140</v>
      </c>
      <c r="N110" s="6" t="str">
        <f>LEFT(Tabela1[[#This Row],[Male vs Female Purchases (%)]],2)</f>
        <v>51</v>
      </c>
      <c r="O110" s="6" t="str">
        <f>MID(Tabela1[[#This Row],[Male vs Female Purchases (%)]],12,2)</f>
        <v>32</v>
      </c>
      <c r="P110" t="s">
        <v>28</v>
      </c>
      <c r="Q110" t="s">
        <v>22</v>
      </c>
    </row>
    <row r="111" spans="1:17" x14ac:dyDescent="0.25">
      <c r="A111">
        <v>2017</v>
      </c>
      <c r="B111" t="s">
        <v>29</v>
      </c>
      <c r="C111">
        <v>2030</v>
      </c>
      <c r="D111" s="1">
        <v>5073239576999490</v>
      </c>
      <c r="E111" t="s">
        <v>15</v>
      </c>
      <c r="F111" s="3" t="str">
        <f ca="1">SUBSTITUTE(Tabela1[[#This Row],[Awareness Index (0-10)]],".",",")</f>
        <v>7,02</v>
      </c>
      <c r="G111" t="s">
        <v>19</v>
      </c>
      <c r="H111" s="3" t="str">
        <f ca="1">SUBSTITUTE(Tabela1[[#This Row],[Contraceptive Usage Rate (%)]],".",",")</f>
        <v>15,91</v>
      </c>
      <c r="I111" s="3" t="str">
        <f ca="1">SUBSTITUTE(Tabela1[[#This Row],[Teen Pregnancy Rate (per 1000 teens)]],".",",")</f>
        <v>25,12</v>
      </c>
      <c r="J111" t="str">
        <f ca="1">SUBSTITUTE(Tabela1[[#This Row],[HIV Prevention Awareness (%)]],".",",")</f>
        <v>57,83</v>
      </c>
      <c r="K111" t="str">
        <f ca="1">SUBSTITUTE(Tabela1[[#This Row],[Online Sales (%)]],".",",")</f>
        <v>37,58</v>
      </c>
      <c r="L111" t="str">
        <f ca="1">SUBSTITUTE(Tabela1[[#This Row],[Average Price per Condom (USD)]],".",",")</f>
        <v>0,5</v>
      </c>
      <c r="M111" t="s">
        <v>141</v>
      </c>
      <c r="N111" s="6" t="str">
        <f>LEFT(Tabela1[[#This Row],[Male vs Female Purchases (%)]],2)</f>
        <v>70</v>
      </c>
      <c r="O111" s="6" t="str">
        <f>MID(Tabela1[[#This Row],[Male vs Female Purchases (%)]],12,2)</f>
        <v>23</v>
      </c>
      <c r="P111" t="s">
        <v>28</v>
      </c>
      <c r="Q111" t="s">
        <v>15</v>
      </c>
    </row>
    <row r="112" spans="1:17" x14ac:dyDescent="0.25">
      <c r="A112">
        <v>2017</v>
      </c>
      <c r="B112" t="s">
        <v>35</v>
      </c>
      <c r="C112">
        <v>1198</v>
      </c>
      <c r="D112" s="1">
        <v>1.10275674678694E+16</v>
      </c>
      <c r="E112" t="s">
        <v>22</v>
      </c>
      <c r="F112" s="3" t="str">
        <f ca="1">SUBSTITUTE(Tabela1[[#This Row],[Awareness Index (0-10)]],".",",")</f>
        <v>9,7</v>
      </c>
      <c r="G112" t="s">
        <v>23</v>
      </c>
      <c r="H112" s="3" t="str">
        <f ca="1">SUBSTITUTE(Tabela1[[#This Row],[Contraceptive Usage Rate (%)]],".",",")</f>
        <v>91,37</v>
      </c>
      <c r="I112" s="3" t="str">
        <f ca="1">SUBSTITUTE(Tabela1[[#This Row],[Teen Pregnancy Rate (per 1000 teens)]],".",",")</f>
        <v>63,27</v>
      </c>
      <c r="J112" t="str">
        <f ca="1">SUBSTITUTE(Tabela1[[#This Row],[HIV Prevention Awareness (%)]],".",",")</f>
        <v>73,73</v>
      </c>
      <c r="K112" t="str">
        <f ca="1">SUBSTITUTE(Tabela1[[#This Row],[Online Sales (%)]],".",",")</f>
        <v>34,94</v>
      </c>
      <c r="L112" t="str">
        <f ca="1">SUBSTITUTE(Tabela1[[#This Row],[Average Price per Condom (USD)]],".",",")</f>
        <v>2,44</v>
      </c>
      <c r="M112" t="s">
        <v>107</v>
      </c>
      <c r="N112" s="6" t="str">
        <f>LEFT(Tabela1[[#This Row],[Male vs Female Purchases (%)]],2)</f>
        <v>50</v>
      </c>
      <c r="O112" s="6" t="str">
        <f>MID(Tabela1[[#This Row],[Male vs Female Purchases (%)]],12,2)</f>
        <v>59</v>
      </c>
      <c r="P112" t="s">
        <v>28</v>
      </c>
      <c r="Q112" t="s">
        <v>15</v>
      </c>
    </row>
    <row r="113" spans="1:17" x14ac:dyDescent="0.25">
      <c r="A113">
        <v>2017</v>
      </c>
      <c r="B113" t="s">
        <v>35</v>
      </c>
      <c r="C113">
        <v>149</v>
      </c>
      <c r="D113" s="1">
        <v>1.1545050689022E+16</v>
      </c>
      <c r="E113" t="s">
        <v>22</v>
      </c>
      <c r="F113" s="3" t="str">
        <f ca="1">SUBSTITUTE(Tabela1[[#This Row],[Awareness Index (0-10)]],".",",")</f>
        <v>6,75</v>
      </c>
      <c r="G113" t="s">
        <v>19</v>
      </c>
      <c r="H113" s="3" t="str">
        <f ca="1">SUBSTITUTE(Tabela1[[#This Row],[Contraceptive Usage Rate (%)]],".",",")</f>
        <v>54,89</v>
      </c>
      <c r="I113" s="3" t="str">
        <f ca="1">SUBSTITUTE(Tabela1[[#This Row],[Teen Pregnancy Rate (per 1000 teens)]],".",",")</f>
        <v>64,09</v>
      </c>
      <c r="J113" t="str">
        <f ca="1">SUBSTITUTE(Tabela1[[#This Row],[HIV Prevention Awareness (%)]],".",",")</f>
        <v>44,17</v>
      </c>
      <c r="K113" t="str">
        <f ca="1">SUBSTITUTE(Tabela1[[#This Row],[Online Sales (%)]],".",",")</f>
        <v>47,38</v>
      </c>
      <c r="L113" t="str">
        <f ca="1">SUBSTITUTE(Tabela1[[#This Row],[Average Price per Condom (USD)]],".",",")</f>
        <v>0,4</v>
      </c>
      <c r="M113" t="s">
        <v>142</v>
      </c>
      <c r="N113" s="6" t="str">
        <f>LEFT(Tabela1[[#This Row],[Male vs Female Purchases (%)]],2)</f>
        <v>50</v>
      </c>
      <c r="O113" s="6" t="str">
        <f>MID(Tabela1[[#This Row],[Male vs Female Purchases (%)]],12,2)</f>
        <v>54</v>
      </c>
      <c r="P113" t="s">
        <v>26</v>
      </c>
      <c r="Q113" t="s">
        <v>15</v>
      </c>
    </row>
    <row r="114" spans="1:17" x14ac:dyDescent="0.25">
      <c r="A114">
        <v>2017</v>
      </c>
      <c r="B114" t="s">
        <v>35</v>
      </c>
      <c r="C114">
        <v>2475</v>
      </c>
      <c r="D114" s="1">
        <v>4587938448166940</v>
      </c>
      <c r="E114" t="s">
        <v>15</v>
      </c>
      <c r="F114" s="3" t="str">
        <f ca="1">SUBSTITUTE(Tabela1[[#This Row],[Awareness Index (0-10)]],".",",")</f>
        <v>3,8</v>
      </c>
      <c r="G114" t="s">
        <v>23</v>
      </c>
      <c r="H114" s="3" t="str">
        <f ca="1">SUBSTITUTE(Tabela1[[#This Row],[Contraceptive Usage Rate (%)]],".",",")</f>
        <v>70,78</v>
      </c>
      <c r="I114" s="3" t="str">
        <f ca="1">SUBSTITUTE(Tabela1[[#This Row],[Teen Pregnancy Rate (per 1000 teens)]],".",",")</f>
        <v>63,15</v>
      </c>
      <c r="J114" t="str">
        <f ca="1">SUBSTITUTE(Tabela1[[#This Row],[HIV Prevention Awareness (%)]],".",",")</f>
        <v>95,0</v>
      </c>
      <c r="K114" t="str">
        <f ca="1">SUBSTITUTE(Tabela1[[#This Row],[Online Sales (%)]],".",",")</f>
        <v>21,74</v>
      </c>
      <c r="L114" t="str">
        <f ca="1">SUBSTITUTE(Tabela1[[#This Row],[Average Price per Condom (USD)]],".",",")</f>
        <v>2,23</v>
      </c>
      <c r="M114" t="s">
        <v>143</v>
      </c>
      <c r="N114" s="6" t="str">
        <f>LEFT(Tabela1[[#This Row],[Male vs Female Purchases (%)]],2)</f>
        <v>40</v>
      </c>
      <c r="O114" s="6" t="str">
        <f>MID(Tabela1[[#This Row],[Male vs Female Purchases (%)]],12,2)</f>
        <v>53</v>
      </c>
      <c r="P114" t="s">
        <v>26</v>
      </c>
      <c r="Q114" t="s">
        <v>22</v>
      </c>
    </row>
    <row r="115" spans="1:17" x14ac:dyDescent="0.25">
      <c r="A115">
        <v>2017</v>
      </c>
      <c r="B115" t="s">
        <v>35</v>
      </c>
      <c r="C115">
        <v>1761</v>
      </c>
      <c r="D115" s="1">
        <v>3.85892255797788E+16</v>
      </c>
      <c r="E115" t="s">
        <v>15</v>
      </c>
      <c r="F115" s="3" t="str">
        <f ca="1">SUBSTITUTE(Tabela1[[#This Row],[Awareness Index (0-10)]],".",",")</f>
        <v>4,38</v>
      </c>
      <c r="G115" t="s">
        <v>16</v>
      </c>
      <c r="H115" s="3" t="str">
        <f ca="1">SUBSTITUTE(Tabela1[[#This Row],[Contraceptive Usage Rate (%)]],".",",")</f>
        <v>47,33</v>
      </c>
      <c r="I115" s="3" t="str">
        <f ca="1">SUBSTITUTE(Tabela1[[#This Row],[Teen Pregnancy Rate (per 1000 teens)]],".",",")</f>
        <v>22,31</v>
      </c>
      <c r="J115" t="str">
        <f ca="1">SUBSTITUTE(Tabela1[[#This Row],[HIV Prevention Awareness (%)]],".",",")</f>
        <v>72,39</v>
      </c>
      <c r="K115" t="str">
        <f ca="1">SUBSTITUTE(Tabela1[[#This Row],[Online Sales (%)]],".",",")</f>
        <v>11,15</v>
      </c>
      <c r="L115" t="str">
        <f ca="1">SUBSTITUTE(Tabela1[[#This Row],[Average Price per Condom (USD)]],".",",")</f>
        <v>0,31</v>
      </c>
      <c r="M115" t="s">
        <v>144</v>
      </c>
      <c r="N115" s="6" t="str">
        <f>LEFT(Tabela1[[#This Row],[Male vs Female Purchases (%)]],2)</f>
        <v>76</v>
      </c>
      <c r="O115" s="6" t="str">
        <f>MID(Tabela1[[#This Row],[Male vs Female Purchases (%)]],12,2)</f>
        <v>35</v>
      </c>
      <c r="P115" t="s">
        <v>59</v>
      </c>
      <c r="Q115" t="s">
        <v>22</v>
      </c>
    </row>
    <row r="116" spans="1:17" x14ac:dyDescent="0.25">
      <c r="A116">
        <v>2017</v>
      </c>
      <c r="B116" t="s">
        <v>35</v>
      </c>
      <c r="C116">
        <v>2303</v>
      </c>
      <c r="D116" s="1">
        <v>2.6762162353316E+16</v>
      </c>
      <c r="E116" t="s">
        <v>22</v>
      </c>
      <c r="F116" s="3" t="str">
        <f ca="1">SUBSTITUTE(Tabela1[[#This Row],[Awareness Index (0-10)]],".",",")</f>
        <v>4,61</v>
      </c>
      <c r="G116" t="s">
        <v>19</v>
      </c>
      <c r="H116" s="3" t="str">
        <f ca="1">SUBSTITUTE(Tabela1[[#This Row],[Contraceptive Usage Rate (%)]],".",",")</f>
        <v>85,74</v>
      </c>
      <c r="I116" s="3" t="str">
        <f ca="1">SUBSTITUTE(Tabela1[[#This Row],[Teen Pregnancy Rate (per 1000 teens)]],".",",")</f>
        <v>19,54</v>
      </c>
      <c r="J116" t="str">
        <f ca="1">SUBSTITUTE(Tabela1[[#This Row],[HIV Prevention Awareness (%)]],".",",")</f>
        <v>61,4</v>
      </c>
      <c r="K116" t="str">
        <f ca="1">SUBSTITUTE(Tabela1[[#This Row],[Online Sales (%)]],".",",")</f>
        <v>23,1</v>
      </c>
      <c r="L116" t="str">
        <f ca="1">SUBSTITUTE(Tabela1[[#This Row],[Average Price per Condom (USD)]],".",",")</f>
        <v>0,27</v>
      </c>
      <c r="M116" t="s">
        <v>145</v>
      </c>
      <c r="N116" s="6" t="str">
        <f>LEFT(Tabela1[[#This Row],[Male vs Female Purchases (%)]],2)</f>
        <v>80</v>
      </c>
      <c r="O116" s="6" t="str">
        <f>MID(Tabela1[[#This Row],[Male vs Female Purchases (%)]],12,2)</f>
        <v>43</v>
      </c>
      <c r="P116" t="s">
        <v>21</v>
      </c>
      <c r="Q116" t="s">
        <v>22</v>
      </c>
    </row>
    <row r="117" spans="1:17" x14ac:dyDescent="0.25">
      <c r="A117">
        <v>2017</v>
      </c>
      <c r="B117" t="s">
        <v>43</v>
      </c>
      <c r="C117">
        <v>90</v>
      </c>
      <c r="D117" s="1">
        <v>1.33791956805726E+16</v>
      </c>
      <c r="E117" t="s">
        <v>22</v>
      </c>
      <c r="F117" s="3" t="str">
        <f ca="1">SUBSTITUTE(Tabela1[[#This Row],[Awareness Index (0-10)]],".",",")</f>
        <v>8,86</v>
      </c>
      <c r="G117" t="s">
        <v>23</v>
      </c>
      <c r="H117" s="3" t="str">
        <f ca="1">SUBSTITUTE(Tabela1[[#This Row],[Contraceptive Usage Rate (%)]],".",",")</f>
        <v>55,26</v>
      </c>
      <c r="I117" s="3" t="str">
        <f ca="1">SUBSTITUTE(Tabela1[[#This Row],[Teen Pregnancy Rate (per 1000 teens)]],".",",")</f>
        <v>54,41</v>
      </c>
      <c r="J117" t="str">
        <f ca="1">SUBSTITUTE(Tabela1[[#This Row],[HIV Prevention Awareness (%)]],".",",")</f>
        <v>43,86</v>
      </c>
      <c r="K117" t="str">
        <f ca="1">SUBSTITUTE(Tabela1[[#This Row],[Online Sales (%)]],".",",")</f>
        <v>7,86</v>
      </c>
      <c r="L117" t="str">
        <f ca="1">SUBSTITUTE(Tabela1[[#This Row],[Average Price per Condom (USD)]],".",",")</f>
        <v>2,1</v>
      </c>
      <c r="M117" t="s">
        <v>146</v>
      </c>
      <c r="N117" s="6" t="str">
        <f>LEFT(Tabela1[[#This Row],[Male vs Female Purchases (%)]],2)</f>
        <v>76</v>
      </c>
      <c r="O117" s="6" t="str">
        <f>MID(Tabela1[[#This Row],[Male vs Female Purchases (%)]],12,2)</f>
        <v>59</v>
      </c>
      <c r="P117" t="s">
        <v>38</v>
      </c>
      <c r="Q117" t="s">
        <v>15</v>
      </c>
    </row>
    <row r="118" spans="1:17" x14ac:dyDescent="0.25">
      <c r="A118">
        <v>2017</v>
      </c>
      <c r="B118" t="s">
        <v>43</v>
      </c>
      <c r="C118">
        <v>1929</v>
      </c>
      <c r="D118" s="1">
        <v>1.58944810777034E+16</v>
      </c>
      <c r="E118" t="s">
        <v>22</v>
      </c>
      <c r="F118" s="3" t="str">
        <f ca="1">SUBSTITUTE(Tabela1[[#This Row],[Awareness Index (0-10)]],".",",")</f>
        <v>9,53</v>
      </c>
      <c r="G118" t="s">
        <v>40</v>
      </c>
      <c r="H118" s="3" t="str">
        <f ca="1">SUBSTITUTE(Tabela1[[#This Row],[Contraceptive Usage Rate (%)]],".",",")</f>
        <v>70,09</v>
      </c>
      <c r="I118" s="3" t="str">
        <f ca="1">SUBSTITUTE(Tabela1[[#This Row],[Teen Pregnancy Rate (per 1000 teens)]],".",",")</f>
        <v>25,48</v>
      </c>
      <c r="J118" t="str">
        <f ca="1">SUBSTITUTE(Tabela1[[#This Row],[HIV Prevention Awareness (%)]],".",",")</f>
        <v>81,11</v>
      </c>
      <c r="K118" t="str">
        <f ca="1">SUBSTITUTE(Tabela1[[#This Row],[Online Sales (%)]],".",",")</f>
        <v>65,92</v>
      </c>
      <c r="L118" t="str">
        <f ca="1">SUBSTITUTE(Tabela1[[#This Row],[Average Price per Condom (USD)]],".",",")</f>
        <v>1,88</v>
      </c>
      <c r="M118" t="s">
        <v>147</v>
      </c>
      <c r="N118" s="6" t="str">
        <f>LEFT(Tabela1[[#This Row],[Male vs Female Purchases (%)]],2)</f>
        <v>63</v>
      </c>
      <c r="O118" s="6" t="str">
        <f>MID(Tabela1[[#This Row],[Male vs Female Purchases (%)]],12,2)</f>
        <v>29</v>
      </c>
      <c r="P118" t="s">
        <v>26</v>
      </c>
      <c r="Q118" t="s">
        <v>15</v>
      </c>
    </row>
    <row r="119" spans="1:17" x14ac:dyDescent="0.25">
      <c r="A119">
        <v>2017</v>
      </c>
      <c r="B119" t="s">
        <v>43</v>
      </c>
      <c r="C119">
        <v>1676</v>
      </c>
      <c r="D119" s="1">
        <v>5503918981661890</v>
      </c>
      <c r="E119" t="s">
        <v>22</v>
      </c>
      <c r="F119" s="3" t="str">
        <f ca="1">SUBSTITUTE(Tabela1[[#This Row],[Awareness Index (0-10)]],".",",")</f>
        <v>8,08</v>
      </c>
      <c r="G119" t="s">
        <v>40</v>
      </c>
      <c r="H119" s="3" t="str">
        <f ca="1">SUBSTITUTE(Tabela1[[#This Row],[Contraceptive Usage Rate (%)]],".",",")</f>
        <v>83,59</v>
      </c>
      <c r="I119" s="3" t="str">
        <f ca="1">SUBSTITUTE(Tabela1[[#This Row],[Teen Pregnancy Rate (per 1000 teens)]],".",",")</f>
        <v>11,37</v>
      </c>
      <c r="J119" t="str">
        <f ca="1">SUBSTITUTE(Tabela1[[#This Row],[HIV Prevention Awareness (%)]],".",",")</f>
        <v>45,08</v>
      </c>
      <c r="K119" t="str">
        <f ca="1">SUBSTITUTE(Tabela1[[#This Row],[Online Sales (%)]],".",",")</f>
        <v>29,28</v>
      </c>
      <c r="L119" t="str">
        <f ca="1">SUBSTITUTE(Tabela1[[#This Row],[Average Price per Condom (USD)]],".",",")</f>
        <v>1,15</v>
      </c>
      <c r="M119" t="s">
        <v>148</v>
      </c>
      <c r="N119" s="6" t="str">
        <f>LEFT(Tabela1[[#This Row],[Male vs Female Purchases (%)]],2)</f>
        <v>59</v>
      </c>
      <c r="O119" s="6" t="str">
        <f>MID(Tabela1[[#This Row],[Male vs Female Purchases (%)]],12,2)</f>
        <v>53</v>
      </c>
      <c r="P119" t="s">
        <v>26</v>
      </c>
      <c r="Q119" t="s">
        <v>22</v>
      </c>
    </row>
    <row r="120" spans="1:17" x14ac:dyDescent="0.25">
      <c r="A120">
        <v>2017</v>
      </c>
      <c r="B120" t="s">
        <v>43</v>
      </c>
      <c r="C120">
        <v>456</v>
      </c>
      <c r="D120" s="1">
        <v>7452109035127940</v>
      </c>
      <c r="E120" t="s">
        <v>15</v>
      </c>
      <c r="F120" s="3" t="str">
        <f ca="1">SUBSTITUTE(Tabela1[[#This Row],[Awareness Index (0-10)]],".",",")</f>
        <v>8,88</v>
      </c>
      <c r="G120" t="s">
        <v>19</v>
      </c>
      <c r="H120" s="3" t="str">
        <f ca="1">SUBSTITUTE(Tabela1[[#This Row],[Contraceptive Usage Rate (%)]],".",",")</f>
        <v>51,46</v>
      </c>
      <c r="I120" s="3" t="str">
        <f ca="1">SUBSTITUTE(Tabela1[[#This Row],[Teen Pregnancy Rate (per 1000 teens)]],".",",")</f>
        <v>53,8</v>
      </c>
      <c r="J120" t="str">
        <f ca="1">SUBSTITUTE(Tabela1[[#This Row],[HIV Prevention Awareness (%)]],".",",")</f>
        <v>71,6</v>
      </c>
      <c r="K120" t="str">
        <f ca="1">SUBSTITUTE(Tabela1[[#This Row],[Online Sales (%)]],".",",")</f>
        <v>60,78</v>
      </c>
      <c r="L120" t="str">
        <f ca="1">SUBSTITUTE(Tabela1[[#This Row],[Average Price per Condom (USD)]],".",",")</f>
        <v>1,84</v>
      </c>
      <c r="M120" t="s">
        <v>149</v>
      </c>
      <c r="N120" s="6" t="str">
        <f>LEFT(Tabela1[[#This Row],[Male vs Female Purchases (%)]],2)</f>
        <v>41</v>
      </c>
      <c r="O120" s="6" t="str">
        <f>MID(Tabela1[[#This Row],[Male vs Female Purchases (%)]],12,2)</f>
        <v>56</v>
      </c>
      <c r="P120" t="s">
        <v>21</v>
      </c>
      <c r="Q120" t="s">
        <v>22</v>
      </c>
    </row>
    <row r="121" spans="1:17" x14ac:dyDescent="0.25">
      <c r="A121">
        <v>2017</v>
      </c>
      <c r="B121" t="s">
        <v>43</v>
      </c>
      <c r="C121">
        <v>2231</v>
      </c>
      <c r="D121" s="1">
        <v>6795475288439500</v>
      </c>
      <c r="E121" t="s">
        <v>22</v>
      </c>
      <c r="F121" s="3" t="str">
        <f ca="1">SUBSTITUTE(Tabela1[[#This Row],[Awareness Index (0-10)]],".",",")</f>
        <v>8,21</v>
      </c>
      <c r="G121" t="s">
        <v>19</v>
      </c>
      <c r="H121" s="3" t="str">
        <f ca="1">SUBSTITUTE(Tabela1[[#This Row],[Contraceptive Usage Rate (%)]],".",",")</f>
        <v>24,02</v>
      </c>
      <c r="I121" s="3" t="str">
        <f ca="1">SUBSTITUTE(Tabela1[[#This Row],[Teen Pregnancy Rate (per 1000 teens)]],".",",")</f>
        <v>25,26</v>
      </c>
      <c r="J121" t="str">
        <f ca="1">SUBSTITUTE(Tabela1[[#This Row],[HIV Prevention Awareness (%)]],".",",")</f>
        <v>47,12</v>
      </c>
      <c r="K121" t="str">
        <f ca="1">SUBSTITUTE(Tabela1[[#This Row],[Online Sales (%)]],".",",")</f>
        <v>64,9</v>
      </c>
      <c r="L121" t="str">
        <f ca="1">SUBSTITUTE(Tabela1[[#This Row],[Average Price per Condom (USD)]],".",",")</f>
        <v>2,31</v>
      </c>
      <c r="M121" t="s">
        <v>150</v>
      </c>
      <c r="N121" s="6" t="str">
        <f>LEFT(Tabela1[[#This Row],[Male vs Female Purchases (%)]],2)</f>
        <v>54</v>
      </c>
      <c r="O121" s="6" t="str">
        <f>MID(Tabela1[[#This Row],[Male vs Female Purchases (%)]],12,2)</f>
        <v>35</v>
      </c>
      <c r="P121" t="s">
        <v>18</v>
      </c>
      <c r="Q121" t="s">
        <v>22</v>
      </c>
    </row>
    <row r="122" spans="1:17" x14ac:dyDescent="0.25">
      <c r="A122">
        <v>2017</v>
      </c>
      <c r="B122" t="s">
        <v>50</v>
      </c>
      <c r="C122">
        <v>1650</v>
      </c>
      <c r="D122" s="1">
        <v>5306820597735280</v>
      </c>
      <c r="E122" t="s">
        <v>15</v>
      </c>
      <c r="F122" s="3" t="str">
        <f ca="1">SUBSTITUTE(Tabela1[[#This Row],[Awareness Index (0-10)]],".",",")</f>
        <v>9,45</v>
      </c>
      <c r="G122" t="s">
        <v>16</v>
      </c>
      <c r="H122" s="3" t="str">
        <f ca="1">SUBSTITUTE(Tabela1[[#This Row],[Contraceptive Usage Rate (%)]],".",",")</f>
        <v>26,24</v>
      </c>
      <c r="I122" s="3" t="str">
        <f ca="1">SUBSTITUTE(Tabela1[[#This Row],[Teen Pregnancy Rate (per 1000 teens)]],".",",")</f>
        <v>6,63</v>
      </c>
      <c r="J122" t="str">
        <f ca="1">SUBSTITUTE(Tabela1[[#This Row],[HIV Prevention Awareness (%)]],".",",")</f>
        <v>54,68</v>
      </c>
      <c r="K122" t="str">
        <f ca="1">SUBSTITUTE(Tabela1[[#This Row],[Online Sales (%)]],".",",")</f>
        <v>18,32</v>
      </c>
      <c r="L122" t="str">
        <f ca="1">SUBSTITUTE(Tabela1[[#This Row],[Average Price per Condom (USD)]],".",",")</f>
        <v>0,49</v>
      </c>
      <c r="M122" t="s">
        <v>151</v>
      </c>
      <c r="N122" s="6" t="str">
        <f>LEFT(Tabela1[[#This Row],[Male vs Female Purchases (%)]],2)</f>
        <v>80</v>
      </c>
      <c r="O122" s="6" t="str">
        <f>MID(Tabela1[[#This Row],[Male vs Female Purchases (%)]],12,2)</f>
        <v>33</v>
      </c>
      <c r="P122" t="s">
        <v>45</v>
      </c>
      <c r="Q122" t="s">
        <v>15</v>
      </c>
    </row>
    <row r="123" spans="1:17" x14ac:dyDescent="0.25">
      <c r="A123">
        <v>2017</v>
      </c>
      <c r="B123" t="s">
        <v>50</v>
      </c>
      <c r="C123">
        <v>1671</v>
      </c>
      <c r="D123" s="1">
        <v>1.2206039501895E+16</v>
      </c>
      <c r="E123" t="s">
        <v>15</v>
      </c>
      <c r="F123" s="3" t="str">
        <f ca="1">SUBSTITUTE(Tabela1[[#This Row],[Awareness Index (0-10)]],".",",")</f>
        <v>5,03</v>
      </c>
      <c r="G123" t="s">
        <v>23</v>
      </c>
      <c r="H123" s="3" t="str">
        <f ca="1">SUBSTITUTE(Tabela1[[#This Row],[Contraceptive Usage Rate (%)]],".",",")</f>
        <v>82,44</v>
      </c>
      <c r="I123" s="3" t="str">
        <f ca="1">SUBSTITUTE(Tabela1[[#This Row],[Teen Pregnancy Rate (per 1000 teens)]],".",",")</f>
        <v>22,96</v>
      </c>
      <c r="J123" t="str">
        <f ca="1">SUBSTITUTE(Tabela1[[#This Row],[HIV Prevention Awareness (%)]],".",",")</f>
        <v>27,54</v>
      </c>
      <c r="K123" t="str">
        <f ca="1">SUBSTITUTE(Tabela1[[#This Row],[Online Sales (%)]],".",",")</f>
        <v>40,75</v>
      </c>
      <c r="L123" t="str">
        <f ca="1">SUBSTITUTE(Tabela1[[#This Row],[Average Price per Condom (USD)]],".",",")</f>
        <v>1,28</v>
      </c>
      <c r="M123" t="s">
        <v>152</v>
      </c>
      <c r="N123" s="6" t="str">
        <f>LEFT(Tabela1[[#This Row],[Male vs Female Purchases (%)]],2)</f>
        <v>74</v>
      </c>
      <c r="O123" s="6" t="str">
        <f>MID(Tabela1[[#This Row],[Male vs Female Purchases (%)]],12,2)</f>
        <v>30</v>
      </c>
      <c r="P123" t="s">
        <v>45</v>
      </c>
      <c r="Q123" t="s">
        <v>22</v>
      </c>
    </row>
    <row r="124" spans="1:17" x14ac:dyDescent="0.25">
      <c r="A124">
        <v>2017</v>
      </c>
      <c r="B124" t="s">
        <v>50</v>
      </c>
      <c r="C124">
        <v>1104</v>
      </c>
      <c r="D124" s="1">
        <v>1.74557250460474E+16</v>
      </c>
      <c r="E124" t="s">
        <v>15</v>
      </c>
      <c r="F124" s="3" t="str">
        <f ca="1">SUBSTITUTE(Tabela1[[#This Row],[Awareness Index (0-10)]],".",",")</f>
        <v>9,73</v>
      </c>
      <c r="G124" t="s">
        <v>19</v>
      </c>
      <c r="H124" s="3" t="str">
        <f ca="1">SUBSTITUTE(Tabela1[[#This Row],[Contraceptive Usage Rate (%)]],".",",")</f>
        <v>19,28</v>
      </c>
      <c r="I124" s="3" t="str">
        <f ca="1">SUBSTITUTE(Tabela1[[#This Row],[Teen Pregnancy Rate (per 1000 teens)]],".",",")</f>
        <v>39,14</v>
      </c>
      <c r="J124" t="str">
        <f ca="1">SUBSTITUTE(Tabela1[[#This Row],[HIV Prevention Awareness (%)]],".",",")</f>
        <v>41,13</v>
      </c>
      <c r="K124" t="str">
        <f ca="1">SUBSTITUTE(Tabela1[[#This Row],[Online Sales (%)]],".",",")</f>
        <v>19,17</v>
      </c>
      <c r="L124" t="str">
        <f ca="1">SUBSTITUTE(Tabela1[[#This Row],[Average Price per Condom (USD)]],".",",")</f>
        <v>1,06</v>
      </c>
      <c r="M124" t="s">
        <v>153</v>
      </c>
      <c r="N124" s="6" t="str">
        <f>LEFT(Tabela1[[#This Row],[Male vs Female Purchases (%)]],2)</f>
        <v>67</v>
      </c>
      <c r="O124" s="6" t="str">
        <f>MID(Tabela1[[#This Row],[Male vs Female Purchases (%)]],12,2)</f>
        <v>28</v>
      </c>
      <c r="P124" t="s">
        <v>26</v>
      </c>
      <c r="Q124" t="s">
        <v>22</v>
      </c>
    </row>
    <row r="125" spans="1:17" x14ac:dyDescent="0.25">
      <c r="A125">
        <v>2017</v>
      </c>
      <c r="B125" t="s">
        <v>50</v>
      </c>
      <c r="C125">
        <v>110</v>
      </c>
      <c r="D125" s="1">
        <v>1.05759044980879E+16</v>
      </c>
      <c r="E125" t="s">
        <v>22</v>
      </c>
      <c r="F125" s="3" t="str">
        <f ca="1">SUBSTITUTE(Tabela1[[#This Row],[Awareness Index (0-10)]],".",",")</f>
        <v>5,5</v>
      </c>
      <c r="G125" t="s">
        <v>23</v>
      </c>
      <c r="H125" s="3" t="str">
        <f ca="1">SUBSTITUTE(Tabela1[[#This Row],[Contraceptive Usage Rate (%)]],".",",")</f>
        <v>76,27</v>
      </c>
      <c r="I125" s="3" t="str">
        <f ca="1">SUBSTITUTE(Tabela1[[#This Row],[Teen Pregnancy Rate (per 1000 teens)]],".",",")</f>
        <v>38,39</v>
      </c>
      <c r="J125" t="str">
        <f ca="1">SUBSTITUTE(Tabela1[[#This Row],[HIV Prevention Awareness (%)]],".",",")</f>
        <v>62,04</v>
      </c>
      <c r="K125" t="str">
        <f ca="1">SUBSTITUTE(Tabela1[[#This Row],[Online Sales (%)]],".",",")</f>
        <v>66,79</v>
      </c>
      <c r="L125" t="str">
        <f ca="1">SUBSTITUTE(Tabela1[[#This Row],[Average Price per Condom (USD)]],".",",")</f>
        <v>1,33</v>
      </c>
      <c r="M125" t="s">
        <v>154</v>
      </c>
      <c r="N125" s="6" t="str">
        <f>LEFT(Tabela1[[#This Row],[Male vs Female Purchases (%)]],2)</f>
        <v>50</v>
      </c>
      <c r="O125" s="6" t="str">
        <f>MID(Tabela1[[#This Row],[Male vs Female Purchases (%)]],12,2)</f>
        <v>20</v>
      </c>
      <c r="P125" t="s">
        <v>45</v>
      </c>
      <c r="Q125" t="s">
        <v>22</v>
      </c>
    </row>
    <row r="126" spans="1:17" x14ac:dyDescent="0.25">
      <c r="A126">
        <v>2017</v>
      </c>
      <c r="B126" t="s">
        <v>50</v>
      </c>
      <c r="C126">
        <v>918</v>
      </c>
      <c r="D126" s="1">
        <v>282530484682626</v>
      </c>
      <c r="E126" t="s">
        <v>22</v>
      </c>
      <c r="F126" s="3" t="str">
        <f ca="1">SUBSTITUTE(Tabela1[[#This Row],[Awareness Index (0-10)]],".",",")</f>
        <v>5,99</v>
      </c>
      <c r="G126" t="s">
        <v>16</v>
      </c>
      <c r="H126" s="3" t="str">
        <f ca="1">SUBSTITUTE(Tabela1[[#This Row],[Contraceptive Usage Rate (%)]],".",",")</f>
        <v>69,39</v>
      </c>
      <c r="I126" s="3" t="str">
        <f ca="1">SUBSTITUTE(Tabela1[[#This Row],[Teen Pregnancy Rate (per 1000 teens)]],".",",")</f>
        <v>23,14</v>
      </c>
      <c r="J126" t="str">
        <f ca="1">SUBSTITUTE(Tabela1[[#This Row],[HIV Prevention Awareness (%)]],".",",")</f>
        <v>91,51</v>
      </c>
      <c r="K126" t="str">
        <f ca="1">SUBSTITUTE(Tabela1[[#This Row],[Online Sales (%)]],".",",")</f>
        <v>9,97</v>
      </c>
      <c r="L126" t="str">
        <f ca="1">SUBSTITUTE(Tabela1[[#This Row],[Average Price per Condom (USD)]],".",",")</f>
        <v>0,76</v>
      </c>
      <c r="M126" t="s">
        <v>155</v>
      </c>
      <c r="N126" s="6" t="str">
        <f>LEFT(Tabela1[[#This Row],[Male vs Female Purchases (%)]],2)</f>
        <v>53</v>
      </c>
      <c r="O126" s="6" t="str">
        <f>MID(Tabela1[[#This Row],[Male vs Female Purchases (%)]],12,2)</f>
        <v>33</v>
      </c>
      <c r="P126" t="s">
        <v>59</v>
      </c>
      <c r="Q126" t="s">
        <v>22</v>
      </c>
    </row>
    <row r="127" spans="1:17" x14ac:dyDescent="0.25">
      <c r="A127">
        <v>2017</v>
      </c>
      <c r="B127" t="s">
        <v>56</v>
      </c>
      <c r="C127">
        <v>636</v>
      </c>
      <c r="D127" s="1">
        <v>1.1849389001195E+16</v>
      </c>
      <c r="E127" t="s">
        <v>15</v>
      </c>
      <c r="F127" s="3" t="str">
        <f ca="1">SUBSTITUTE(Tabela1[[#This Row],[Awareness Index (0-10)]],".",",")</f>
        <v>7,84</v>
      </c>
      <c r="G127" t="s">
        <v>23</v>
      </c>
      <c r="H127" s="3" t="str">
        <f ca="1">SUBSTITUTE(Tabela1[[#This Row],[Contraceptive Usage Rate (%)]],".",",")</f>
        <v>66,05</v>
      </c>
      <c r="I127" s="3" t="str">
        <f ca="1">SUBSTITUTE(Tabela1[[#This Row],[Teen Pregnancy Rate (per 1000 teens)]],".",",")</f>
        <v>22,17</v>
      </c>
      <c r="J127" t="str">
        <f ca="1">SUBSTITUTE(Tabela1[[#This Row],[HIV Prevention Awareness (%)]],".",",")</f>
        <v>70,43</v>
      </c>
      <c r="K127" t="str">
        <f ca="1">SUBSTITUTE(Tabela1[[#This Row],[Online Sales (%)]],".",",")</f>
        <v>50,52</v>
      </c>
      <c r="L127" t="str">
        <f ca="1">SUBSTITUTE(Tabela1[[#This Row],[Average Price per Condom (USD)]],".",",")</f>
        <v>2,24</v>
      </c>
      <c r="M127" t="s">
        <v>156</v>
      </c>
      <c r="N127" s="6" t="str">
        <f>LEFT(Tabela1[[#This Row],[Male vs Female Purchases (%)]],2)</f>
        <v>47</v>
      </c>
      <c r="O127" s="6" t="str">
        <f>MID(Tabela1[[#This Row],[Male vs Female Purchases (%)]],12,2)</f>
        <v>50</v>
      </c>
      <c r="P127" t="s">
        <v>18</v>
      </c>
      <c r="Q127" t="s">
        <v>22</v>
      </c>
    </row>
    <row r="128" spans="1:17" x14ac:dyDescent="0.25">
      <c r="A128">
        <v>2017</v>
      </c>
      <c r="B128" t="s">
        <v>56</v>
      </c>
      <c r="C128">
        <v>1148</v>
      </c>
      <c r="D128" s="1">
        <v>9982682937574340</v>
      </c>
      <c r="E128" t="s">
        <v>15</v>
      </c>
      <c r="F128" s="3" t="str">
        <f ca="1">SUBSTITUTE(Tabela1[[#This Row],[Awareness Index (0-10)]],".",",")</f>
        <v>5,74</v>
      </c>
      <c r="G128" t="s">
        <v>40</v>
      </c>
      <c r="H128" s="3" t="str">
        <f ca="1">SUBSTITUTE(Tabela1[[#This Row],[Contraceptive Usage Rate (%)]],".",",")</f>
        <v>72,01</v>
      </c>
      <c r="I128" s="3" t="str">
        <f ca="1">SUBSTITUTE(Tabela1[[#This Row],[Teen Pregnancy Rate (per 1000 teens)]],".",",")</f>
        <v>52,45</v>
      </c>
      <c r="J128" t="str">
        <f ca="1">SUBSTITUTE(Tabela1[[#This Row],[HIV Prevention Awareness (%)]],".",",")</f>
        <v>68,5</v>
      </c>
      <c r="K128" t="str">
        <f ca="1">SUBSTITUTE(Tabela1[[#This Row],[Online Sales (%)]],".",",")</f>
        <v>23,8</v>
      </c>
      <c r="L128" t="str">
        <f ca="1">SUBSTITUTE(Tabela1[[#This Row],[Average Price per Condom (USD)]],".",",")</f>
        <v>1,72</v>
      </c>
      <c r="M128" t="s">
        <v>157</v>
      </c>
      <c r="N128" s="6" t="str">
        <f>LEFT(Tabela1[[#This Row],[Male vs Female Purchases (%)]],2)</f>
        <v>59</v>
      </c>
      <c r="O128" s="6" t="str">
        <f>MID(Tabela1[[#This Row],[Male vs Female Purchases (%)]],12,2)</f>
        <v>41</v>
      </c>
      <c r="P128" t="s">
        <v>38</v>
      </c>
      <c r="Q128" t="s">
        <v>15</v>
      </c>
    </row>
    <row r="129" spans="1:17" x14ac:dyDescent="0.25">
      <c r="A129">
        <v>2017</v>
      </c>
      <c r="B129" t="s">
        <v>56</v>
      </c>
      <c r="C129">
        <v>786</v>
      </c>
      <c r="D129" s="1">
        <v>1626690368266050</v>
      </c>
      <c r="E129" t="s">
        <v>22</v>
      </c>
      <c r="F129" s="3" t="str">
        <f ca="1">SUBSTITUTE(Tabela1[[#This Row],[Awareness Index (0-10)]],".",",")</f>
        <v>6,74</v>
      </c>
      <c r="G129" t="s">
        <v>16</v>
      </c>
      <c r="H129" s="3" t="str">
        <f ca="1">SUBSTITUTE(Tabela1[[#This Row],[Contraceptive Usage Rate (%)]],".",",")</f>
        <v>50,23</v>
      </c>
      <c r="I129" s="3" t="str">
        <f ca="1">SUBSTITUTE(Tabela1[[#This Row],[Teen Pregnancy Rate (per 1000 teens)]],".",",")</f>
        <v>62,18</v>
      </c>
      <c r="J129" t="str">
        <f ca="1">SUBSTITUTE(Tabela1[[#This Row],[HIV Prevention Awareness (%)]],".",",")</f>
        <v>66,02</v>
      </c>
      <c r="K129" t="str">
        <f ca="1">SUBSTITUTE(Tabela1[[#This Row],[Online Sales (%)]],".",",")</f>
        <v>22,12</v>
      </c>
      <c r="L129" t="str">
        <f ca="1">SUBSTITUTE(Tabela1[[#This Row],[Average Price per Condom (USD)]],".",",")</f>
        <v>1,54</v>
      </c>
      <c r="M129" t="s">
        <v>158</v>
      </c>
      <c r="N129" s="6" t="str">
        <f>LEFT(Tabela1[[#This Row],[Male vs Female Purchases (%)]],2)</f>
        <v>70</v>
      </c>
      <c r="O129" s="6" t="str">
        <f>MID(Tabela1[[#This Row],[Male vs Female Purchases (%)]],12,2)</f>
        <v>51</v>
      </c>
      <c r="P129" t="s">
        <v>28</v>
      </c>
      <c r="Q129" t="s">
        <v>22</v>
      </c>
    </row>
    <row r="130" spans="1:17" x14ac:dyDescent="0.25">
      <c r="A130">
        <v>2017</v>
      </c>
      <c r="B130" t="s">
        <v>56</v>
      </c>
      <c r="C130">
        <v>1140</v>
      </c>
      <c r="D130" s="1">
        <v>1.31279524550171E+16</v>
      </c>
      <c r="E130" t="s">
        <v>22</v>
      </c>
      <c r="F130" s="3" t="str">
        <f ca="1">SUBSTITUTE(Tabela1[[#This Row],[Awareness Index (0-10)]],".",",")</f>
        <v>8,52</v>
      </c>
      <c r="G130" t="s">
        <v>16</v>
      </c>
      <c r="H130" s="3" t="str">
        <f ca="1">SUBSTITUTE(Tabela1[[#This Row],[Contraceptive Usage Rate (%)]],".",",")</f>
        <v>22,38</v>
      </c>
      <c r="I130" s="3" t="str">
        <f ca="1">SUBSTITUTE(Tabela1[[#This Row],[Teen Pregnancy Rate (per 1000 teens)]],".",",")</f>
        <v>49,72</v>
      </c>
      <c r="J130" t="str">
        <f ca="1">SUBSTITUTE(Tabela1[[#This Row],[HIV Prevention Awareness (%)]],".",",")</f>
        <v>61,55</v>
      </c>
      <c r="K130" t="str">
        <f ca="1">SUBSTITUTE(Tabela1[[#This Row],[Online Sales (%)]],".",",")</f>
        <v>30,82</v>
      </c>
      <c r="L130" t="str">
        <f ca="1">SUBSTITUTE(Tabela1[[#This Row],[Average Price per Condom (USD)]],".",",")</f>
        <v>2,46</v>
      </c>
      <c r="M130" t="s">
        <v>159</v>
      </c>
      <c r="N130" s="6" t="str">
        <f>LEFT(Tabela1[[#This Row],[Male vs Female Purchases (%)]],2)</f>
        <v>63</v>
      </c>
      <c r="O130" s="6" t="str">
        <f>MID(Tabela1[[#This Row],[Male vs Female Purchases (%)]],12,2)</f>
        <v>58</v>
      </c>
      <c r="P130" t="s">
        <v>26</v>
      </c>
      <c r="Q130" t="s">
        <v>22</v>
      </c>
    </row>
    <row r="131" spans="1:17" x14ac:dyDescent="0.25">
      <c r="A131">
        <v>2017</v>
      </c>
      <c r="B131" t="s">
        <v>56</v>
      </c>
      <c r="C131">
        <v>588</v>
      </c>
      <c r="D131" s="1">
        <v>1.17619641636252E+16</v>
      </c>
      <c r="E131" t="s">
        <v>22</v>
      </c>
      <c r="F131" s="3" t="str">
        <f ca="1">SUBSTITUTE(Tabela1[[#This Row],[Awareness Index (0-10)]],".",",")</f>
        <v>7,09</v>
      </c>
      <c r="G131" t="s">
        <v>16</v>
      </c>
      <c r="H131" s="3" t="str">
        <f ca="1">SUBSTITUTE(Tabela1[[#This Row],[Contraceptive Usage Rate (%)]],".",",")</f>
        <v>73,41</v>
      </c>
      <c r="I131" s="3" t="str">
        <f ca="1">SUBSTITUTE(Tabela1[[#This Row],[Teen Pregnancy Rate (per 1000 teens)]],".",",")</f>
        <v>53,67</v>
      </c>
      <c r="J131" t="str">
        <f ca="1">SUBSTITUTE(Tabela1[[#This Row],[HIV Prevention Awareness (%)]],".",",")</f>
        <v>59,15</v>
      </c>
      <c r="K131" t="str">
        <f ca="1">SUBSTITUTE(Tabela1[[#This Row],[Online Sales (%)]],".",",")</f>
        <v>68,77</v>
      </c>
      <c r="L131" t="str">
        <f ca="1">SUBSTITUTE(Tabela1[[#This Row],[Average Price per Condom (USD)]],".",",")</f>
        <v>0,78</v>
      </c>
      <c r="M131" t="s">
        <v>160</v>
      </c>
      <c r="N131" s="6" t="str">
        <f>LEFT(Tabela1[[#This Row],[Male vs Female Purchases (%)]],2)</f>
        <v>48</v>
      </c>
      <c r="O131" s="6" t="str">
        <f>MID(Tabela1[[#This Row],[Male vs Female Purchases (%)]],12,2)</f>
        <v>46</v>
      </c>
      <c r="P131" t="s">
        <v>18</v>
      </c>
      <c r="Q131" t="s">
        <v>22</v>
      </c>
    </row>
    <row r="132" spans="1:17" x14ac:dyDescent="0.25">
      <c r="A132">
        <v>2017</v>
      </c>
      <c r="B132" t="s">
        <v>63</v>
      </c>
      <c r="C132">
        <v>2378</v>
      </c>
      <c r="D132" s="1">
        <v>3598010796039510</v>
      </c>
      <c r="E132" t="s">
        <v>15</v>
      </c>
      <c r="F132" s="3" t="str">
        <f ca="1">SUBSTITUTE(Tabela1[[#This Row],[Awareness Index (0-10)]],".",",")</f>
        <v>9,4</v>
      </c>
      <c r="G132" t="s">
        <v>23</v>
      </c>
      <c r="H132" s="3" t="str">
        <f ca="1">SUBSTITUTE(Tabela1[[#This Row],[Contraceptive Usage Rate (%)]],".",",")</f>
        <v>17,76</v>
      </c>
      <c r="I132" s="3" t="str">
        <f ca="1">SUBSTITUTE(Tabela1[[#This Row],[Teen Pregnancy Rate (per 1000 teens)]],".",",")</f>
        <v>14,91</v>
      </c>
      <c r="J132" t="str">
        <f ca="1">SUBSTITUTE(Tabela1[[#This Row],[HIV Prevention Awareness (%)]],".",",")</f>
        <v>64,49</v>
      </c>
      <c r="K132" t="str">
        <f ca="1">SUBSTITUTE(Tabela1[[#This Row],[Online Sales (%)]],".",",")</f>
        <v>7,61</v>
      </c>
      <c r="L132" t="str">
        <f ca="1">SUBSTITUTE(Tabela1[[#This Row],[Average Price per Condom (USD)]],".",",")</f>
        <v>1,03</v>
      </c>
      <c r="M132" t="s">
        <v>161</v>
      </c>
      <c r="N132" s="6" t="str">
        <f>LEFT(Tabela1[[#This Row],[Male vs Female Purchases (%)]],2)</f>
        <v>41</v>
      </c>
      <c r="O132" s="6" t="str">
        <f>MID(Tabela1[[#This Row],[Male vs Female Purchases (%)]],12,2)</f>
        <v>35</v>
      </c>
      <c r="P132" t="s">
        <v>26</v>
      </c>
      <c r="Q132" t="s">
        <v>15</v>
      </c>
    </row>
    <row r="133" spans="1:17" x14ac:dyDescent="0.25">
      <c r="A133">
        <v>2017</v>
      </c>
      <c r="B133" t="s">
        <v>63</v>
      </c>
      <c r="C133">
        <v>393</v>
      </c>
      <c r="D133" s="1">
        <v>1.19482486543696E+16</v>
      </c>
      <c r="E133" t="s">
        <v>22</v>
      </c>
      <c r="F133" s="3" t="str">
        <f ca="1">SUBSTITUTE(Tabela1[[#This Row],[Awareness Index (0-10)]],".",",")</f>
        <v>7,63</v>
      </c>
      <c r="G133" t="s">
        <v>19</v>
      </c>
      <c r="H133" s="3" t="str">
        <f ca="1">SUBSTITUTE(Tabela1[[#This Row],[Contraceptive Usage Rate (%)]],".",",")</f>
        <v>94,83</v>
      </c>
      <c r="I133" s="3" t="str">
        <f ca="1">SUBSTITUTE(Tabela1[[#This Row],[Teen Pregnancy Rate (per 1000 teens)]],".",",")</f>
        <v>49,07</v>
      </c>
      <c r="J133" t="str">
        <f ca="1">SUBSTITUTE(Tabela1[[#This Row],[HIV Prevention Awareness (%)]],".",",")</f>
        <v>38,42</v>
      </c>
      <c r="K133" t="str">
        <f ca="1">SUBSTITUTE(Tabela1[[#This Row],[Online Sales (%)]],".",",")</f>
        <v>53,4</v>
      </c>
      <c r="L133" t="str">
        <f ca="1">SUBSTITUTE(Tabela1[[#This Row],[Average Price per Condom (USD)]],".",",")</f>
        <v>0,28</v>
      </c>
      <c r="M133" t="s">
        <v>162</v>
      </c>
      <c r="N133" s="6" t="str">
        <f>LEFT(Tabela1[[#This Row],[Male vs Female Purchases (%)]],2)</f>
        <v>76</v>
      </c>
      <c r="O133" s="6" t="str">
        <f>MID(Tabela1[[#This Row],[Male vs Female Purchases (%)]],12,2)</f>
        <v>54</v>
      </c>
      <c r="P133" t="s">
        <v>21</v>
      </c>
      <c r="Q133" t="s">
        <v>22</v>
      </c>
    </row>
    <row r="134" spans="1:17" x14ac:dyDescent="0.25">
      <c r="A134">
        <v>2017</v>
      </c>
      <c r="B134" t="s">
        <v>63</v>
      </c>
      <c r="C134">
        <v>326</v>
      </c>
      <c r="D134" s="1">
        <v>4.76519264818522E+16</v>
      </c>
      <c r="E134" t="s">
        <v>22</v>
      </c>
      <c r="F134" s="3" t="str">
        <f ca="1">SUBSTITUTE(Tabela1[[#This Row],[Awareness Index (0-10)]],".",",")</f>
        <v>5,69</v>
      </c>
      <c r="G134" t="s">
        <v>19</v>
      </c>
      <c r="H134" s="3" t="str">
        <f ca="1">SUBSTITUTE(Tabela1[[#This Row],[Contraceptive Usage Rate (%)]],".",",")</f>
        <v>27,29</v>
      </c>
      <c r="I134" s="3" t="str">
        <f ca="1">SUBSTITUTE(Tabela1[[#This Row],[Teen Pregnancy Rate (per 1000 teens)]],".",",")</f>
        <v>49,18</v>
      </c>
      <c r="J134" t="str">
        <f ca="1">SUBSTITUTE(Tabela1[[#This Row],[HIV Prevention Awareness (%)]],".",",")</f>
        <v>30,06</v>
      </c>
      <c r="K134" t="str">
        <f ca="1">SUBSTITUTE(Tabela1[[#This Row],[Online Sales (%)]],".",",")</f>
        <v>18,21</v>
      </c>
      <c r="L134" t="str">
        <f ca="1">SUBSTITUTE(Tabela1[[#This Row],[Average Price per Condom (USD)]],".",",")</f>
        <v>0,69</v>
      </c>
      <c r="M134" t="s">
        <v>163</v>
      </c>
      <c r="N134" s="6" t="str">
        <f>LEFT(Tabela1[[#This Row],[Male vs Female Purchases (%)]],2)</f>
        <v>62</v>
      </c>
      <c r="O134" s="6" t="str">
        <f>MID(Tabela1[[#This Row],[Male vs Female Purchases (%)]],12,2)</f>
        <v>38</v>
      </c>
      <c r="P134" t="s">
        <v>59</v>
      </c>
      <c r="Q134" t="s">
        <v>22</v>
      </c>
    </row>
    <row r="135" spans="1:17" x14ac:dyDescent="0.25">
      <c r="A135">
        <v>2017</v>
      </c>
      <c r="B135" t="s">
        <v>63</v>
      </c>
      <c r="C135">
        <v>1866</v>
      </c>
      <c r="D135" s="1">
        <v>5565827160996730</v>
      </c>
      <c r="E135" t="s">
        <v>15</v>
      </c>
      <c r="F135" s="3" t="str">
        <f ca="1">SUBSTITUTE(Tabela1[[#This Row],[Awareness Index (0-10)]],".",",")</f>
        <v>9,23</v>
      </c>
      <c r="G135" t="s">
        <v>19</v>
      </c>
      <c r="H135" s="3" t="str">
        <f ca="1">SUBSTITUTE(Tabela1[[#This Row],[Contraceptive Usage Rate (%)]],".",",")</f>
        <v>58,19</v>
      </c>
      <c r="I135" s="3" t="str">
        <f ca="1">SUBSTITUTE(Tabela1[[#This Row],[Teen Pregnancy Rate (per 1000 teens)]],".",",")</f>
        <v>8,87</v>
      </c>
      <c r="J135" t="str">
        <f ca="1">SUBSTITUTE(Tabela1[[#This Row],[HIV Prevention Awareness (%)]],".",",")</f>
        <v>46,79</v>
      </c>
      <c r="K135" t="str">
        <f ca="1">SUBSTITUTE(Tabela1[[#This Row],[Online Sales (%)]],".",",")</f>
        <v>60,21</v>
      </c>
      <c r="L135" t="str">
        <f ca="1">SUBSTITUTE(Tabela1[[#This Row],[Average Price per Condom (USD)]],".",",")</f>
        <v>1,5</v>
      </c>
      <c r="M135" t="s">
        <v>164</v>
      </c>
      <c r="N135" s="6" t="str">
        <f>LEFT(Tabela1[[#This Row],[Male vs Female Purchases (%)]],2)</f>
        <v>67</v>
      </c>
      <c r="O135" s="6" t="str">
        <f>MID(Tabela1[[#This Row],[Male vs Female Purchases (%)]],12,2)</f>
        <v>54</v>
      </c>
      <c r="P135" t="s">
        <v>45</v>
      </c>
      <c r="Q135" t="s">
        <v>22</v>
      </c>
    </row>
    <row r="136" spans="1:17" x14ac:dyDescent="0.25">
      <c r="A136">
        <v>2017</v>
      </c>
      <c r="B136" t="s">
        <v>63</v>
      </c>
      <c r="C136">
        <v>1707</v>
      </c>
      <c r="D136" s="1">
        <v>4687772299704290</v>
      </c>
      <c r="E136" t="s">
        <v>15</v>
      </c>
      <c r="F136" s="3" t="str">
        <f ca="1">SUBSTITUTE(Tabela1[[#This Row],[Awareness Index (0-10)]],".",",")</f>
        <v>9,93</v>
      </c>
      <c r="G136" t="s">
        <v>19</v>
      </c>
      <c r="H136" s="3" t="str">
        <f ca="1">SUBSTITUTE(Tabela1[[#This Row],[Contraceptive Usage Rate (%)]],".",",")</f>
        <v>40,58</v>
      </c>
      <c r="I136" s="3" t="str">
        <f ca="1">SUBSTITUTE(Tabela1[[#This Row],[Teen Pregnancy Rate (per 1000 teens)]],".",",")</f>
        <v>6,41</v>
      </c>
      <c r="J136" t="str">
        <f ca="1">SUBSTITUTE(Tabela1[[#This Row],[HIV Prevention Awareness (%)]],".",",")</f>
        <v>98,35</v>
      </c>
      <c r="K136" t="str">
        <f ca="1">SUBSTITUTE(Tabela1[[#This Row],[Online Sales (%)]],".",",")</f>
        <v>44,7</v>
      </c>
      <c r="L136" t="str">
        <f ca="1">SUBSTITUTE(Tabela1[[#This Row],[Average Price per Condom (USD)]],".",",")</f>
        <v>0,63</v>
      </c>
      <c r="M136" t="s">
        <v>165</v>
      </c>
      <c r="N136" s="6" t="str">
        <f>LEFT(Tabela1[[#This Row],[Male vs Female Purchases (%)]],2)</f>
        <v>75</v>
      </c>
      <c r="O136" s="6" t="str">
        <f>MID(Tabela1[[#This Row],[Male vs Female Purchases (%)]],12,2)</f>
        <v>53</v>
      </c>
      <c r="P136" t="s">
        <v>59</v>
      </c>
      <c r="Q136" t="s">
        <v>15</v>
      </c>
    </row>
    <row r="137" spans="1:17" x14ac:dyDescent="0.25">
      <c r="A137">
        <v>2017</v>
      </c>
      <c r="B137" t="s">
        <v>68</v>
      </c>
      <c r="C137">
        <v>1626</v>
      </c>
      <c r="D137" s="1">
        <v>4670863157658180</v>
      </c>
      <c r="E137" t="s">
        <v>22</v>
      </c>
      <c r="F137" s="3" t="str">
        <f ca="1">SUBSTITUTE(Tabela1[[#This Row],[Awareness Index (0-10)]],".",",")</f>
        <v>9,74</v>
      </c>
      <c r="G137" t="s">
        <v>40</v>
      </c>
      <c r="H137" s="3" t="str">
        <f ca="1">SUBSTITUTE(Tabela1[[#This Row],[Contraceptive Usage Rate (%)]],".",",")</f>
        <v>82,11</v>
      </c>
      <c r="I137" s="3" t="str">
        <f ca="1">SUBSTITUTE(Tabela1[[#This Row],[Teen Pregnancy Rate (per 1000 teens)]],".",",")</f>
        <v>56,1</v>
      </c>
      <c r="J137" t="str">
        <f ca="1">SUBSTITUTE(Tabela1[[#This Row],[HIV Prevention Awareness (%)]],".",",")</f>
        <v>44,7</v>
      </c>
      <c r="K137" t="str">
        <f ca="1">SUBSTITUTE(Tabela1[[#This Row],[Online Sales (%)]],".",",")</f>
        <v>41,11</v>
      </c>
      <c r="L137" t="str">
        <f ca="1">SUBSTITUTE(Tabela1[[#This Row],[Average Price per Condom (USD)]],".",",")</f>
        <v>2,3</v>
      </c>
      <c r="M137" t="s">
        <v>166</v>
      </c>
      <c r="N137" s="6" t="str">
        <f>LEFT(Tabela1[[#This Row],[Male vs Female Purchases (%)]],2)</f>
        <v>62</v>
      </c>
      <c r="O137" s="6" t="str">
        <f>MID(Tabela1[[#This Row],[Male vs Female Purchases (%)]],12,2)</f>
        <v>23</v>
      </c>
      <c r="P137" t="s">
        <v>45</v>
      </c>
      <c r="Q137" t="s">
        <v>15</v>
      </c>
    </row>
    <row r="138" spans="1:17" x14ac:dyDescent="0.25">
      <c r="A138">
        <v>2017</v>
      </c>
      <c r="B138" t="s">
        <v>68</v>
      </c>
      <c r="C138">
        <v>67</v>
      </c>
      <c r="D138" s="1">
        <v>3465620552035020</v>
      </c>
      <c r="E138" t="s">
        <v>15</v>
      </c>
      <c r="F138" s="3" t="str">
        <f ca="1">SUBSTITUTE(Tabela1[[#This Row],[Awareness Index (0-10)]],".",",")</f>
        <v>2,54</v>
      </c>
      <c r="G138" t="s">
        <v>23</v>
      </c>
      <c r="H138" s="3" t="str">
        <f ca="1">SUBSTITUTE(Tabela1[[#This Row],[Contraceptive Usage Rate (%)]],".",",")</f>
        <v>74,19</v>
      </c>
      <c r="I138" s="3" t="str">
        <f ca="1">SUBSTITUTE(Tabela1[[#This Row],[Teen Pregnancy Rate (per 1000 teens)]],".",",")</f>
        <v>29,4</v>
      </c>
      <c r="J138" t="str">
        <f ca="1">SUBSTITUTE(Tabela1[[#This Row],[HIV Prevention Awareness (%)]],".",",")</f>
        <v>29,85</v>
      </c>
      <c r="K138" t="str">
        <f ca="1">SUBSTITUTE(Tabela1[[#This Row],[Online Sales (%)]],".",",")</f>
        <v>52,66</v>
      </c>
      <c r="L138" t="str">
        <f ca="1">SUBSTITUTE(Tabela1[[#This Row],[Average Price per Condom (USD)]],".",",")</f>
        <v>1,86</v>
      </c>
      <c r="M138" t="s">
        <v>167</v>
      </c>
      <c r="N138" s="6" t="str">
        <f>LEFT(Tabela1[[#This Row],[Male vs Female Purchases (%)]],2)</f>
        <v>74</v>
      </c>
      <c r="O138" s="6" t="str">
        <f>MID(Tabela1[[#This Row],[Male vs Female Purchases (%)]],12,2)</f>
        <v>58</v>
      </c>
      <c r="P138" t="s">
        <v>21</v>
      </c>
      <c r="Q138" t="s">
        <v>15</v>
      </c>
    </row>
    <row r="139" spans="1:17" x14ac:dyDescent="0.25">
      <c r="A139">
        <v>2017</v>
      </c>
      <c r="B139" t="s">
        <v>68</v>
      </c>
      <c r="C139">
        <v>1405</v>
      </c>
      <c r="D139" s="1">
        <v>3.64715711360072E+16</v>
      </c>
      <c r="E139" t="s">
        <v>22</v>
      </c>
      <c r="F139" s="3" t="str">
        <f ca="1">SUBSTITUTE(Tabela1[[#This Row],[Awareness Index (0-10)]],".",",")</f>
        <v>7,11</v>
      </c>
      <c r="G139" t="s">
        <v>23</v>
      </c>
      <c r="H139" s="3" t="str">
        <f ca="1">SUBSTITUTE(Tabela1[[#This Row],[Contraceptive Usage Rate (%)]],".",",")</f>
        <v>32,29</v>
      </c>
      <c r="I139" s="3" t="str">
        <f ca="1">SUBSTITUTE(Tabela1[[#This Row],[Teen Pregnancy Rate (per 1000 teens)]],".",",")</f>
        <v>19,1</v>
      </c>
      <c r="J139" t="str">
        <f ca="1">SUBSTITUTE(Tabela1[[#This Row],[HIV Prevention Awareness (%)]],".",",")</f>
        <v>65,19</v>
      </c>
      <c r="K139" t="str">
        <f ca="1">SUBSTITUTE(Tabela1[[#This Row],[Online Sales (%)]],".",",")</f>
        <v>29,94</v>
      </c>
      <c r="L139" t="str">
        <f ca="1">SUBSTITUTE(Tabela1[[#This Row],[Average Price per Condom (USD)]],".",",")</f>
        <v>2,2</v>
      </c>
      <c r="M139" t="s">
        <v>168</v>
      </c>
      <c r="N139" s="6" t="str">
        <f>LEFT(Tabela1[[#This Row],[Male vs Female Purchases (%)]],2)</f>
        <v>71</v>
      </c>
      <c r="O139" s="6" t="str">
        <f>MID(Tabela1[[#This Row],[Male vs Female Purchases (%)]],12,2)</f>
        <v>33</v>
      </c>
      <c r="P139" t="s">
        <v>28</v>
      </c>
      <c r="Q139" t="s">
        <v>15</v>
      </c>
    </row>
    <row r="140" spans="1:17" x14ac:dyDescent="0.25">
      <c r="A140">
        <v>2017</v>
      </c>
      <c r="B140" t="s">
        <v>68</v>
      </c>
      <c r="C140">
        <v>1889</v>
      </c>
      <c r="D140" s="1">
        <v>112386756086335</v>
      </c>
      <c r="E140" t="s">
        <v>15</v>
      </c>
      <c r="F140" s="3" t="str">
        <f ca="1">SUBSTITUTE(Tabela1[[#This Row],[Awareness Index (0-10)]],".",",")</f>
        <v>9,45</v>
      </c>
      <c r="G140" t="s">
        <v>23</v>
      </c>
      <c r="H140" s="3" t="str">
        <f ca="1">SUBSTITUTE(Tabela1[[#This Row],[Contraceptive Usage Rate (%)]],".",",")</f>
        <v>48,09</v>
      </c>
      <c r="I140" s="3" t="str">
        <f ca="1">SUBSTITUTE(Tabela1[[#This Row],[Teen Pregnancy Rate (per 1000 teens)]],".",",")</f>
        <v>31,01</v>
      </c>
      <c r="J140" t="str">
        <f ca="1">SUBSTITUTE(Tabela1[[#This Row],[HIV Prevention Awareness (%)]],".",",")</f>
        <v>41,69</v>
      </c>
      <c r="K140" t="str">
        <f ca="1">SUBSTITUTE(Tabela1[[#This Row],[Online Sales (%)]],".",",")</f>
        <v>68,96</v>
      </c>
      <c r="L140" t="str">
        <f ca="1">SUBSTITUTE(Tabela1[[#This Row],[Average Price per Condom (USD)]],".",",")</f>
        <v>0,49</v>
      </c>
      <c r="M140" t="s">
        <v>169</v>
      </c>
      <c r="N140" s="6" t="str">
        <f>LEFT(Tabela1[[#This Row],[Male vs Female Purchases (%)]],2)</f>
        <v>69</v>
      </c>
      <c r="O140" s="6" t="str">
        <f>MID(Tabela1[[#This Row],[Male vs Female Purchases (%)]],12,2)</f>
        <v>50</v>
      </c>
      <c r="P140" t="s">
        <v>28</v>
      </c>
      <c r="Q140" t="s">
        <v>15</v>
      </c>
    </row>
    <row r="141" spans="1:17" x14ac:dyDescent="0.25">
      <c r="A141">
        <v>2017</v>
      </c>
      <c r="B141" t="s">
        <v>68</v>
      </c>
      <c r="C141">
        <v>625</v>
      </c>
      <c r="D141" s="1">
        <v>8002057434444960</v>
      </c>
      <c r="E141" t="s">
        <v>22</v>
      </c>
      <c r="F141" s="3" t="str">
        <f ca="1">SUBSTITUTE(Tabela1[[#This Row],[Awareness Index (0-10)]],".",",")</f>
        <v>3,83</v>
      </c>
      <c r="G141" t="s">
        <v>23</v>
      </c>
      <c r="H141" s="3" t="str">
        <f ca="1">SUBSTITUTE(Tabela1[[#This Row],[Contraceptive Usage Rate (%)]],".",",")</f>
        <v>89,27</v>
      </c>
      <c r="I141" s="3" t="str">
        <f ca="1">SUBSTITUTE(Tabela1[[#This Row],[Teen Pregnancy Rate (per 1000 teens)]],".",",")</f>
        <v>31,94</v>
      </c>
      <c r="J141" t="str">
        <f ca="1">SUBSTITUTE(Tabela1[[#This Row],[HIV Prevention Awareness (%)]],".",",")</f>
        <v>81,38</v>
      </c>
      <c r="K141" t="str">
        <f ca="1">SUBSTITUTE(Tabela1[[#This Row],[Online Sales (%)]],".",",")</f>
        <v>63,18</v>
      </c>
      <c r="L141" t="str">
        <f ca="1">SUBSTITUTE(Tabela1[[#This Row],[Average Price per Condom (USD)]],".",",")</f>
        <v>1,56</v>
      </c>
      <c r="M141" t="s">
        <v>170</v>
      </c>
      <c r="N141" s="6" t="str">
        <f>LEFT(Tabela1[[#This Row],[Male vs Female Purchases (%)]],2)</f>
        <v>58</v>
      </c>
      <c r="O141" s="6" t="str">
        <f>MID(Tabela1[[#This Row],[Male vs Female Purchases (%)]],12,2)</f>
        <v>57</v>
      </c>
      <c r="P141" t="s">
        <v>59</v>
      </c>
      <c r="Q141" t="s">
        <v>22</v>
      </c>
    </row>
    <row r="142" spans="1:17" x14ac:dyDescent="0.25">
      <c r="A142">
        <v>2017</v>
      </c>
      <c r="B142" t="s">
        <v>74</v>
      </c>
      <c r="C142">
        <v>2309</v>
      </c>
      <c r="D142" s="1">
        <v>6356745239336240</v>
      </c>
      <c r="E142" t="s">
        <v>22</v>
      </c>
      <c r="F142" s="3" t="str">
        <f ca="1">SUBSTITUTE(Tabela1[[#This Row],[Awareness Index (0-10)]],".",",")</f>
        <v>9,51</v>
      </c>
      <c r="G142" t="s">
        <v>19</v>
      </c>
      <c r="H142" s="3" t="str">
        <f ca="1">SUBSTITUTE(Tabela1[[#This Row],[Contraceptive Usage Rate (%)]],".",",")</f>
        <v>90,64</v>
      </c>
      <c r="I142" s="3" t="str">
        <f ca="1">SUBSTITUTE(Tabela1[[#This Row],[Teen Pregnancy Rate (per 1000 teens)]],".",",")</f>
        <v>63,86</v>
      </c>
      <c r="J142" t="str">
        <f ca="1">SUBSTITUTE(Tabela1[[#This Row],[HIV Prevention Awareness (%)]],".",",")</f>
        <v>64,81</v>
      </c>
      <c r="K142" t="str">
        <f ca="1">SUBSTITUTE(Tabela1[[#This Row],[Online Sales (%)]],".",",")</f>
        <v>6,93</v>
      </c>
      <c r="L142" t="str">
        <f ca="1">SUBSTITUTE(Tabela1[[#This Row],[Average Price per Condom (USD)]],".",",")</f>
        <v>0,7</v>
      </c>
      <c r="M142" t="s">
        <v>171</v>
      </c>
      <c r="N142" s="6" t="str">
        <f>LEFT(Tabela1[[#This Row],[Male vs Female Purchases (%)]],2)</f>
        <v>73</v>
      </c>
      <c r="O142" s="6" t="str">
        <f>MID(Tabela1[[#This Row],[Male vs Female Purchases (%)]],12,2)</f>
        <v>35</v>
      </c>
      <c r="P142" t="s">
        <v>28</v>
      </c>
      <c r="Q142" t="s">
        <v>22</v>
      </c>
    </row>
    <row r="143" spans="1:17" x14ac:dyDescent="0.25">
      <c r="A143">
        <v>2017</v>
      </c>
      <c r="B143" t="s">
        <v>74</v>
      </c>
      <c r="C143">
        <v>1561</v>
      </c>
      <c r="D143" s="1">
        <v>2.69312183304011E+16</v>
      </c>
      <c r="E143" t="s">
        <v>22</v>
      </c>
      <c r="F143" s="3" t="str">
        <f ca="1">SUBSTITUTE(Tabela1[[#This Row],[Awareness Index (0-10)]],".",",")</f>
        <v>2,83</v>
      </c>
      <c r="G143" t="s">
        <v>23</v>
      </c>
      <c r="H143" s="3" t="str">
        <f ca="1">SUBSTITUTE(Tabela1[[#This Row],[Contraceptive Usage Rate (%)]],".",",")</f>
        <v>88,11</v>
      </c>
      <c r="I143" s="3" t="str">
        <f ca="1">SUBSTITUTE(Tabela1[[#This Row],[Teen Pregnancy Rate (per 1000 teens)]],".",",")</f>
        <v>59,26</v>
      </c>
      <c r="J143" t="str">
        <f ca="1">SUBSTITUTE(Tabela1[[#This Row],[HIV Prevention Awareness (%)]],".",",")</f>
        <v>62,95</v>
      </c>
      <c r="K143" t="str">
        <f ca="1">SUBSTITUTE(Tabela1[[#This Row],[Online Sales (%)]],".",",")</f>
        <v>31,46</v>
      </c>
      <c r="L143" t="str">
        <f ca="1">SUBSTITUTE(Tabela1[[#This Row],[Average Price per Condom (USD)]],".",",")</f>
        <v>1,35</v>
      </c>
      <c r="M143" t="s">
        <v>172</v>
      </c>
      <c r="N143" s="6" t="str">
        <f>LEFT(Tabela1[[#This Row],[Male vs Female Purchases (%)]],2)</f>
        <v>58</v>
      </c>
      <c r="O143" s="6" t="str">
        <f>MID(Tabela1[[#This Row],[Male vs Female Purchases (%)]],12,2)</f>
        <v>50</v>
      </c>
      <c r="P143" t="s">
        <v>28</v>
      </c>
      <c r="Q143" t="s">
        <v>15</v>
      </c>
    </row>
    <row r="144" spans="1:17" x14ac:dyDescent="0.25">
      <c r="A144">
        <v>2017</v>
      </c>
      <c r="B144" t="s">
        <v>74</v>
      </c>
      <c r="C144">
        <v>848</v>
      </c>
      <c r="D144" s="1">
        <v>2.47035006861322E+16</v>
      </c>
      <c r="E144" t="s">
        <v>22</v>
      </c>
      <c r="F144" s="3" t="str">
        <f ca="1">SUBSTITUTE(Tabela1[[#This Row],[Awareness Index (0-10)]],".",",")</f>
        <v>2,54</v>
      </c>
      <c r="G144" t="s">
        <v>19</v>
      </c>
      <c r="H144" s="3" t="str">
        <f ca="1">SUBSTITUTE(Tabela1[[#This Row],[Contraceptive Usage Rate (%)]],".",",")</f>
        <v>40,56</v>
      </c>
      <c r="I144" s="3" t="str">
        <f ca="1">SUBSTITUTE(Tabela1[[#This Row],[Teen Pregnancy Rate (per 1000 teens)]],".",",")</f>
        <v>5,84</v>
      </c>
      <c r="J144" t="str">
        <f ca="1">SUBSTITUTE(Tabela1[[#This Row],[HIV Prevention Awareness (%)]],".",",")</f>
        <v>95,24</v>
      </c>
      <c r="K144" t="str">
        <f ca="1">SUBSTITUTE(Tabela1[[#This Row],[Online Sales (%)]],".",",")</f>
        <v>15,65</v>
      </c>
      <c r="L144" t="str">
        <f ca="1">SUBSTITUTE(Tabela1[[#This Row],[Average Price per Condom (USD)]],".",",")</f>
        <v>1,67</v>
      </c>
      <c r="M144" t="s">
        <v>173</v>
      </c>
      <c r="N144" s="6" t="str">
        <f>LEFT(Tabela1[[#This Row],[Male vs Female Purchases (%)]],2)</f>
        <v>72</v>
      </c>
      <c r="O144" s="6" t="str">
        <f>MID(Tabela1[[#This Row],[Male vs Female Purchases (%)]],12,2)</f>
        <v>31</v>
      </c>
      <c r="P144" t="s">
        <v>38</v>
      </c>
      <c r="Q144" t="s">
        <v>22</v>
      </c>
    </row>
    <row r="145" spans="1:17" x14ac:dyDescent="0.25">
      <c r="A145">
        <v>2017</v>
      </c>
      <c r="B145" t="s">
        <v>74</v>
      </c>
      <c r="C145">
        <v>870</v>
      </c>
      <c r="D145" s="1">
        <v>2.91796356679437E+16</v>
      </c>
      <c r="E145" t="s">
        <v>22</v>
      </c>
      <c r="F145" s="3" t="str">
        <f ca="1">SUBSTITUTE(Tabela1[[#This Row],[Awareness Index (0-10)]],".",",")</f>
        <v>8,71</v>
      </c>
      <c r="G145" t="s">
        <v>40</v>
      </c>
      <c r="H145" s="3" t="str">
        <f ca="1">SUBSTITUTE(Tabela1[[#This Row],[Contraceptive Usage Rate (%)]],".",",")</f>
        <v>37,68</v>
      </c>
      <c r="I145" s="3" t="str">
        <f ca="1">SUBSTITUTE(Tabela1[[#This Row],[Teen Pregnancy Rate (per 1000 teens)]],".",",")</f>
        <v>50,2</v>
      </c>
      <c r="J145" t="str">
        <f ca="1">SUBSTITUTE(Tabela1[[#This Row],[HIV Prevention Awareness (%)]],".",",")</f>
        <v>26,11</v>
      </c>
      <c r="K145" t="str">
        <f ca="1">SUBSTITUTE(Tabela1[[#This Row],[Online Sales (%)]],".",",")</f>
        <v>18,32</v>
      </c>
      <c r="L145" t="str">
        <f ca="1">SUBSTITUTE(Tabela1[[#This Row],[Average Price per Condom (USD)]],".",",")</f>
        <v>1,63</v>
      </c>
      <c r="M145" t="s">
        <v>174</v>
      </c>
      <c r="N145" s="6" t="str">
        <f>LEFT(Tabela1[[#This Row],[Male vs Female Purchases (%)]],2)</f>
        <v>43</v>
      </c>
      <c r="O145" s="6" t="str">
        <f>MID(Tabela1[[#This Row],[Male vs Female Purchases (%)]],12,2)</f>
        <v>35</v>
      </c>
      <c r="P145" t="s">
        <v>28</v>
      </c>
      <c r="Q145" t="s">
        <v>15</v>
      </c>
    </row>
    <row r="146" spans="1:17" x14ac:dyDescent="0.25">
      <c r="A146">
        <v>2017</v>
      </c>
      <c r="B146" t="s">
        <v>74</v>
      </c>
      <c r="C146">
        <v>1760</v>
      </c>
      <c r="D146" s="1">
        <v>4.8042373364835296E+16</v>
      </c>
      <c r="E146" t="s">
        <v>15</v>
      </c>
      <c r="F146" s="3" t="str">
        <f ca="1">SUBSTITUTE(Tabela1[[#This Row],[Awareness Index (0-10)]],".",",")</f>
        <v>2,13</v>
      </c>
      <c r="G146" t="s">
        <v>16</v>
      </c>
      <c r="H146" s="3" t="str">
        <f ca="1">SUBSTITUTE(Tabela1[[#This Row],[Contraceptive Usage Rate (%)]],".",",")</f>
        <v>63,81</v>
      </c>
      <c r="I146" s="3" t="str">
        <f ca="1">SUBSTITUTE(Tabela1[[#This Row],[Teen Pregnancy Rate (per 1000 teens)]],".",",")</f>
        <v>47,31</v>
      </c>
      <c r="J146" t="str">
        <f ca="1">SUBSTITUTE(Tabela1[[#This Row],[HIV Prevention Awareness (%)]],".",",")</f>
        <v>70,93</v>
      </c>
      <c r="K146" t="str">
        <f ca="1">SUBSTITUTE(Tabela1[[#This Row],[Online Sales (%)]],".",",")</f>
        <v>39,48</v>
      </c>
      <c r="L146" t="str">
        <f ca="1">SUBSTITUTE(Tabela1[[#This Row],[Average Price per Condom (USD)]],".",",")</f>
        <v>0,26</v>
      </c>
      <c r="M146" t="s">
        <v>175</v>
      </c>
      <c r="N146" s="6" t="str">
        <f>LEFT(Tabela1[[#This Row],[Male vs Female Purchases (%)]],2)</f>
        <v>40</v>
      </c>
      <c r="O146" s="6" t="str">
        <f>MID(Tabela1[[#This Row],[Male vs Female Purchases (%)]],12,2)</f>
        <v>47</v>
      </c>
      <c r="P146" t="s">
        <v>18</v>
      </c>
      <c r="Q146" t="s">
        <v>22</v>
      </c>
    </row>
    <row r="147" spans="1:17" x14ac:dyDescent="0.25">
      <c r="A147">
        <v>2017</v>
      </c>
      <c r="B147" t="s">
        <v>78</v>
      </c>
      <c r="C147">
        <v>1896</v>
      </c>
      <c r="D147" s="1">
        <v>2.08128179720169E+16</v>
      </c>
      <c r="E147" t="s">
        <v>22</v>
      </c>
      <c r="F147" s="3" t="str">
        <f ca="1">SUBSTITUTE(Tabela1[[#This Row],[Awareness Index (0-10)]],".",",")</f>
        <v>8,65</v>
      </c>
      <c r="G147" t="s">
        <v>23</v>
      </c>
      <c r="H147" s="3" t="str">
        <f ca="1">SUBSTITUTE(Tabela1[[#This Row],[Contraceptive Usage Rate (%)]],".",",")</f>
        <v>22,85</v>
      </c>
      <c r="I147" s="3" t="str">
        <f ca="1">SUBSTITUTE(Tabela1[[#This Row],[Teen Pregnancy Rate (per 1000 teens)]],".",",")</f>
        <v>5,38</v>
      </c>
      <c r="J147" t="str">
        <f ca="1">SUBSTITUTE(Tabela1[[#This Row],[HIV Prevention Awareness (%)]],".",",")</f>
        <v>63,44</v>
      </c>
      <c r="K147" t="str">
        <f ca="1">SUBSTITUTE(Tabela1[[#This Row],[Online Sales (%)]],".",",")</f>
        <v>20,11</v>
      </c>
      <c r="L147" t="str">
        <f ca="1">SUBSTITUTE(Tabela1[[#This Row],[Average Price per Condom (USD)]],".",",")</f>
        <v>1,63</v>
      </c>
      <c r="M147" t="s">
        <v>176</v>
      </c>
      <c r="N147" s="6" t="str">
        <f>LEFT(Tabela1[[#This Row],[Male vs Female Purchases (%)]],2)</f>
        <v>69</v>
      </c>
      <c r="O147" s="6" t="str">
        <f>MID(Tabela1[[#This Row],[Male vs Female Purchases (%)]],12,2)</f>
        <v>31</v>
      </c>
      <c r="P147" t="s">
        <v>18</v>
      </c>
      <c r="Q147" t="s">
        <v>22</v>
      </c>
    </row>
    <row r="148" spans="1:17" x14ac:dyDescent="0.25">
      <c r="A148">
        <v>2017</v>
      </c>
      <c r="B148" t="s">
        <v>78</v>
      </c>
      <c r="C148">
        <v>157</v>
      </c>
      <c r="D148" s="1">
        <v>4.99350703074034E+16</v>
      </c>
      <c r="E148" t="s">
        <v>22</v>
      </c>
      <c r="F148" s="3" t="str">
        <f ca="1">SUBSTITUTE(Tabela1[[#This Row],[Awareness Index (0-10)]],".",",")</f>
        <v>8,77</v>
      </c>
      <c r="G148" t="s">
        <v>19</v>
      </c>
      <c r="H148" s="3" t="str">
        <f ca="1">SUBSTITUTE(Tabela1[[#This Row],[Contraceptive Usage Rate (%)]],".",",")</f>
        <v>89,06</v>
      </c>
      <c r="I148" s="3" t="str">
        <f ca="1">SUBSTITUTE(Tabela1[[#This Row],[Teen Pregnancy Rate (per 1000 teens)]],".",",")</f>
        <v>2,02</v>
      </c>
      <c r="J148" t="str">
        <f ca="1">SUBSTITUTE(Tabela1[[#This Row],[HIV Prevention Awareness (%)]],".",",")</f>
        <v>80,66</v>
      </c>
      <c r="K148" t="str">
        <f ca="1">SUBSTITUTE(Tabela1[[#This Row],[Online Sales (%)]],".",",")</f>
        <v>59,44</v>
      </c>
      <c r="L148" t="str">
        <f ca="1">SUBSTITUTE(Tabela1[[#This Row],[Average Price per Condom (USD)]],".",",")</f>
        <v>1,77</v>
      </c>
      <c r="M148" t="s">
        <v>177</v>
      </c>
      <c r="N148" s="6" t="str">
        <f>LEFT(Tabela1[[#This Row],[Male vs Female Purchases (%)]],2)</f>
        <v>68</v>
      </c>
      <c r="O148" s="6" t="str">
        <f>MID(Tabela1[[#This Row],[Male vs Female Purchases (%)]],12,2)</f>
        <v>47</v>
      </c>
      <c r="P148" t="s">
        <v>59</v>
      </c>
      <c r="Q148" t="s">
        <v>22</v>
      </c>
    </row>
    <row r="149" spans="1:17" x14ac:dyDescent="0.25">
      <c r="A149">
        <v>2017</v>
      </c>
      <c r="B149" t="s">
        <v>78</v>
      </c>
      <c r="C149">
        <v>515</v>
      </c>
      <c r="D149" s="1">
        <v>1.57865887523397E+16</v>
      </c>
      <c r="E149" t="s">
        <v>15</v>
      </c>
      <c r="F149" s="3" t="str">
        <f ca="1">SUBSTITUTE(Tabela1[[#This Row],[Awareness Index (0-10)]],".",",")</f>
        <v>7,31</v>
      </c>
      <c r="G149" t="s">
        <v>19</v>
      </c>
      <c r="H149" s="3" t="str">
        <f ca="1">SUBSTITUTE(Tabela1[[#This Row],[Contraceptive Usage Rate (%)]],".",",")</f>
        <v>33,71</v>
      </c>
      <c r="I149" s="3" t="str">
        <f ca="1">SUBSTITUTE(Tabela1[[#This Row],[Teen Pregnancy Rate (per 1000 teens)]],".",",")</f>
        <v>6,13</v>
      </c>
      <c r="J149" t="str">
        <f ca="1">SUBSTITUTE(Tabela1[[#This Row],[HIV Prevention Awareness (%)]],".",",")</f>
        <v>29,94</v>
      </c>
      <c r="K149" t="str">
        <f ca="1">SUBSTITUTE(Tabela1[[#This Row],[Online Sales (%)]],".",",")</f>
        <v>29,61</v>
      </c>
      <c r="L149" t="str">
        <f ca="1">SUBSTITUTE(Tabela1[[#This Row],[Average Price per Condom (USD)]],".",",")</f>
        <v>1,33</v>
      </c>
      <c r="M149" t="s">
        <v>178</v>
      </c>
      <c r="N149" s="6" t="str">
        <f>LEFT(Tabela1[[#This Row],[Male vs Female Purchases (%)]],2)</f>
        <v>46</v>
      </c>
      <c r="O149" s="6" t="str">
        <f>MID(Tabela1[[#This Row],[Male vs Female Purchases (%)]],12,2)</f>
        <v>36</v>
      </c>
      <c r="P149" t="s">
        <v>21</v>
      </c>
      <c r="Q149" t="s">
        <v>15</v>
      </c>
    </row>
    <row r="150" spans="1:17" x14ac:dyDescent="0.25">
      <c r="A150">
        <v>2017</v>
      </c>
      <c r="B150" t="s">
        <v>78</v>
      </c>
      <c r="C150">
        <v>125</v>
      </c>
      <c r="D150" s="1">
        <v>3093506246846480</v>
      </c>
      <c r="E150" t="s">
        <v>15</v>
      </c>
      <c r="F150" s="3" t="str">
        <f ca="1">SUBSTITUTE(Tabela1[[#This Row],[Awareness Index (0-10)]],".",",")</f>
        <v>5,18</v>
      </c>
      <c r="G150" t="s">
        <v>40</v>
      </c>
      <c r="H150" s="3" t="str">
        <f ca="1">SUBSTITUTE(Tabela1[[#This Row],[Contraceptive Usage Rate (%)]],".",",")</f>
        <v>31,78</v>
      </c>
      <c r="I150" s="3" t="str">
        <f ca="1">SUBSTITUTE(Tabela1[[#This Row],[Teen Pregnancy Rate (per 1000 teens)]],".",",")</f>
        <v>31,17</v>
      </c>
      <c r="J150" t="str">
        <f ca="1">SUBSTITUTE(Tabela1[[#This Row],[HIV Prevention Awareness (%)]],".",",")</f>
        <v>65,95</v>
      </c>
      <c r="K150" t="str">
        <f ca="1">SUBSTITUTE(Tabela1[[#This Row],[Online Sales (%)]],".",",")</f>
        <v>30,59</v>
      </c>
      <c r="L150" t="str">
        <f ca="1">SUBSTITUTE(Tabela1[[#This Row],[Average Price per Condom (USD)]],".",",")</f>
        <v>1,86</v>
      </c>
      <c r="M150" t="s">
        <v>179</v>
      </c>
      <c r="N150" s="6" t="str">
        <f>LEFT(Tabela1[[#This Row],[Male vs Female Purchases (%)]],2)</f>
        <v>55</v>
      </c>
      <c r="O150" s="6" t="str">
        <f>MID(Tabela1[[#This Row],[Male vs Female Purchases (%)]],12,2)</f>
        <v>23</v>
      </c>
      <c r="P150" t="s">
        <v>18</v>
      </c>
      <c r="Q150" t="s">
        <v>15</v>
      </c>
    </row>
    <row r="151" spans="1:17" x14ac:dyDescent="0.25">
      <c r="A151">
        <v>2017</v>
      </c>
      <c r="B151" t="s">
        <v>78</v>
      </c>
      <c r="C151">
        <v>2270</v>
      </c>
      <c r="D151" s="1">
        <v>2261968304310450</v>
      </c>
      <c r="E151" t="s">
        <v>15</v>
      </c>
      <c r="F151" s="3" t="str">
        <f ca="1">SUBSTITUTE(Tabela1[[#This Row],[Awareness Index (0-10)]],".",",")</f>
        <v>8,96</v>
      </c>
      <c r="G151" t="s">
        <v>16</v>
      </c>
      <c r="H151" s="3" t="str">
        <f ca="1">SUBSTITUTE(Tabela1[[#This Row],[Contraceptive Usage Rate (%)]],".",",")</f>
        <v>37,32</v>
      </c>
      <c r="I151" s="3" t="str">
        <f ca="1">SUBSTITUTE(Tabela1[[#This Row],[Teen Pregnancy Rate (per 1000 teens)]],".",",")</f>
        <v>23,82</v>
      </c>
      <c r="J151" t="str">
        <f ca="1">SUBSTITUTE(Tabela1[[#This Row],[HIV Prevention Awareness (%)]],".",",")</f>
        <v>44,4</v>
      </c>
      <c r="K151" t="str">
        <f ca="1">SUBSTITUTE(Tabela1[[#This Row],[Online Sales (%)]],".",",")</f>
        <v>38,14</v>
      </c>
      <c r="L151" t="str">
        <f ca="1">SUBSTITUTE(Tabela1[[#This Row],[Average Price per Condom (USD)]],".",",")</f>
        <v>1,33</v>
      </c>
      <c r="M151" t="s">
        <v>180</v>
      </c>
      <c r="N151" s="6" t="str">
        <f>LEFT(Tabela1[[#This Row],[Male vs Female Purchases (%)]],2)</f>
        <v>80</v>
      </c>
      <c r="O151" s="6" t="str">
        <f>MID(Tabela1[[#This Row],[Male vs Female Purchases (%)]],12,2)</f>
        <v>31</v>
      </c>
      <c r="P151" t="s">
        <v>59</v>
      </c>
      <c r="Q151" t="s">
        <v>15</v>
      </c>
    </row>
    <row r="152" spans="1:17" x14ac:dyDescent="0.25">
      <c r="A152">
        <v>2018</v>
      </c>
      <c r="B152" t="s">
        <v>14</v>
      </c>
      <c r="C152">
        <v>1786</v>
      </c>
      <c r="D152" s="1">
        <v>3.6598115744497104E+16</v>
      </c>
      <c r="E152" t="s">
        <v>22</v>
      </c>
      <c r="F152" s="3" t="str">
        <f ca="1">SUBSTITUTE(Tabela1[[#This Row],[Awareness Index (0-10)]],".",",")</f>
        <v>3,01</v>
      </c>
      <c r="G152" t="s">
        <v>19</v>
      </c>
      <c r="H152" s="3" t="str">
        <f ca="1">SUBSTITUTE(Tabela1[[#This Row],[Contraceptive Usage Rate (%)]],".",",")</f>
        <v>49,5</v>
      </c>
      <c r="I152" s="3" t="str">
        <f ca="1">SUBSTITUTE(Tabela1[[#This Row],[Teen Pregnancy Rate (per 1000 teens)]],".",",")</f>
        <v>47,6</v>
      </c>
      <c r="J152" t="str">
        <f ca="1">SUBSTITUTE(Tabela1[[#This Row],[HIV Prevention Awareness (%)]],".",",")</f>
        <v>58,59</v>
      </c>
      <c r="K152" t="str">
        <f ca="1">SUBSTITUTE(Tabela1[[#This Row],[Online Sales (%)]],".",",")</f>
        <v>13,01</v>
      </c>
      <c r="L152" t="str">
        <f ca="1">SUBSTITUTE(Tabela1[[#This Row],[Average Price per Condom (USD)]],".",",")</f>
        <v>0,33</v>
      </c>
      <c r="M152" t="s">
        <v>181</v>
      </c>
      <c r="N152" s="6" t="str">
        <f>LEFT(Tabela1[[#This Row],[Male vs Female Purchases (%)]],2)</f>
        <v>79</v>
      </c>
      <c r="O152" s="6" t="str">
        <f>MID(Tabela1[[#This Row],[Male vs Female Purchases (%)]],12,2)</f>
        <v>55</v>
      </c>
      <c r="P152" t="s">
        <v>26</v>
      </c>
      <c r="Q152" t="s">
        <v>15</v>
      </c>
    </row>
    <row r="153" spans="1:17" x14ac:dyDescent="0.25">
      <c r="A153">
        <v>2018</v>
      </c>
      <c r="B153" t="s">
        <v>14</v>
      </c>
      <c r="C153">
        <v>462</v>
      </c>
      <c r="D153" s="1">
        <v>7517111041558130</v>
      </c>
      <c r="E153" t="s">
        <v>15</v>
      </c>
      <c r="F153" s="3" t="str">
        <f ca="1">SUBSTITUTE(Tabela1[[#This Row],[Awareness Index (0-10)]],".",",")</f>
        <v>9,88</v>
      </c>
      <c r="G153" t="s">
        <v>40</v>
      </c>
      <c r="H153" s="3" t="str">
        <f ca="1">SUBSTITUTE(Tabela1[[#This Row],[Contraceptive Usage Rate (%)]],".",",")</f>
        <v>28,59</v>
      </c>
      <c r="I153" s="3" t="str">
        <f ca="1">SUBSTITUTE(Tabela1[[#This Row],[Teen Pregnancy Rate (per 1000 teens)]],".",",")</f>
        <v>65,16</v>
      </c>
      <c r="J153" t="str">
        <f ca="1">SUBSTITUTE(Tabela1[[#This Row],[HIV Prevention Awareness (%)]],".",",")</f>
        <v>28,04</v>
      </c>
      <c r="K153" t="str">
        <f ca="1">SUBSTITUTE(Tabela1[[#This Row],[Online Sales (%)]],".",",")</f>
        <v>10,88</v>
      </c>
      <c r="L153" t="str">
        <f ca="1">SUBSTITUTE(Tabela1[[#This Row],[Average Price per Condom (USD)]],".",",")</f>
        <v>1,12</v>
      </c>
      <c r="M153" t="s">
        <v>182</v>
      </c>
      <c r="N153" s="6" t="str">
        <f>LEFT(Tabela1[[#This Row],[Male vs Female Purchases (%)]],2)</f>
        <v>48</v>
      </c>
      <c r="O153" s="6" t="str">
        <f>MID(Tabela1[[#This Row],[Male vs Female Purchases (%)]],12,2)</f>
        <v>37</v>
      </c>
      <c r="P153" t="s">
        <v>28</v>
      </c>
      <c r="Q153" t="s">
        <v>22</v>
      </c>
    </row>
    <row r="154" spans="1:17" x14ac:dyDescent="0.25">
      <c r="A154">
        <v>2018</v>
      </c>
      <c r="B154" t="s">
        <v>14</v>
      </c>
      <c r="C154">
        <v>1873</v>
      </c>
      <c r="D154" s="1">
        <v>3.06564051447404E+16</v>
      </c>
      <c r="E154" t="s">
        <v>15</v>
      </c>
      <c r="F154" s="3" t="str">
        <f ca="1">SUBSTITUTE(Tabela1[[#This Row],[Awareness Index (0-10)]],".",",")</f>
        <v>6,57</v>
      </c>
      <c r="G154" t="s">
        <v>40</v>
      </c>
      <c r="H154" s="3" t="str">
        <f ca="1">SUBSTITUTE(Tabela1[[#This Row],[Contraceptive Usage Rate (%)]],".",",")</f>
        <v>35,67</v>
      </c>
      <c r="I154" s="3" t="str">
        <f ca="1">SUBSTITUTE(Tabela1[[#This Row],[Teen Pregnancy Rate (per 1000 teens)]],".",",")</f>
        <v>38,79</v>
      </c>
      <c r="J154" t="str">
        <f ca="1">SUBSTITUTE(Tabela1[[#This Row],[HIV Prevention Awareness (%)]],".",",")</f>
        <v>28,9</v>
      </c>
      <c r="K154" t="str">
        <f ca="1">SUBSTITUTE(Tabela1[[#This Row],[Online Sales (%)]],".",",")</f>
        <v>8,02</v>
      </c>
      <c r="L154" t="str">
        <f ca="1">SUBSTITUTE(Tabela1[[#This Row],[Average Price per Condom (USD)]],".",",")</f>
        <v>1,95</v>
      </c>
      <c r="M154" t="s">
        <v>183</v>
      </c>
      <c r="N154" s="6" t="str">
        <f>LEFT(Tabela1[[#This Row],[Male vs Female Purchases (%)]],2)</f>
        <v>76</v>
      </c>
      <c r="O154" s="6" t="str">
        <f>MID(Tabela1[[#This Row],[Male vs Female Purchases (%)]],12,2)</f>
        <v>42</v>
      </c>
      <c r="P154" t="s">
        <v>45</v>
      </c>
      <c r="Q154" t="s">
        <v>22</v>
      </c>
    </row>
    <row r="155" spans="1:17" x14ac:dyDescent="0.25">
      <c r="A155">
        <v>2018</v>
      </c>
      <c r="B155" t="s">
        <v>14</v>
      </c>
      <c r="C155">
        <v>614</v>
      </c>
      <c r="D155" s="1">
        <v>5979039899813950</v>
      </c>
      <c r="E155" t="s">
        <v>15</v>
      </c>
      <c r="F155" s="3" t="str">
        <f ca="1">SUBSTITUTE(Tabela1[[#This Row],[Awareness Index (0-10)]],".",",")</f>
        <v>9,07</v>
      </c>
      <c r="G155" t="s">
        <v>19</v>
      </c>
      <c r="H155" s="3" t="str">
        <f ca="1">SUBSTITUTE(Tabela1[[#This Row],[Contraceptive Usage Rate (%)]],".",",")</f>
        <v>27,03</v>
      </c>
      <c r="I155" s="3" t="str">
        <f ca="1">SUBSTITUTE(Tabela1[[#This Row],[Teen Pregnancy Rate (per 1000 teens)]],".",",")</f>
        <v>44,18</v>
      </c>
      <c r="J155" t="str">
        <f ca="1">SUBSTITUTE(Tabela1[[#This Row],[HIV Prevention Awareness (%)]],".",",")</f>
        <v>33,12</v>
      </c>
      <c r="K155" t="str">
        <f ca="1">SUBSTITUTE(Tabela1[[#This Row],[Online Sales (%)]],".",",")</f>
        <v>19,54</v>
      </c>
      <c r="L155" t="str">
        <f ca="1">SUBSTITUTE(Tabela1[[#This Row],[Average Price per Condom (USD)]],".",",")</f>
        <v>0,68</v>
      </c>
      <c r="M155" t="s">
        <v>184</v>
      </c>
      <c r="N155" s="6" t="str">
        <f>LEFT(Tabela1[[#This Row],[Male vs Female Purchases (%)]],2)</f>
        <v>61</v>
      </c>
      <c r="O155" s="6" t="str">
        <f>MID(Tabela1[[#This Row],[Male vs Female Purchases (%)]],12,2)</f>
        <v>54</v>
      </c>
      <c r="P155" t="s">
        <v>45</v>
      </c>
      <c r="Q155" t="s">
        <v>22</v>
      </c>
    </row>
    <row r="156" spans="1:17" x14ac:dyDescent="0.25">
      <c r="A156">
        <v>2018</v>
      </c>
      <c r="B156" t="s">
        <v>14</v>
      </c>
      <c r="C156">
        <v>1946</v>
      </c>
      <c r="D156" s="1">
        <v>9819468369079860</v>
      </c>
      <c r="E156" t="s">
        <v>22</v>
      </c>
      <c r="F156" s="3" t="str">
        <f ca="1">SUBSTITUTE(Tabela1[[#This Row],[Awareness Index (0-10)]],".",",")</f>
        <v>2,94</v>
      </c>
      <c r="G156" t="s">
        <v>19</v>
      </c>
      <c r="H156" s="3" t="str">
        <f ca="1">SUBSTITUTE(Tabela1[[#This Row],[Contraceptive Usage Rate (%)]],".",",")</f>
        <v>50,47</v>
      </c>
      <c r="I156" s="3" t="str">
        <f ca="1">SUBSTITUTE(Tabela1[[#This Row],[Teen Pregnancy Rate (per 1000 teens)]],".",",")</f>
        <v>44,17</v>
      </c>
      <c r="J156" t="str">
        <f ca="1">SUBSTITUTE(Tabela1[[#This Row],[HIV Prevention Awareness (%)]],".",",")</f>
        <v>93,73</v>
      </c>
      <c r="K156" t="str">
        <f ca="1">SUBSTITUTE(Tabela1[[#This Row],[Online Sales (%)]],".",",")</f>
        <v>32,2</v>
      </c>
      <c r="L156" t="str">
        <f ca="1">SUBSTITUTE(Tabela1[[#This Row],[Average Price per Condom (USD)]],".",",")</f>
        <v>0,24</v>
      </c>
      <c r="M156" t="s">
        <v>185</v>
      </c>
      <c r="N156" s="6" t="str">
        <f>LEFT(Tabela1[[#This Row],[Male vs Female Purchases (%)]],2)</f>
        <v>46</v>
      </c>
      <c r="O156" s="6" t="str">
        <f>MID(Tabela1[[#This Row],[Male vs Female Purchases (%)]],12,2)</f>
        <v>32</v>
      </c>
      <c r="P156" t="s">
        <v>45</v>
      </c>
      <c r="Q156" t="s">
        <v>22</v>
      </c>
    </row>
    <row r="157" spans="1:17" x14ac:dyDescent="0.25">
      <c r="A157">
        <v>2018</v>
      </c>
      <c r="B157" t="s">
        <v>29</v>
      </c>
      <c r="C157">
        <v>2210</v>
      </c>
      <c r="D157" s="1">
        <v>2.46444458055817E+16</v>
      </c>
      <c r="E157" t="s">
        <v>22</v>
      </c>
      <c r="F157" s="3" t="str">
        <f ca="1">SUBSTITUTE(Tabela1[[#This Row],[Awareness Index (0-10)]],".",",")</f>
        <v>9,6</v>
      </c>
      <c r="G157" t="s">
        <v>40</v>
      </c>
      <c r="H157" s="3" t="str">
        <f ca="1">SUBSTITUTE(Tabela1[[#This Row],[Contraceptive Usage Rate (%)]],".",",")</f>
        <v>66,31</v>
      </c>
      <c r="I157" s="3" t="str">
        <f ca="1">SUBSTITUTE(Tabela1[[#This Row],[Teen Pregnancy Rate (per 1000 teens)]],".",",")</f>
        <v>44,28</v>
      </c>
      <c r="J157" t="str">
        <f ca="1">SUBSTITUTE(Tabela1[[#This Row],[HIV Prevention Awareness (%)]],".",",")</f>
        <v>30,63</v>
      </c>
      <c r="K157" t="str">
        <f ca="1">SUBSTITUTE(Tabela1[[#This Row],[Online Sales (%)]],".",",")</f>
        <v>15,08</v>
      </c>
      <c r="L157" t="str">
        <f ca="1">SUBSTITUTE(Tabela1[[#This Row],[Average Price per Condom (USD)]],".",",")</f>
        <v>1,37</v>
      </c>
      <c r="M157" t="s">
        <v>186</v>
      </c>
      <c r="N157" s="6" t="str">
        <f>LEFT(Tabela1[[#This Row],[Male vs Female Purchases (%)]],2)</f>
        <v>78</v>
      </c>
      <c r="O157" s="6" t="str">
        <f>MID(Tabela1[[#This Row],[Male vs Female Purchases (%)]],12,2)</f>
        <v>56</v>
      </c>
      <c r="P157" t="s">
        <v>18</v>
      </c>
      <c r="Q157" t="s">
        <v>22</v>
      </c>
    </row>
    <row r="158" spans="1:17" x14ac:dyDescent="0.25">
      <c r="A158">
        <v>2018</v>
      </c>
      <c r="B158" t="s">
        <v>29</v>
      </c>
      <c r="C158">
        <v>1514</v>
      </c>
      <c r="D158" s="1">
        <v>4223900533217280</v>
      </c>
      <c r="E158" t="s">
        <v>15</v>
      </c>
      <c r="F158" s="3" t="str">
        <f ca="1">SUBSTITUTE(Tabela1[[#This Row],[Awareness Index (0-10)]],".",",")</f>
        <v>7,1</v>
      </c>
      <c r="G158" t="s">
        <v>40</v>
      </c>
      <c r="H158" s="3" t="str">
        <f ca="1">SUBSTITUTE(Tabela1[[#This Row],[Contraceptive Usage Rate (%)]],".",",")</f>
        <v>26,95</v>
      </c>
      <c r="I158" s="3" t="str">
        <f ca="1">SUBSTITUTE(Tabela1[[#This Row],[Teen Pregnancy Rate (per 1000 teens)]],".",",")</f>
        <v>22,73</v>
      </c>
      <c r="J158" t="str">
        <f ca="1">SUBSTITUTE(Tabela1[[#This Row],[HIV Prevention Awareness (%)]],".",",")</f>
        <v>63,15</v>
      </c>
      <c r="K158" t="str">
        <f ca="1">SUBSTITUTE(Tabela1[[#This Row],[Online Sales (%)]],".",",")</f>
        <v>27,24</v>
      </c>
      <c r="L158" t="str">
        <f ca="1">SUBSTITUTE(Tabela1[[#This Row],[Average Price per Condom (USD)]],".",",")</f>
        <v>2,1</v>
      </c>
      <c r="M158" t="s">
        <v>187</v>
      </c>
      <c r="N158" s="6" t="str">
        <f>LEFT(Tabela1[[#This Row],[Male vs Female Purchases (%)]],2)</f>
        <v>63</v>
      </c>
      <c r="O158" s="6" t="str">
        <f>MID(Tabela1[[#This Row],[Male vs Female Purchases (%)]],12,2)</f>
        <v>55</v>
      </c>
      <c r="P158" t="s">
        <v>28</v>
      </c>
      <c r="Q158" t="s">
        <v>22</v>
      </c>
    </row>
    <row r="159" spans="1:17" x14ac:dyDescent="0.25">
      <c r="A159">
        <v>2018</v>
      </c>
      <c r="B159" t="s">
        <v>29</v>
      </c>
      <c r="C159">
        <v>290</v>
      </c>
      <c r="D159" s="1">
        <v>6507450398707420</v>
      </c>
      <c r="E159" t="s">
        <v>15</v>
      </c>
      <c r="F159" s="3" t="str">
        <f ca="1">SUBSTITUTE(Tabela1[[#This Row],[Awareness Index (0-10)]],".",",")</f>
        <v>3,07</v>
      </c>
      <c r="G159" t="s">
        <v>16</v>
      </c>
      <c r="H159" s="3" t="str">
        <f ca="1">SUBSTITUTE(Tabela1[[#This Row],[Contraceptive Usage Rate (%)]],".",",")</f>
        <v>60,34</v>
      </c>
      <c r="I159" s="3" t="str">
        <f ca="1">SUBSTITUTE(Tabela1[[#This Row],[Teen Pregnancy Rate (per 1000 teens)]],".",",")</f>
        <v>42,14</v>
      </c>
      <c r="J159" t="str">
        <f ca="1">SUBSTITUTE(Tabela1[[#This Row],[HIV Prevention Awareness (%)]],".",",")</f>
        <v>31,96</v>
      </c>
      <c r="K159" t="str">
        <f ca="1">SUBSTITUTE(Tabela1[[#This Row],[Online Sales (%)]],".",",")</f>
        <v>5,61</v>
      </c>
      <c r="L159" t="str">
        <f ca="1">SUBSTITUTE(Tabela1[[#This Row],[Average Price per Condom (USD)]],".",",")</f>
        <v>1,95</v>
      </c>
      <c r="M159" t="s">
        <v>188</v>
      </c>
      <c r="N159" s="6" t="str">
        <f>LEFT(Tabela1[[#This Row],[Male vs Female Purchases (%)]],2)</f>
        <v>58</v>
      </c>
      <c r="O159" s="6" t="str">
        <f>MID(Tabela1[[#This Row],[Male vs Female Purchases (%)]],12,2)</f>
        <v>59</v>
      </c>
      <c r="P159" t="s">
        <v>26</v>
      </c>
      <c r="Q159" t="s">
        <v>15</v>
      </c>
    </row>
    <row r="160" spans="1:17" x14ac:dyDescent="0.25">
      <c r="A160">
        <v>2018</v>
      </c>
      <c r="B160" t="s">
        <v>29</v>
      </c>
      <c r="C160">
        <v>122</v>
      </c>
      <c r="D160" s="1">
        <v>2.26893979374825E+16</v>
      </c>
      <c r="E160" t="s">
        <v>22</v>
      </c>
      <c r="F160" s="3" t="str">
        <f ca="1">SUBSTITUTE(Tabela1[[#This Row],[Awareness Index (0-10)]],".",",")</f>
        <v>6,76</v>
      </c>
      <c r="G160" t="s">
        <v>23</v>
      </c>
      <c r="H160" s="3" t="str">
        <f ca="1">SUBSTITUTE(Tabela1[[#This Row],[Contraceptive Usage Rate (%)]],".",",")</f>
        <v>26,41</v>
      </c>
      <c r="I160" s="3" t="str">
        <f ca="1">SUBSTITUTE(Tabela1[[#This Row],[Teen Pregnancy Rate (per 1000 teens)]],".",",")</f>
        <v>23,53</v>
      </c>
      <c r="J160" t="str">
        <f ca="1">SUBSTITUTE(Tabela1[[#This Row],[HIV Prevention Awareness (%)]],".",",")</f>
        <v>73,84</v>
      </c>
      <c r="K160" t="str">
        <f ca="1">SUBSTITUTE(Tabela1[[#This Row],[Online Sales (%)]],".",",")</f>
        <v>24,42</v>
      </c>
      <c r="L160" t="str">
        <f ca="1">SUBSTITUTE(Tabela1[[#This Row],[Average Price per Condom (USD)]],".",",")</f>
        <v>2,28</v>
      </c>
      <c r="M160" t="s">
        <v>189</v>
      </c>
      <c r="N160" s="6" t="str">
        <f>LEFT(Tabela1[[#This Row],[Male vs Female Purchases (%)]],2)</f>
        <v>44</v>
      </c>
      <c r="O160" s="6" t="str">
        <f>MID(Tabela1[[#This Row],[Male vs Female Purchases (%)]],12,2)</f>
        <v>60</v>
      </c>
      <c r="P160" t="s">
        <v>59</v>
      </c>
      <c r="Q160" t="s">
        <v>22</v>
      </c>
    </row>
    <row r="161" spans="1:17" x14ac:dyDescent="0.25">
      <c r="A161">
        <v>2018</v>
      </c>
      <c r="B161" t="s">
        <v>29</v>
      </c>
      <c r="C161">
        <v>687</v>
      </c>
      <c r="D161" s="1">
        <v>1201277447545950</v>
      </c>
      <c r="E161" t="s">
        <v>15</v>
      </c>
      <c r="F161" s="3" t="str">
        <f ca="1">SUBSTITUTE(Tabela1[[#This Row],[Awareness Index (0-10)]],".",",")</f>
        <v>3,55</v>
      </c>
      <c r="G161" t="s">
        <v>19</v>
      </c>
      <c r="H161" s="3" t="str">
        <f ca="1">SUBSTITUTE(Tabela1[[#This Row],[Contraceptive Usage Rate (%)]],".",",")</f>
        <v>31,01</v>
      </c>
      <c r="I161" s="3" t="str">
        <f ca="1">SUBSTITUTE(Tabela1[[#This Row],[Teen Pregnancy Rate (per 1000 teens)]],".",",")</f>
        <v>7,52</v>
      </c>
      <c r="J161" t="str">
        <f ca="1">SUBSTITUTE(Tabela1[[#This Row],[HIV Prevention Awareness (%)]],".",",")</f>
        <v>90,58</v>
      </c>
      <c r="K161" t="str">
        <f ca="1">SUBSTITUTE(Tabela1[[#This Row],[Online Sales (%)]],".",",")</f>
        <v>67,61</v>
      </c>
      <c r="L161" t="str">
        <f ca="1">SUBSTITUTE(Tabela1[[#This Row],[Average Price per Condom (USD)]],".",",")</f>
        <v>1,16</v>
      </c>
      <c r="M161" t="s">
        <v>190</v>
      </c>
      <c r="N161" s="6" t="str">
        <f>LEFT(Tabela1[[#This Row],[Male vs Female Purchases (%)]],2)</f>
        <v>68</v>
      </c>
      <c r="O161" s="6" t="str">
        <f>MID(Tabela1[[#This Row],[Male vs Female Purchases (%)]],12,2)</f>
        <v>26</v>
      </c>
      <c r="P161" t="s">
        <v>26</v>
      </c>
      <c r="Q161" t="s">
        <v>22</v>
      </c>
    </row>
    <row r="162" spans="1:17" x14ac:dyDescent="0.25">
      <c r="A162">
        <v>2018</v>
      </c>
      <c r="B162" t="s">
        <v>35</v>
      </c>
      <c r="C162">
        <v>1877</v>
      </c>
      <c r="D162" s="1">
        <v>3640820643637680</v>
      </c>
      <c r="E162" t="s">
        <v>22</v>
      </c>
      <c r="F162" s="3" t="str">
        <f ca="1">SUBSTITUTE(Tabela1[[#This Row],[Awareness Index (0-10)]],".",",")</f>
        <v>8,25</v>
      </c>
      <c r="G162" t="s">
        <v>40</v>
      </c>
      <c r="H162" s="3" t="str">
        <f ca="1">SUBSTITUTE(Tabela1[[#This Row],[Contraceptive Usage Rate (%)]],".",",")</f>
        <v>57,86</v>
      </c>
      <c r="I162" s="3" t="str">
        <f ca="1">SUBSTITUTE(Tabela1[[#This Row],[Teen Pregnancy Rate (per 1000 teens)]],".",",")</f>
        <v>35,51</v>
      </c>
      <c r="J162" t="str">
        <f ca="1">SUBSTITUTE(Tabela1[[#This Row],[HIV Prevention Awareness (%)]],".",",")</f>
        <v>66,53</v>
      </c>
      <c r="K162" t="str">
        <f ca="1">SUBSTITUTE(Tabela1[[#This Row],[Online Sales (%)]],".",",")</f>
        <v>9,7</v>
      </c>
      <c r="L162" t="str">
        <f ca="1">SUBSTITUTE(Tabela1[[#This Row],[Average Price per Condom (USD)]],".",",")</f>
        <v>1,82</v>
      </c>
      <c r="M162" t="s">
        <v>191</v>
      </c>
      <c r="N162" s="6" t="str">
        <f>LEFT(Tabela1[[#This Row],[Male vs Female Purchases (%)]],2)</f>
        <v>76</v>
      </c>
      <c r="O162" s="6" t="str">
        <f>MID(Tabela1[[#This Row],[Male vs Female Purchases (%)]],12,2)</f>
        <v>36</v>
      </c>
      <c r="P162" t="s">
        <v>21</v>
      </c>
      <c r="Q162" t="s">
        <v>15</v>
      </c>
    </row>
    <row r="163" spans="1:17" x14ac:dyDescent="0.25">
      <c r="A163">
        <v>2018</v>
      </c>
      <c r="B163" t="s">
        <v>35</v>
      </c>
      <c r="C163">
        <v>484</v>
      </c>
      <c r="D163" s="1">
        <v>1.63918498186395E+16</v>
      </c>
      <c r="E163" t="s">
        <v>15</v>
      </c>
      <c r="F163" s="3" t="str">
        <f ca="1">SUBSTITUTE(Tabela1[[#This Row],[Awareness Index (0-10)]],".",",")</f>
        <v>6,53</v>
      </c>
      <c r="G163" t="s">
        <v>40</v>
      </c>
      <c r="H163" s="3" t="str">
        <f ca="1">SUBSTITUTE(Tabela1[[#This Row],[Contraceptive Usage Rate (%)]],".",",")</f>
        <v>54,36</v>
      </c>
      <c r="I163" s="3" t="str">
        <f ca="1">SUBSTITUTE(Tabela1[[#This Row],[Teen Pregnancy Rate (per 1000 teens)]],".",",")</f>
        <v>36,59</v>
      </c>
      <c r="J163" t="str">
        <f ca="1">SUBSTITUTE(Tabela1[[#This Row],[HIV Prevention Awareness (%)]],".",",")</f>
        <v>50,2</v>
      </c>
      <c r="K163" t="str">
        <f ca="1">SUBSTITUTE(Tabela1[[#This Row],[Online Sales (%)]],".",",")</f>
        <v>24,05</v>
      </c>
      <c r="L163" t="str">
        <f ca="1">SUBSTITUTE(Tabela1[[#This Row],[Average Price per Condom (USD)]],".",",")</f>
        <v>0,87</v>
      </c>
      <c r="M163" t="s">
        <v>192</v>
      </c>
      <c r="N163" s="6" t="str">
        <f>LEFT(Tabela1[[#This Row],[Male vs Female Purchases (%)]],2)</f>
        <v>59</v>
      </c>
      <c r="O163" s="6" t="str">
        <f>MID(Tabela1[[#This Row],[Male vs Female Purchases (%)]],12,2)</f>
        <v>21</v>
      </c>
      <c r="P163" t="s">
        <v>59</v>
      </c>
      <c r="Q163" t="s">
        <v>22</v>
      </c>
    </row>
    <row r="164" spans="1:17" x14ac:dyDescent="0.25">
      <c r="A164">
        <v>2018</v>
      </c>
      <c r="B164" t="s">
        <v>35</v>
      </c>
      <c r="C164">
        <v>2192</v>
      </c>
      <c r="D164" s="1">
        <v>7.23844071395424E+16</v>
      </c>
      <c r="E164" t="s">
        <v>22</v>
      </c>
      <c r="F164" s="3" t="str">
        <f ca="1">SUBSTITUTE(Tabela1[[#This Row],[Awareness Index (0-10)]],".",",")</f>
        <v>8,3</v>
      </c>
      <c r="G164" t="s">
        <v>23</v>
      </c>
      <c r="H164" s="3" t="str">
        <f ca="1">SUBSTITUTE(Tabela1[[#This Row],[Contraceptive Usage Rate (%)]],".",",")</f>
        <v>78,36</v>
      </c>
      <c r="I164" s="3" t="str">
        <f ca="1">SUBSTITUTE(Tabela1[[#This Row],[Teen Pregnancy Rate (per 1000 teens)]],".",",")</f>
        <v>5,04</v>
      </c>
      <c r="J164" t="str">
        <f ca="1">SUBSTITUTE(Tabela1[[#This Row],[HIV Prevention Awareness (%)]],".",",")</f>
        <v>88,9</v>
      </c>
      <c r="K164" t="str">
        <f ca="1">SUBSTITUTE(Tabela1[[#This Row],[Online Sales (%)]],".",",")</f>
        <v>25,7</v>
      </c>
      <c r="L164" t="str">
        <f ca="1">SUBSTITUTE(Tabela1[[#This Row],[Average Price per Condom (USD)]],".",",")</f>
        <v>1,57</v>
      </c>
      <c r="M164" t="s">
        <v>193</v>
      </c>
      <c r="N164" s="6" t="str">
        <f>LEFT(Tabela1[[#This Row],[Male vs Female Purchases (%)]],2)</f>
        <v>65</v>
      </c>
      <c r="O164" s="6" t="str">
        <f>MID(Tabela1[[#This Row],[Male vs Female Purchases (%)]],12,2)</f>
        <v>58</v>
      </c>
      <c r="P164" t="s">
        <v>59</v>
      </c>
      <c r="Q164" t="s">
        <v>15</v>
      </c>
    </row>
    <row r="165" spans="1:17" x14ac:dyDescent="0.25">
      <c r="A165">
        <v>2018</v>
      </c>
      <c r="B165" t="s">
        <v>35</v>
      </c>
      <c r="C165">
        <v>2415</v>
      </c>
      <c r="D165" s="1">
        <v>4.1919868726766496E+16</v>
      </c>
      <c r="E165" t="s">
        <v>22</v>
      </c>
      <c r="F165" s="3" t="str">
        <f ca="1">SUBSTITUTE(Tabela1[[#This Row],[Awareness Index (0-10)]],".",",")</f>
        <v>2,34</v>
      </c>
      <c r="G165" t="s">
        <v>40</v>
      </c>
      <c r="H165" s="3" t="str">
        <f ca="1">SUBSTITUTE(Tabela1[[#This Row],[Contraceptive Usage Rate (%)]],".",",")</f>
        <v>69,41</v>
      </c>
      <c r="I165" s="3" t="str">
        <f ca="1">SUBSTITUTE(Tabela1[[#This Row],[Teen Pregnancy Rate (per 1000 teens)]],".",",")</f>
        <v>25,0</v>
      </c>
      <c r="J165" t="str">
        <f ca="1">SUBSTITUTE(Tabela1[[#This Row],[HIV Prevention Awareness (%)]],".",",")</f>
        <v>49,11</v>
      </c>
      <c r="K165" t="str">
        <f ca="1">SUBSTITUTE(Tabela1[[#This Row],[Online Sales (%)]],".",",")</f>
        <v>19,29</v>
      </c>
      <c r="L165" t="str">
        <f ca="1">SUBSTITUTE(Tabela1[[#This Row],[Average Price per Condom (USD)]],".",",")</f>
        <v>0,51</v>
      </c>
      <c r="M165" t="s">
        <v>194</v>
      </c>
      <c r="N165" s="6" t="str">
        <f>LEFT(Tabela1[[#This Row],[Male vs Female Purchases (%)]],2)</f>
        <v>42</v>
      </c>
      <c r="O165" s="6" t="str">
        <f>MID(Tabela1[[#This Row],[Male vs Female Purchases (%)]],12,2)</f>
        <v>49</v>
      </c>
      <c r="P165" t="s">
        <v>28</v>
      </c>
      <c r="Q165" t="s">
        <v>15</v>
      </c>
    </row>
    <row r="166" spans="1:17" x14ac:dyDescent="0.25">
      <c r="A166">
        <v>2018</v>
      </c>
      <c r="B166" t="s">
        <v>35</v>
      </c>
      <c r="C166">
        <v>364</v>
      </c>
      <c r="D166" s="1">
        <v>1.23581431287856E+16</v>
      </c>
      <c r="E166" t="s">
        <v>15</v>
      </c>
      <c r="F166" s="3" t="str">
        <f ca="1">SUBSTITUTE(Tabela1[[#This Row],[Awareness Index (0-10)]],".",",")</f>
        <v>6,08</v>
      </c>
      <c r="G166" t="s">
        <v>23</v>
      </c>
      <c r="H166" s="3" t="str">
        <f ca="1">SUBSTITUTE(Tabela1[[#This Row],[Contraceptive Usage Rate (%)]],".",",")</f>
        <v>26,73</v>
      </c>
      <c r="I166" s="3" t="str">
        <f ca="1">SUBSTITUTE(Tabela1[[#This Row],[Teen Pregnancy Rate (per 1000 teens)]],".",",")</f>
        <v>30,88</v>
      </c>
      <c r="J166" t="str">
        <f ca="1">SUBSTITUTE(Tabela1[[#This Row],[HIV Prevention Awareness (%)]],".",",")</f>
        <v>77,39</v>
      </c>
      <c r="K166" t="str">
        <f ca="1">SUBSTITUTE(Tabela1[[#This Row],[Online Sales (%)]],".",",")</f>
        <v>18,63</v>
      </c>
      <c r="L166" t="str">
        <f ca="1">SUBSTITUTE(Tabela1[[#This Row],[Average Price per Condom (USD)]],".",",")</f>
        <v>0,82</v>
      </c>
      <c r="M166" t="s">
        <v>195</v>
      </c>
      <c r="N166" s="6" t="str">
        <f>LEFT(Tabela1[[#This Row],[Male vs Female Purchases (%)]],2)</f>
        <v>54</v>
      </c>
      <c r="O166" s="6" t="str">
        <f>MID(Tabela1[[#This Row],[Male vs Female Purchases (%)]],12,2)</f>
        <v>22</v>
      </c>
      <c r="P166" t="s">
        <v>18</v>
      </c>
      <c r="Q166" t="s">
        <v>15</v>
      </c>
    </row>
    <row r="167" spans="1:17" x14ac:dyDescent="0.25">
      <c r="A167">
        <v>2018</v>
      </c>
      <c r="B167" t="s">
        <v>43</v>
      </c>
      <c r="C167">
        <v>425</v>
      </c>
      <c r="D167" s="1">
        <v>2.90434529878279E+16</v>
      </c>
      <c r="E167" t="s">
        <v>15</v>
      </c>
      <c r="F167" s="3" t="str">
        <f ca="1">SUBSTITUTE(Tabela1[[#This Row],[Awareness Index (0-10)]],".",",")</f>
        <v>4,68</v>
      </c>
      <c r="G167" t="s">
        <v>19</v>
      </c>
      <c r="H167" s="3" t="str">
        <f ca="1">SUBSTITUTE(Tabela1[[#This Row],[Contraceptive Usage Rate (%)]],".",",")</f>
        <v>68,21</v>
      </c>
      <c r="I167" s="3" t="str">
        <f ca="1">SUBSTITUTE(Tabela1[[#This Row],[Teen Pregnancy Rate (per 1000 teens)]],".",",")</f>
        <v>46,33</v>
      </c>
      <c r="J167" t="str">
        <f ca="1">SUBSTITUTE(Tabela1[[#This Row],[HIV Prevention Awareness (%)]],".",",")</f>
        <v>39,19</v>
      </c>
      <c r="K167" t="str">
        <f ca="1">SUBSTITUTE(Tabela1[[#This Row],[Online Sales (%)]],".",",")</f>
        <v>54,89</v>
      </c>
      <c r="L167" t="str">
        <f ca="1">SUBSTITUTE(Tabela1[[#This Row],[Average Price per Condom (USD)]],".",",")</f>
        <v>1,6</v>
      </c>
      <c r="M167" t="s">
        <v>196</v>
      </c>
      <c r="N167" s="6" t="str">
        <f>LEFT(Tabela1[[#This Row],[Male vs Female Purchases (%)]],2)</f>
        <v>70</v>
      </c>
      <c r="O167" s="6" t="str">
        <f>MID(Tabela1[[#This Row],[Male vs Female Purchases (%)]],12,2)</f>
        <v>34</v>
      </c>
      <c r="P167" t="s">
        <v>18</v>
      </c>
      <c r="Q167" t="s">
        <v>22</v>
      </c>
    </row>
    <row r="168" spans="1:17" x14ac:dyDescent="0.25">
      <c r="A168">
        <v>2018</v>
      </c>
      <c r="B168" t="s">
        <v>43</v>
      </c>
      <c r="C168">
        <v>1991</v>
      </c>
      <c r="D168" s="1">
        <v>6693090980342900</v>
      </c>
      <c r="E168" t="s">
        <v>22</v>
      </c>
      <c r="F168" s="3" t="str">
        <f ca="1">SUBSTITUTE(Tabela1[[#This Row],[Awareness Index (0-10)]],".",",")</f>
        <v>2,8</v>
      </c>
      <c r="G168" t="s">
        <v>16</v>
      </c>
      <c r="H168" s="3" t="str">
        <f ca="1">SUBSTITUTE(Tabela1[[#This Row],[Contraceptive Usage Rate (%)]],".",",")</f>
        <v>80,01</v>
      </c>
      <c r="I168" s="3" t="str">
        <f ca="1">SUBSTITUTE(Tabela1[[#This Row],[Teen Pregnancy Rate (per 1000 teens)]],".",",")</f>
        <v>45,79</v>
      </c>
      <c r="J168" t="str">
        <f ca="1">SUBSTITUTE(Tabela1[[#This Row],[HIV Prevention Awareness (%)]],".",",")</f>
        <v>84,34</v>
      </c>
      <c r="K168" t="str">
        <f ca="1">SUBSTITUTE(Tabela1[[#This Row],[Online Sales (%)]],".",",")</f>
        <v>13,84</v>
      </c>
      <c r="L168" t="str">
        <f ca="1">SUBSTITUTE(Tabela1[[#This Row],[Average Price per Condom (USD)]],".",",")</f>
        <v>1,44</v>
      </c>
      <c r="M168" t="s">
        <v>197</v>
      </c>
      <c r="N168" s="6" t="str">
        <f>LEFT(Tabela1[[#This Row],[Male vs Female Purchases (%)]],2)</f>
        <v>76</v>
      </c>
      <c r="O168" s="6" t="str">
        <f>MID(Tabela1[[#This Row],[Male vs Female Purchases (%)]],12,2)</f>
        <v>28</v>
      </c>
      <c r="P168" t="s">
        <v>59</v>
      </c>
      <c r="Q168" t="s">
        <v>22</v>
      </c>
    </row>
    <row r="169" spans="1:17" x14ac:dyDescent="0.25">
      <c r="A169">
        <v>2018</v>
      </c>
      <c r="B169" t="s">
        <v>43</v>
      </c>
      <c r="C169">
        <v>316</v>
      </c>
      <c r="D169" s="1">
        <v>8482761683929250</v>
      </c>
      <c r="E169" t="s">
        <v>15</v>
      </c>
      <c r="F169" s="3" t="str">
        <f ca="1">SUBSTITUTE(Tabela1[[#This Row],[Awareness Index (0-10)]],".",",")</f>
        <v>6,53</v>
      </c>
      <c r="G169" t="s">
        <v>16</v>
      </c>
      <c r="H169" s="3" t="str">
        <f ca="1">SUBSTITUTE(Tabela1[[#This Row],[Contraceptive Usage Rate (%)]],".",",")</f>
        <v>50,58</v>
      </c>
      <c r="I169" s="3" t="str">
        <f ca="1">SUBSTITUTE(Tabela1[[#This Row],[Teen Pregnancy Rate (per 1000 teens)]],".",",")</f>
        <v>66,59</v>
      </c>
      <c r="J169" t="str">
        <f ca="1">SUBSTITUTE(Tabela1[[#This Row],[HIV Prevention Awareness (%)]],".",",")</f>
        <v>34,28</v>
      </c>
      <c r="K169" t="str">
        <f ca="1">SUBSTITUTE(Tabela1[[#This Row],[Online Sales (%)]],".",",")</f>
        <v>62,61</v>
      </c>
      <c r="L169" t="str">
        <f ca="1">SUBSTITUTE(Tabela1[[#This Row],[Average Price per Condom (USD)]],".",",")</f>
        <v>1,05</v>
      </c>
      <c r="M169" t="s">
        <v>137</v>
      </c>
      <c r="N169" s="6" t="str">
        <f>LEFT(Tabela1[[#This Row],[Male vs Female Purchases (%)]],2)</f>
        <v>68</v>
      </c>
      <c r="O169" s="6" t="str">
        <f>MID(Tabela1[[#This Row],[Male vs Female Purchases (%)]],12,2)</f>
        <v>54</v>
      </c>
      <c r="P169" t="s">
        <v>26</v>
      </c>
      <c r="Q169" t="s">
        <v>15</v>
      </c>
    </row>
    <row r="170" spans="1:17" x14ac:dyDescent="0.25">
      <c r="A170">
        <v>2018</v>
      </c>
      <c r="B170" t="s">
        <v>43</v>
      </c>
      <c r="C170">
        <v>1331</v>
      </c>
      <c r="D170" s="1">
        <v>4021214039044550</v>
      </c>
      <c r="E170" t="s">
        <v>15</v>
      </c>
      <c r="F170" s="3" t="str">
        <f ca="1">SUBSTITUTE(Tabela1[[#This Row],[Awareness Index (0-10)]],".",",")</f>
        <v>2,86</v>
      </c>
      <c r="G170" t="s">
        <v>16</v>
      </c>
      <c r="H170" s="3" t="str">
        <f ca="1">SUBSTITUTE(Tabela1[[#This Row],[Contraceptive Usage Rate (%)]],".",",")</f>
        <v>78,93</v>
      </c>
      <c r="I170" s="3" t="str">
        <f ca="1">SUBSTITUTE(Tabela1[[#This Row],[Teen Pregnancy Rate (per 1000 teens)]],".",",")</f>
        <v>33,43</v>
      </c>
      <c r="J170" t="str">
        <f ca="1">SUBSTITUTE(Tabela1[[#This Row],[HIV Prevention Awareness (%)]],".",",")</f>
        <v>35,1</v>
      </c>
      <c r="K170" t="str">
        <f ca="1">SUBSTITUTE(Tabela1[[#This Row],[Online Sales (%)]],".",",")</f>
        <v>6,11</v>
      </c>
      <c r="L170" t="str">
        <f ca="1">SUBSTITUTE(Tabela1[[#This Row],[Average Price per Condom (USD)]],".",",")</f>
        <v>2,1</v>
      </c>
      <c r="M170" t="s">
        <v>198</v>
      </c>
      <c r="N170" s="6" t="str">
        <f>LEFT(Tabela1[[#This Row],[Male vs Female Purchases (%)]],2)</f>
        <v>44</v>
      </c>
      <c r="O170" s="6" t="str">
        <f>MID(Tabela1[[#This Row],[Male vs Female Purchases (%)]],12,2)</f>
        <v>50</v>
      </c>
      <c r="P170" t="s">
        <v>28</v>
      </c>
      <c r="Q170" t="s">
        <v>15</v>
      </c>
    </row>
    <row r="171" spans="1:17" x14ac:dyDescent="0.25">
      <c r="A171">
        <v>2018</v>
      </c>
      <c r="B171" t="s">
        <v>43</v>
      </c>
      <c r="C171">
        <v>497</v>
      </c>
      <c r="D171" s="1">
        <v>9758467294358070</v>
      </c>
      <c r="E171" t="s">
        <v>22</v>
      </c>
      <c r="F171" s="3" t="str">
        <f ca="1">SUBSTITUTE(Tabela1[[#This Row],[Awareness Index (0-10)]],".",",")</f>
        <v>2,57</v>
      </c>
      <c r="G171" t="s">
        <v>16</v>
      </c>
      <c r="H171" s="3" t="str">
        <f ca="1">SUBSTITUTE(Tabela1[[#This Row],[Contraceptive Usage Rate (%)]],".",",")</f>
        <v>70,4</v>
      </c>
      <c r="I171" s="3" t="str">
        <f ca="1">SUBSTITUTE(Tabela1[[#This Row],[Teen Pregnancy Rate (per 1000 teens)]],".",",")</f>
        <v>7,0</v>
      </c>
      <c r="J171" t="str">
        <f ca="1">SUBSTITUTE(Tabela1[[#This Row],[HIV Prevention Awareness (%)]],".",",")</f>
        <v>84,49</v>
      </c>
      <c r="K171" t="str">
        <f ca="1">SUBSTITUTE(Tabela1[[#This Row],[Online Sales (%)]],".",",")</f>
        <v>60,34</v>
      </c>
      <c r="L171" t="str">
        <f ca="1">SUBSTITUTE(Tabela1[[#This Row],[Average Price per Condom (USD)]],".",",")</f>
        <v>1,39</v>
      </c>
      <c r="M171" t="s">
        <v>199</v>
      </c>
      <c r="N171" s="6" t="str">
        <f>LEFT(Tabela1[[#This Row],[Male vs Female Purchases (%)]],2)</f>
        <v>70</v>
      </c>
      <c r="O171" s="6" t="str">
        <f>MID(Tabela1[[#This Row],[Male vs Female Purchases (%)]],12,2)</f>
        <v>42</v>
      </c>
      <c r="P171" t="s">
        <v>21</v>
      </c>
      <c r="Q171" t="s">
        <v>22</v>
      </c>
    </row>
    <row r="172" spans="1:17" x14ac:dyDescent="0.25">
      <c r="A172">
        <v>2018</v>
      </c>
      <c r="B172" t="s">
        <v>50</v>
      </c>
      <c r="C172">
        <v>1404</v>
      </c>
      <c r="D172" s="1">
        <v>473676965281121</v>
      </c>
      <c r="E172" t="s">
        <v>15</v>
      </c>
      <c r="F172" s="3" t="str">
        <f ca="1">SUBSTITUTE(Tabela1[[#This Row],[Awareness Index (0-10)]],".",",")</f>
        <v>2,04</v>
      </c>
      <c r="G172" t="s">
        <v>40</v>
      </c>
      <c r="H172" s="3" t="str">
        <f ca="1">SUBSTITUTE(Tabela1[[#This Row],[Contraceptive Usage Rate (%)]],".",",")</f>
        <v>60,98</v>
      </c>
      <c r="I172" s="3" t="str">
        <f ca="1">SUBSTITUTE(Tabela1[[#This Row],[Teen Pregnancy Rate (per 1000 teens)]],".",",")</f>
        <v>14,61</v>
      </c>
      <c r="J172" t="str">
        <f ca="1">SUBSTITUTE(Tabela1[[#This Row],[HIV Prevention Awareness (%)]],".",",")</f>
        <v>60,64</v>
      </c>
      <c r="K172" t="str">
        <f ca="1">SUBSTITUTE(Tabela1[[#This Row],[Online Sales (%)]],".",",")</f>
        <v>66,42</v>
      </c>
      <c r="L172" t="str">
        <f ca="1">SUBSTITUTE(Tabela1[[#This Row],[Average Price per Condom (USD)]],".",",")</f>
        <v>1,56</v>
      </c>
      <c r="M172" t="s">
        <v>200</v>
      </c>
      <c r="N172" s="6" t="str">
        <f>LEFT(Tabela1[[#This Row],[Male vs Female Purchases (%)]],2)</f>
        <v>58</v>
      </c>
      <c r="O172" s="6" t="str">
        <f>MID(Tabela1[[#This Row],[Male vs Female Purchases (%)]],12,2)</f>
        <v>30</v>
      </c>
      <c r="P172" t="s">
        <v>18</v>
      </c>
      <c r="Q172" t="s">
        <v>22</v>
      </c>
    </row>
    <row r="173" spans="1:17" x14ac:dyDescent="0.25">
      <c r="A173">
        <v>2018</v>
      </c>
      <c r="B173" t="s">
        <v>50</v>
      </c>
      <c r="C173">
        <v>744</v>
      </c>
      <c r="D173" s="1">
        <v>1.66981340966629E+16</v>
      </c>
      <c r="E173" t="s">
        <v>22</v>
      </c>
      <c r="F173" s="3" t="str">
        <f ca="1">SUBSTITUTE(Tabela1[[#This Row],[Awareness Index (0-10)]],".",",")</f>
        <v>5,39</v>
      </c>
      <c r="G173" t="s">
        <v>23</v>
      </c>
      <c r="H173" s="3" t="str">
        <f ca="1">SUBSTITUTE(Tabela1[[#This Row],[Contraceptive Usage Rate (%)]],".",",")</f>
        <v>45,66</v>
      </c>
      <c r="I173" s="3" t="str">
        <f ca="1">SUBSTITUTE(Tabela1[[#This Row],[Teen Pregnancy Rate (per 1000 teens)]],".",",")</f>
        <v>68,77</v>
      </c>
      <c r="J173" t="str">
        <f ca="1">SUBSTITUTE(Tabela1[[#This Row],[HIV Prevention Awareness (%)]],".",",")</f>
        <v>33,76</v>
      </c>
      <c r="K173" t="str">
        <f ca="1">SUBSTITUTE(Tabela1[[#This Row],[Online Sales (%)]],".",",")</f>
        <v>43,23</v>
      </c>
      <c r="L173" t="str">
        <f ca="1">SUBSTITUTE(Tabela1[[#This Row],[Average Price per Condom (USD)]],".",",")</f>
        <v>1,01</v>
      </c>
      <c r="M173" t="s">
        <v>201</v>
      </c>
      <c r="N173" s="6" t="str">
        <f>LEFT(Tabela1[[#This Row],[Male vs Female Purchases (%)]],2)</f>
        <v>40</v>
      </c>
      <c r="O173" s="6" t="str">
        <f>MID(Tabela1[[#This Row],[Male vs Female Purchases (%)]],12,2)</f>
        <v>59</v>
      </c>
      <c r="P173" t="s">
        <v>28</v>
      </c>
      <c r="Q173" t="s">
        <v>15</v>
      </c>
    </row>
    <row r="174" spans="1:17" x14ac:dyDescent="0.25">
      <c r="A174">
        <v>2018</v>
      </c>
      <c r="B174" t="s">
        <v>50</v>
      </c>
      <c r="C174">
        <v>1468</v>
      </c>
      <c r="D174" s="1">
        <v>8287833314123300</v>
      </c>
      <c r="E174" t="s">
        <v>22</v>
      </c>
      <c r="F174" s="3" t="str">
        <f ca="1">SUBSTITUTE(Tabela1[[#This Row],[Awareness Index (0-10)]],".",",")</f>
        <v>4,93</v>
      </c>
      <c r="G174" t="s">
        <v>23</v>
      </c>
      <c r="H174" s="3" t="str">
        <f ca="1">SUBSTITUTE(Tabela1[[#This Row],[Contraceptive Usage Rate (%)]],".",",")</f>
        <v>91,65</v>
      </c>
      <c r="I174" s="3" t="str">
        <f ca="1">SUBSTITUTE(Tabela1[[#This Row],[Teen Pregnancy Rate (per 1000 teens)]],".",",")</f>
        <v>67,8</v>
      </c>
      <c r="J174" t="str">
        <f ca="1">SUBSTITUTE(Tabela1[[#This Row],[HIV Prevention Awareness (%)]],".",",")</f>
        <v>98,51</v>
      </c>
      <c r="K174" t="str">
        <f ca="1">SUBSTITUTE(Tabela1[[#This Row],[Online Sales (%)]],".",",")</f>
        <v>42,93</v>
      </c>
      <c r="L174" t="str">
        <f ca="1">SUBSTITUTE(Tabela1[[#This Row],[Average Price per Condom (USD)]],".",",")</f>
        <v>1,28</v>
      </c>
      <c r="M174" t="s">
        <v>202</v>
      </c>
      <c r="N174" s="6" t="str">
        <f>LEFT(Tabela1[[#This Row],[Male vs Female Purchases (%)]],2)</f>
        <v>77</v>
      </c>
      <c r="O174" s="6" t="str">
        <f>MID(Tabela1[[#This Row],[Male vs Female Purchases (%)]],12,2)</f>
        <v>52</v>
      </c>
      <c r="P174" t="s">
        <v>26</v>
      </c>
      <c r="Q174" t="s">
        <v>22</v>
      </c>
    </row>
    <row r="175" spans="1:17" x14ac:dyDescent="0.25">
      <c r="A175">
        <v>2018</v>
      </c>
      <c r="B175" t="s">
        <v>50</v>
      </c>
      <c r="C175">
        <v>1422</v>
      </c>
      <c r="D175" s="1">
        <v>3531870870852980</v>
      </c>
      <c r="E175" t="s">
        <v>15</v>
      </c>
      <c r="F175" s="3" t="str">
        <f ca="1">SUBSTITUTE(Tabela1[[#This Row],[Awareness Index (0-10)]],".",",")</f>
        <v>3,84</v>
      </c>
      <c r="G175" t="s">
        <v>19</v>
      </c>
      <c r="H175" s="3" t="str">
        <f ca="1">SUBSTITUTE(Tabela1[[#This Row],[Contraceptive Usage Rate (%)]],".",",")</f>
        <v>81,51</v>
      </c>
      <c r="I175" s="3" t="str">
        <f ca="1">SUBSTITUTE(Tabela1[[#This Row],[Teen Pregnancy Rate (per 1000 teens)]],".",",")</f>
        <v>5,59</v>
      </c>
      <c r="J175" t="str">
        <f ca="1">SUBSTITUTE(Tabela1[[#This Row],[HIV Prevention Awareness (%)]],".",",")</f>
        <v>48,83</v>
      </c>
      <c r="K175" t="str">
        <f ca="1">SUBSTITUTE(Tabela1[[#This Row],[Online Sales (%)]],".",",")</f>
        <v>6,61</v>
      </c>
      <c r="L175" t="str">
        <f ca="1">SUBSTITUTE(Tabela1[[#This Row],[Average Price per Condom (USD)]],".",",")</f>
        <v>0,89</v>
      </c>
      <c r="M175" t="s">
        <v>203</v>
      </c>
      <c r="N175" s="6" t="str">
        <f>LEFT(Tabela1[[#This Row],[Male vs Female Purchases (%)]],2)</f>
        <v>79</v>
      </c>
      <c r="O175" s="6" t="str">
        <f>MID(Tabela1[[#This Row],[Male vs Female Purchases (%)]],12,2)</f>
        <v>33</v>
      </c>
      <c r="P175" t="s">
        <v>18</v>
      </c>
      <c r="Q175" t="s">
        <v>22</v>
      </c>
    </row>
    <row r="176" spans="1:17" x14ac:dyDescent="0.25">
      <c r="A176">
        <v>2018</v>
      </c>
      <c r="B176" t="s">
        <v>50</v>
      </c>
      <c r="C176">
        <v>1301</v>
      </c>
      <c r="D176" s="1">
        <v>2857663719805310</v>
      </c>
      <c r="E176" t="s">
        <v>15</v>
      </c>
      <c r="F176" s="3" t="str">
        <f ca="1">SUBSTITUTE(Tabela1[[#This Row],[Awareness Index (0-10)]],".",",")</f>
        <v>5,84</v>
      </c>
      <c r="G176" t="s">
        <v>16</v>
      </c>
      <c r="H176" s="3" t="str">
        <f ca="1">SUBSTITUTE(Tabela1[[#This Row],[Contraceptive Usage Rate (%)]],".",",")</f>
        <v>54,91</v>
      </c>
      <c r="I176" s="3" t="str">
        <f ca="1">SUBSTITUTE(Tabela1[[#This Row],[Teen Pregnancy Rate (per 1000 teens)]],".",",")</f>
        <v>67,75</v>
      </c>
      <c r="J176" t="str">
        <f ca="1">SUBSTITUTE(Tabela1[[#This Row],[HIV Prevention Awareness (%)]],".",",")</f>
        <v>55,94</v>
      </c>
      <c r="K176" t="str">
        <f ca="1">SUBSTITUTE(Tabela1[[#This Row],[Online Sales (%)]],".",",")</f>
        <v>40,73</v>
      </c>
      <c r="L176" t="str">
        <f ca="1">SUBSTITUTE(Tabela1[[#This Row],[Average Price per Condom (USD)]],".",",")</f>
        <v>0,96</v>
      </c>
      <c r="M176" t="s">
        <v>204</v>
      </c>
      <c r="N176" s="6" t="str">
        <f>LEFT(Tabela1[[#This Row],[Male vs Female Purchases (%)]],2)</f>
        <v>44</v>
      </c>
      <c r="O176" s="6" t="str">
        <f>MID(Tabela1[[#This Row],[Male vs Female Purchases (%)]],12,2)</f>
        <v>33</v>
      </c>
      <c r="P176" t="s">
        <v>21</v>
      </c>
      <c r="Q176" t="s">
        <v>22</v>
      </c>
    </row>
    <row r="177" spans="1:17" x14ac:dyDescent="0.25">
      <c r="A177">
        <v>2018</v>
      </c>
      <c r="B177" t="s">
        <v>56</v>
      </c>
      <c r="C177">
        <v>148</v>
      </c>
      <c r="D177" s="1">
        <v>1.16685599232331E+16</v>
      </c>
      <c r="E177" t="s">
        <v>15</v>
      </c>
      <c r="F177" s="3" t="str">
        <f ca="1">SUBSTITUTE(Tabela1[[#This Row],[Awareness Index (0-10)]],".",",")</f>
        <v>7,65</v>
      </c>
      <c r="G177" t="s">
        <v>40</v>
      </c>
      <c r="H177" s="3" t="str">
        <f ca="1">SUBSTITUTE(Tabela1[[#This Row],[Contraceptive Usage Rate (%)]],".",",")</f>
        <v>15,44</v>
      </c>
      <c r="I177" s="3" t="str">
        <f ca="1">SUBSTITUTE(Tabela1[[#This Row],[Teen Pregnancy Rate (per 1000 teens)]],".",",")</f>
        <v>37,68</v>
      </c>
      <c r="J177" t="str">
        <f ca="1">SUBSTITUTE(Tabela1[[#This Row],[HIV Prevention Awareness (%)]],".",",")</f>
        <v>55,08</v>
      </c>
      <c r="K177" t="str">
        <f ca="1">SUBSTITUTE(Tabela1[[#This Row],[Online Sales (%)]],".",",")</f>
        <v>12,64</v>
      </c>
      <c r="L177" t="str">
        <f ca="1">SUBSTITUTE(Tabela1[[#This Row],[Average Price per Condom (USD)]],".",",")</f>
        <v>1,39</v>
      </c>
      <c r="M177" t="s">
        <v>194</v>
      </c>
      <c r="N177" s="6" t="str">
        <f>LEFT(Tabela1[[#This Row],[Male vs Female Purchases (%)]],2)</f>
        <v>42</v>
      </c>
      <c r="O177" s="6" t="str">
        <f>MID(Tabela1[[#This Row],[Male vs Female Purchases (%)]],12,2)</f>
        <v>49</v>
      </c>
      <c r="P177" t="s">
        <v>18</v>
      </c>
      <c r="Q177" t="s">
        <v>22</v>
      </c>
    </row>
    <row r="178" spans="1:17" x14ac:dyDescent="0.25">
      <c r="A178">
        <v>2018</v>
      </c>
      <c r="B178" t="s">
        <v>56</v>
      </c>
      <c r="C178">
        <v>1119</v>
      </c>
      <c r="D178" s="1">
        <v>2.42465983928455E+16</v>
      </c>
      <c r="E178" t="s">
        <v>15</v>
      </c>
      <c r="F178" s="3" t="str">
        <f ca="1">SUBSTITUTE(Tabela1[[#This Row],[Awareness Index (0-10)]],".",",")</f>
        <v>8,1</v>
      </c>
      <c r="G178" t="s">
        <v>23</v>
      </c>
      <c r="H178" s="3" t="str">
        <f ca="1">SUBSTITUTE(Tabela1[[#This Row],[Contraceptive Usage Rate (%)]],".",",")</f>
        <v>30,74</v>
      </c>
      <c r="I178" s="3" t="str">
        <f ca="1">SUBSTITUTE(Tabela1[[#This Row],[Teen Pregnancy Rate (per 1000 teens)]],".",",")</f>
        <v>54,38</v>
      </c>
      <c r="J178" t="str">
        <f ca="1">SUBSTITUTE(Tabela1[[#This Row],[HIV Prevention Awareness (%)]],".",",")</f>
        <v>59,64</v>
      </c>
      <c r="K178" t="str">
        <f ca="1">SUBSTITUTE(Tabela1[[#This Row],[Online Sales (%)]],".",",")</f>
        <v>69,56</v>
      </c>
      <c r="L178" t="str">
        <f ca="1">SUBSTITUTE(Tabela1[[#This Row],[Average Price per Condom (USD)]],".",",")</f>
        <v>0,81</v>
      </c>
      <c r="M178" t="s">
        <v>116</v>
      </c>
      <c r="N178" s="6" t="str">
        <f>LEFT(Tabela1[[#This Row],[Male vs Female Purchases (%)]],2)</f>
        <v>73</v>
      </c>
      <c r="O178" s="6" t="str">
        <f>MID(Tabela1[[#This Row],[Male vs Female Purchases (%)]],12,2)</f>
        <v>56</v>
      </c>
      <c r="P178" t="s">
        <v>28</v>
      </c>
      <c r="Q178" t="s">
        <v>15</v>
      </c>
    </row>
    <row r="179" spans="1:17" x14ac:dyDescent="0.25">
      <c r="A179">
        <v>2018</v>
      </c>
      <c r="B179" t="s">
        <v>56</v>
      </c>
      <c r="C179">
        <v>1277</v>
      </c>
      <c r="D179" s="1">
        <v>1.8949292046896E+16</v>
      </c>
      <c r="E179" t="s">
        <v>22</v>
      </c>
      <c r="F179" s="3" t="str">
        <f ca="1">SUBSTITUTE(Tabela1[[#This Row],[Awareness Index (0-10)]],".",",")</f>
        <v>9,51</v>
      </c>
      <c r="G179" t="s">
        <v>19</v>
      </c>
      <c r="H179" s="3" t="str">
        <f ca="1">SUBSTITUTE(Tabela1[[#This Row],[Contraceptive Usage Rate (%)]],".",",")</f>
        <v>88,06</v>
      </c>
      <c r="I179" s="3" t="str">
        <f ca="1">SUBSTITUTE(Tabela1[[#This Row],[Teen Pregnancy Rate (per 1000 teens)]],".",",")</f>
        <v>14,18</v>
      </c>
      <c r="J179" t="str">
        <f ca="1">SUBSTITUTE(Tabela1[[#This Row],[HIV Prevention Awareness (%)]],".",",")</f>
        <v>46,98</v>
      </c>
      <c r="K179" t="str">
        <f ca="1">SUBSTITUTE(Tabela1[[#This Row],[Online Sales (%)]],".",",")</f>
        <v>43,73</v>
      </c>
      <c r="L179" t="str">
        <f ca="1">SUBSTITUTE(Tabela1[[#This Row],[Average Price per Condom (USD)]],".",",")</f>
        <v>1,37</v>
      </c>
      <c r="M179" t="s">
        <v>150</v>
      </c>
      <c r="N179" s="6" t="str">
        <f>LEFT(Tabela1[[#This Row],[Male vs Female Purchases (%)]],2)</f>
        <v>54</v>
      </c>
      <c r="O179" s="6" t="str">
        <f>MID(Tabela1[[#This Row],[Male vs Female Purchases (%)]],12,2)</f>
        <v>35</v>
      </c>
      <c r="P179" t="s">
        <v>21</v>
      </c>
      <c r="Q179" t="s">
        <v>15</v>
      </c>
    </row>
    <row r="180" spans="1:17" x14ac:dyDescent="0.25">
      <c r="A180">
        <v>2018</v>
      </c>
      <c r="B180" t="s">
        <v>56</v>
      </c>
      <c r="C180">
        <v>1889</v>
      </c>
      <c r="D180" s="1">
        <v>6.4589113739864896E+16</v>
      </c>
      <c r="E180" t="s">
        <v>15</v>
      </c>
      <c r="F180" s="3" t="str">
        <f ca="1">SUBSTITUTE(Tabela1[[#This Row],[Awareness Index (0-10)]],".",",")</f>
        <v>9,3</v>
      </c>
      <c r="G180" t="s">
        <v>40</v>
      </c>
      <c r="H180" s="3" t="str">
        <f ca="1">SUBSTITUTE(Tabela1[[#This Row],[Contraceptive Usage Rate (%)]],".",",")</f>
        <v>61,15</v>
      </c>
      <c r="I180" s="3" t="str">
        <f ca="1">SUBSTITUTE(Tabela1[[#This Row],[Teen Pregnancy Rate (per 1000 teens)]],".",",")</f>
        <v>60,92</v>
      </c>
      <c r="J180" t="str">
        <f ca="1">SUBSTITUTE(Tabela1[[#This Row],[HIV Prevention Awareness (%)]],".",",")</f>
        <v>57,83</v>
      </c>
      <c r="K180" t="str">
        <f ca="1">SUBSTITUTE(Tabela1[[#This Row],[Online Sales (%)]],".",",")</f>
        <v>15,69</v>
      </c>
      <c r="L180" t="str">
        <f ca="1">SUBSTITUTE(Tabela1[[#This Row],[Average Price per Condom (USD)]],".",",")</f>
        <v>0,42</v>
      </c>
      <c r="M180" t="s">
        <v>205</v>
      </c>
      <c r="N180" s="6" t="str">
        <f>LEFT(Tabela1[[#This Row],[Male vs Female Purchases (%)]],2)</f>
        <v>44</v>
      </c>
      <c r="O180" s="6" t="str">
        <f>MID(Tabela1[[#This Row],[Male vs Female Purchases (%)]],12,2)</f>
        <v>27</v>
      </c>
      <c r="P180" t="s">
        <v>26</v>
      </c>
      <c r="Q180" t="s">
        <v>15</v>
      </c>
    </row>
    <row r="181" spans="1:17" x14ac:dyDescent="0.25">
      <c r="A181">
        <v>2018</v>
      </c>
      <c r="B181" t="s">
        <v>56</v>
      </c>
      <c r="C181">
        <v>1837</v>
      </c>
      <c r="D181" s="1">
        <v>2.52448491230734E+16</v>
      </c>
      <c r="E181" t="s">
        <v>15</v>
      </c>
      <c r="F181" s="3" t="str">
        <f ca="1">SUBSTITUTE(Tabela1[[#This Row],[Awareness Index (0-10)]],".",",")</f>
        <v>2,17</v>
      </c>
      <c r="G181" t="s">
        <v>40</v>
      </c>
      <c r="H181" s="3" t="str">
        <f ca="1">SUBSTITUTE(Tabela1[[#This Row],[Contraceptive Usage Rate (%)]],".",",")</f>
        <v>77,86</v>
      </c>
      <c r="I181" s="3" t="str">
        <f ca="1">SUBSTITUTE(Tabela1[[#This Row],[Teen Pregnancy Rate (per 1000 teens)]],".",",")</f>
        <v>46,28</v>
      </c>
      <c r="J181" t="str">
        <f ca="1">SUBSTITUTE(Tabela1[[#This Row],[HIV Prevention Awareness (%)]],".",",")</f>
        <v>57,4</v>
      </c>
      <c r="K181" t="str">
        <f ca="1">SUBSTITUTE(Tabela1[[#This Row],[Online Sales (%)]],".",",")</f>
        <v>33,99</v>
      </c>
      <c r="L181" t="str">
        <f ca="1">SUBSTITUTE(Tabela1[[#This Row],[Average Price per Condom (USD)]],".",",")</f>
        <v>1,47</v>
      </c>
      <c r="M181" t="s">
        <v>206</v>
      </c>
      <c r="N181" s="6" t="str">
        <f>LEFT(Tabela1[[#This Row],[Male vs Female Purchases (%)]],2)</f>
        <v>69</v>
      </c>
      <c r="O181" s="6" t="str">
        <f>MID(Tabela1[[#This Row],[Male vs Female Purchases (%)]],12,2)</f>
        <v>60</v>
      </c>
      <c r="P181" t="s">
        <v>26</v>
      </c>
      <c r="Q181" t="s">
        <v>15</v>
      </c>
    </row>
    <row r="182" spans="1:17" x14ac:dyDescent="0.25">
      <c r="A182">
        <v>2018</v>
      </c>
      <c r="B182" t="s">
        <v>63</v>
      </c>
      <c r="C182">
        <v>755</v>
      </c>
      <c r="D182" s="1">
        <v>2012024819874480</v>
      </c>
      <c r="E182" t="s">
        <v>22</v>
      </c>
      <c r="F182" s="3" t="str">
        <f ca="1">SUBSTITUTE(Tabela1[[#This Row],[Awareness Index (0-10)]],".",",")</f>
        <v>5,79</v>
      </c>
      <c r="G182" t="s">
        <v>40</v>
      </c>
      <c r="H182" s="3" t="str">
        <f ca="1">SUBSTITUTE(Tabela1[[#This Row],[Contraceptive Usage Rate (%)]],".",",")</f>
        <v>61,25</v>
      </c>
      <c r="I182" s="3" t="str">
        <f ca="1">SUBSTITUTE(Tabela1[[#This Row],[Teen Pregnancy Rate (per 1000 teens)]],".",",")</f>
        <v>55,44</v>
      </c>
      <c r="J182" t="str">
        <f ca="1">SUBSTITUTE(Tabela1[[#This Row],[HIV Prevention Awareness (%)]],".",",")</f>
        <v>94,98</v>
      </c>
      <c r="K182" t="str">
        <f ca="1">SUBSTITUTE(Tabela1[[#This Row],[Online Sales (%)]],".",",")</f>
        <v>11,91</v>
      </c>
      <c r="L182" t="str">
        <f ca="1">SUBSTITUTE(Tabela1[[#This Row],[Average Price per Condom (USD)]],".",",")</f>
        <v>1,56</v>
      </c>
      <c r="M182" t="s">
        <v>207</v>
      </c>
      <c r="N182" s="6" t="str">
        <f>LEFT(Tabela1[[#This Row],[Male vs Female Purchases (%)]],2)</f>
        <v>71</v>
      </c>
      <c r="O182" s="6" t="str">
        <f>MID(Tabela1[[#This Row],[Male vs Female Purchases (%)]],12,2)</f>
        <v>25</v>
      </c>
      <c r="P182" t="s">
        <v>59</v>
      </c>
      <c r="Q182" t="s">
        <v>22</v>
      </c>
    </row>
    <row r="183" spans="1:17" x14ac:dyDescent="0.25">
      <c r="A183">
        <v>2018</v>
      </c>
      <c r="B183" t="s">
        <v>63</v>
      </c>
      <c r="C183">
        <v>2015</v>
      </c>
      <c r="D183" s="1">
        <v>2058283757072840</v>
      </c>
      <c r="E183" t="s">
        <v>22</v>
      </c>
      <c r="F183" s="3" t="str">
        <f ca="1">SUBSTITUTE(Tabela1[[#This Row],[Awareness Index (0-10)]],".",",")</f>
        <v>5,1</v>
      </c>
      <c r="G183" t="s">
        <v>40</v>
      </c>
      <c r="H183" s="3" t="str">
        <f ca="1">SUBSTITUTE(Tabela1[[#This Row],[Contraceptive Usage Rate (%)]],".",",")</f>
        <v>29,58</v>
      </c>
      <c r="I183" s="3" t="str">
        <f ca="1">SUBSTITUTE(Tabela1[[#This Row],[Teen Pregnancy Rate (per 1000 teens)]],".",",")</f>
        <v>63,36</v>
      </c>
      <c r="J183" t="str">
        <f ca="1">SUBSTITUTE(Tabela1[[#This Row],[HIV Prevention Awareness (%)]],".",",")</f>
        <v>81,61</v>
      </c>
      <c r="K183" t="str">
        <f ca="1">SUBSTITUTE(Tabela1[[#This Row],[Online Sales (%)]],".",",")</f>
        <v>44,7</v>
      </c>
      <c r="L183" t="str">
        <f ca="1">SUBSTITUTE(Tabela1[[#This Row],[Average Price per Condom (USD)]],".",",")</f>
        <v>1,48</v>
      </c>
      <c r="M183" t="s">
        <v>208</v>
      </c>
      <c r="N183" s="6" t="str">
        <f>LEFT(Tabela1[[#This Row],[Male vs Female Purchases (%)]],2)</f>
        <v>67</v>
      </c>
      <c r="O183" s="6" t="str">
        <f>MID(Tabela1[[#This Row],[Male vs Female Purchases (%)]],12,2)</f>
        <v>56</v>
      </c>
      <c r="P183" t="s">
        <v>21</v>
      </c>
      <c r="Q183" t="s">
        <v>22</v>
      </c>
    </row>
    <row r="184" spans="1:17" x14ac:dyDescent="0.25">
      <c r="A184">
        <v>2018</v>
      </c>
      <c r="B184" t="s">
        <v>63</v>
      </c>
      <c r="C184">
        <v>316</v>
      </c>
      <c r="D184" s="1">
        <v>5194289638241730</v>
      </c>
      <c r="E184" t="s">
        <v>15</v>
      </c>
      <c r="F184" s="3" t="str">
        <f ca="1">SUBSTITUTE(Tabela1[[#This Row],[Awareness Index (0-10)]],".",",")</f>
        <v>6,44</v>
      </c>
      <c r="G184" t="s">
        <v>23</v>
      </c>
      <c r="H184" s="3" t="str">
        <f ca="1">SUBSTITUTE(Tabela1[[#This Row],[Contraceptive Usage Rate (%)]],".",",")</f>
        <v>50,39</v>
      </c>
      <c r="I184" s="3" t="str">
        <f ca="1">SUBSTITUTE(Tabela1[[#This Row],[Teen Pregnancy Rate (per 1000 teens)]],".",",")</f>
        <v>67,39</v>
      </c>
      <c r="J184" t="str">
        <f ca="1">SUBSTITUTE(Tabela1[[#This Row],[HIV Prevention Awareness (%)]],".",",")</f>
        <v>31,73</v>
      </c>
      <c r="K184" t="str">
        <f ca="1">SUBSTITUTE(Tabela1[[#This Row],[Online Sales (%)]],".",",")</f>
        <v>46,51</v>
      </c>
      <c r="L184" t="str">
        <f ca="1">SUBSTITUTE(Tabela1[[#This Row],[Average Price per Condom (USD)]],".",",")</f>
        <v>0,65</v>
      </c>
      <c r="M184" t="s">
        <v>209</v>
      </c>
      <c r="N184" s="6" t="str">
        <f>LEFT(Tabela1[[#This Row],[Male vs Female Purchases (%)]],2)</f>
        <v>61</v>
      </c>
      <c r="O184" s="6" t="str">
        <f>MID(Tabela1[[#This Row],[Male vs Female Purchases (%)]],12,2)</f>
        <v>20</v>
      </c>
      <c r="P184" t="s">
        <v>26</v>
      </c>
      <c r="Q184" t="s">
        <v>15</v>
      </c>
    </row>
    <row r="185" spans="1:17" x14ac:dyDescent="0.25">
      <c r="A185">
        <v>2018</v>
      </c>
      <c r="B185" t="s">
        <v>63</v>
      </c>
      <c r="C185">
        <v>879</v>
      </c>
      <c r="D185" s="1">
        <v>3060187380987680</v>
      </c>
      <c r="E185" t="s">
        <v>15</v>
      </c>
      <c r="F185" s="3" t="str">
        <f ca="1">SUBSTITUTE(Tabela1[[#This Row],[Awareness Index (0-10)]],".",",")</f>
        <v>7,09</v>
      </c>
      <c r="G185" t="s">
        <v>19</v>
      </c>
      <c r="H185" s="3" t="str">
        <f ca="1">SUBSTITUTE(Tabela1[[#This Row],[Contraceptive Usage Rate (%)]],".",",")</f>
        <v>41,23</v>
      </c>
      <c r="I185" s="3" t="str">
        <f ca="1">SUBSTITUTE(Tabela1[[#This Row],[Teen Pregnancy Rate (per 1000 teens)]],".",",")</f>
        <v>6,19</v>
      </c>
      <c r="J185" t="str">
        <f ca="1">SUBSTITUTE(Tabela1[[#This Row],[HIV Prevention Awareness (%)]],".",",")</f>
        <v>77,91</v>
      </c>
      <c r="K185" t="str">
        <f ca="1">SUBSTITUTE(Tabela1[[#This Row],[Online Sales (%)]],".",",")</f>
        <v>11,68</v>
      </c>
      <c r="L185" t="str">
        <f ca="1">SUBSTITUTE(Tabela1[[#This Row],[Average Price per Condom (USD)]],".",",")</f>
        <v>2,38</v>
      </c>
      <c r="M185" t="s">
        <v>210</v>
      </c>
      <c r="N185" s="6" t="str">
        <f>LEFT(Tabela1[[#This Row],[Male vs Female Purchases (%)]],2)</f>
        <v>64</v>
      </c>
      <c r="O185" s="6" t="str">
        <f>MID(Tabela1[[#This Row],[Male vs Female Purchases (%)]],12,2)</f>
        <v>52</v>
      </c>
      <c r="P185" t="s">
        <v>28</v>
      </c>
      <c r="Q185" t="s">
        <v>15</v>
      </c>
    </row>
    <row r="186" spans="1:17" x14ac:dyDescent="0.25">
      <c r="A186">
        <v>2018</v>
      </c>
      <c r="B186" t="s">
        <v>63</v>
      </c>
      <c r="C186">
        <v>1534</v>
      </c>
      <c r="D186" s="1">
        <v>4130330754291640</v>
      </c>
      <c r="E186" t="s">
        <v>15</v>
      </c>
      <c r="F186" s="3" t="str">
        <f ca="1">SUBSTITUTE(Tabela1[[#This Row],[Awareness Index (0-10)]],".",",")</f>
        <v>6,76</v>
      </c>
      <c r="G186" t="s">
        <v>40</v>
      </c>
      <c r="H186" s="3" t="str">
        <f ca="1">SUBSTITUTE(Tabela1[[#This Row],[Contraceptive Usage Rate (%)]],".",",")</f>
        <v>92,53</v>
      </c>
      <c r="I186" s="3" t="str">
        <f ca="1">SUBSTITUTE(Tabela1[[#This Row],[Teen Pregnancy Rate (per 1000 teens)]],".",",")</f>
        <v>46,95</v>
      </c>
      <c r="J186" t="str">
        <f ca="1">SUBSTITUTE(Tabela1[[#This Row],[HIV Prevention Awareness (%)]],".",",")</f>
        <v>51,09</v>
      </c>
      <c r="K186" t="str">
        <f ca="1">SUBSTITUTE(Tabela1[[#This Row],[Online Sales (%)]],".",",")</f>
        <v>18,37</v>
      </c>
      <c r="L186" t="str">
        <f ca="1">SUBSTITUTE(Tabela1[[#This Row],[Average Price per Condom (USD)]],".",",")</f>
        <v>1,26</v>
      </c>
      <c r="M186" t="s">
        <v>211</v>
      </c>
      <c r="N186" s="6" t="str">
        <f>LEFT(Tabela1[[#This Row],[Male vs Female Purchases (%)]],2)</f>
        <v>43</v>
      </c>
      <c r="O186" s="6" t="str">
        <f>MID(Tabela1[[#This Row],[Male vs Female Purchases (%)]],12,2)</f>
        <v>54</v>
      </c>
      <c r="P186" t="s">
        <v>21</v>
      </c>
      <c r="Q186" t="s">
        <v>15</v>
      </c>
    </row>
    <row r="187" spans="1:17" x14ac:dyDescent="0.25">
      <c r="A187">
        <v>2018</v>
      </c>
      <c r="B187" t="s">
        <v>68</v>
      </c>
      <c r="C187">
        <v>2167</v>
      </c>
      <c r="D187" s="1">
        <v>6153020027438150</v>
      </c>
      <c r="E187" t="s">
        <v>22</v>
      </c>
      <c r="F187" s="3" t="str">
        <f ca="1">SUBSTITUTE(Tabela1[[#This Row],[Awareness Index (0-10)]],".",",")</f>
        <v>8,73</v>
      </c>
      <c r="G187" t="s">
        <v>40</v>
      </c>
      <c r="H187" s="3" t="str">
        <f ca="1">SUBSTITUTE(Tabela1[[#This Row],[Contraceptive Usage Rate (%)]],".",",")</f>
        <v>62,7</v>
      </c>
      <c r="I187" s="3" t="str">
        <f ca="1">SUBSTITUTE(Tabela1[[#This Row],[Teen Pregnancy Rate (per 1000 teens)]],".",",")</f>
        <v>48,78</v>
      </c>
      <c r="J187" t="str">
        <f ca="1">SUBSTITUTE(Tabela1[[#This Row],[HIV Prevention Awareness (%)]],".",",")</f>
        <v>71,16</v>
      </c>
      <c r="K187" t="str">
        <f ca="1">SUBSTITUTE(Tabela1[[#This Row],[Online Sales (%)]],".",",")</f>
        <v>69,02</v>
      </c>
      <c r="L187" t="str">
        <f ca="1">SUBSTITUTE(Tabela1[[#This Row],[Average Price per Condom (USD)]],".",",")</f>
        <v>0,72</v>
      </c>
      <c r="M187" t="s">
        <v>212</v>
      </c>
      <c r="N187" s="6" t="str">
        <f>LEFT(Tabela1[[#This Row],[Male vs Female Purchases (%)]],2)</f>
        <v>49</v>
      </c>
      <c r="O187" s="6" t="str">
        <f>MID(Tabela1[[#This Row],[Male vs Female Purchases (%)]],12,2)</f>
        <v>59</v>
      </c>
      <c r="P187" t="s">
        <v>45</v>
      </c>
      <c r="Q187" t="s">
        <v>15</v>
      </c>
    </row>
    <row r="188" spans="1:17" x14ac:dyDescent="0.25">
      <c r="A188">
        <v>2018</v>
      </c>
      <c r="B188" t="s">
        <v>68</v>
      </c>
      <c r="C188">
        <v>205</v>
      </c>
      <c r="D188" s="1">
        <v>5172377589986860</v>
      </c>
      <c r="E188" t="s">
        <v>15</v>
      </c>
      <c r="F188" s="3" t="str">
        <f ca="1">SUBSTITUTE(Tabela1[[#This Row],[Awareness Index (0-10)]],".",",")</f>
        <v>3,07</v>
      </c>
      <c r="G188" t="s">
        <v>16</v>
      </c>
      <c r="H188" s="3" t="str">
        <f ca="1">SUBSTITUTE(Tabela1[[#This Row],[Contraceptive Usage Rate (%)]],".",",")</f>
        <v>24,64</v>
      </c>
      <c r="I188" s="3" t="str">
        <f ca="1">SUBSTITUTE(Tabela1[[#This Row],[Teen Pregnancy Rate (per 1000 teens)]],".",",")</f>
        <v>18,54</v>
      </c>
      <c r="J188" t="str">
        <f ca="1">SUBSTITUTE(Tabela1[[#This Row],[HIV Prevention Awareness (%)]],".",",")</f>
        <v>85,88</v>
      </c>
      <c r="K188" t="str">
        <f ca="1">SUBSTITUTE(Tabela1[[#This Row],[Online Sales (%)]],".",",")</f>
        <v>50,79</v>
      </c>
      <c r="L188" t="str">
        <f ca="1">SUBSTITUTE(Tabela1[[#This Row],[Average Price per Condom (USD)]],".",",")</f>
        <v>0,5</v>
      </c>
      <c r="M188" t="s">
        <v>185</v>
      </c>
      <c r="N188" s="6" t="str">
        <f>LEFT(Tabela1[[#This Row],[Male vs Female Purchases (%)]],2)</f>
        <v>46</v>
      </c>
      <c r="O188" s="6" t="str">
        <f>MID(Tabela1[[#This Row],[Male vs Female Purchases (%)]],12,2)</f>
        <v>32</v>
      </c>
      <c r="P188" t="s">
        <v>26</v>
      </c>
      <c r="Q188" t="s">
        <v>15</v>
      </c>
    </row>
    <row r="189" spans="1:17" x14ac:dyDescent="0.25">
      <c r="A189">
        <v>2018</v>
      </c>
      <c r="B189" t="s">
        <v>68</v>
      </c>
      <c r="C189">
        <v>1118</v>
      </c>
      <c r="D189" s="1">
        <v>2.56543309179686E+16</v>
      </c>
      <c r="E189" t="s">
        <v>22</v>
      </c>
      <c r="F189" s="3" t="str">
        <f ca="1">SUBSTITUTE(Tabela1[[#This Row],[Awareness Index (0-10)]],".",",")</f>
        <v>6,3</v>
      </c>
      <c r="G189" t="s">
        <v>40</v>
      </c>
      <c r="H189" s="3" t="str">
        <f ca="1">SUBSTITUTE(Tabela1[[#This Row],[Contraceptive Usage Rate (%)]],".",",")</f>
        <v>37,09</v>
      </c>
      <c r="I189" s="3" t="str">
        <f ca="1">SUBSTITUTE(Tabela1[[#This Row],[Teen Pregnancy Rate (per 1000 teens)]],".",",")</f>
        <v>35,78</v>
      </c>
      <c r="J189" t="str">
        <f ca="1">SUBSTITUTE(Tabela1[[#This Row],[HIV Prevention Awareness (%)]],".",",")</f>
        <v>25,97</v>
      </c>
      <c r="K189" t="str">
        <f ca="1">SUBSTITUTE(Tabela1[[#This Row],[Online Sales (%)]],".",",")</f>
        <v>52,17</v>
      </c>
      <c r="L189" t="str">
        <f ca="1">SUBSTITUTE(Tabela1[[#This Row],[Average Price per Condom (USD)]],".",",")</f>
        <v>0,69</v>
      </c>
      <c r="M189" t="s">
        <v>213</v>
      </c>
      <c r="N189" s="6" t="str">
        <f>LEFT(Tabela1[[#This Row],[Male vs Female Purchases (%)]],2)</f>
        <v>62</v>
      </c>
      <c r="O189" s="6" t="str">
        <f>MID(Tabela1[[#This Row],[Male vs Female Purchases (%)]],12,2)</f>
        <v>52</v>
      </c>
      <c r="P189" t="s">
        <v>59</v>
      </c>
      <c r="Q189" t="s">
        <v>15</v>
      </c>
    </row>
    <row r="190" spans="1:17" x14ac:dyDescent="0.25">
      <c r="A190">
        <v>2018</v>
      </c>
      <c r="B190" t="s">
        <v>68</v>
      </c>
      <c r="C190">
        <v>559</v>
      </c>
      <c r="D190" s="1">
        <v>6663767793659450</v>
      </c>
      <c r="E190" t="s">
        <v>22</v>
      </c>
      <c r="F190" s="3" t="str">
        <f ca="1">SUBSTITUTE(Tabela1[[#This Row],[Awareness Index (0-10)]],".",",")</f>
        <v>4,73</v>
      </c>
      <c r="G190" t="s">
        <v>19</v>
      </c>
      <c r="H190" s="3" t="str">
        <f ca="1">SUBSTITUTE(Tabela1[[#This Row],[Contraceptive Usage Rate (%)]],".",",")</f>
        <v>48,14</v>
      </c>
      <c r="I190" s="3" t="str">
        <f ca="1">SUBSTITUTE(Tabela1[[#This Row],[Teen Pregnancy Rate (per 1000 teens)]],".",",")</f>
        <v>59,44</v>
      </c>
      <c r="J190" t="str">
        <f ca="1">SUBSTITUTE(Tabela1[[#This Row],[HIV Prevention Awareness (%)]],".",",")</f>
        <v>74,12</v>
      </c>
      <c r="K190" t="str">
        <f ca="1">SUBSTITUTE(Tabela1[[#This Row],[Online Sales (%)]],".",",")</f>
        <v>27,37</v>
      </c>
      <c r="L190" t="str">
        <f ca="1">SUBSTITUTE(Tabela1[[#This Row],[Average Price per Condom (USD)]],".",",")</f>
        <v>1,73</v>
      </c>
      <c r="M190" t="s">
        <v>214</v>
      </c>
      <c r="N190" s="6" t="str">
        <f>LEFT(Tabela1[[#This Row],[Male vs Female Purchases (%)]],2)</f>
        <v>71</v>
      </c>
      <c r="O190" s="6" t="str">
        <f>MID(Tabela1[[#This Row],[Male vs Female Purchases (%)]],12,2)</f>
        <v>31</v>
      </c>
      <c r="P190" t="s">
        <v>28</v>
      </c>
      <c r="Q190" t="s">
        <v>15</v>
      </c>
    </row>
    <row r="191" spans="1:17" x14ac:dyDescent="0.25">
      <c r="A191">
        <v>2018</v>
      </c>
      <c r="B191" t="s">
        <v>68</v>
      </c>
      <c r="C191">
        <v>1803</v>
      </c>
      <c r="D191" s="1">
        <v>3351204463952780</v>
      </c>
      <c r="E191" t="s">
        <v>15</v>
      </c>
      <c r="F191" s="3" t="str">
        <f ca="1">SUBSTITUTE(Tabela1[[#This Row],[Awareness Index (0-10)]],".",",")</f>
        <v>5,59</v>
      </c>
      <c r="G191" t="s">
        <v>40</v>
      </c>
      <c r="H191" s="3" t="str">
        <f ca="1">SUBSTITUTE(Tabela1[[#This Row],[Contraceptive Usage Rate (%)]],".",",")</f>
        <v>45,37</v>
      </c>
      <c r="I191" s="3" t="str">
        <f ca="1">SUBSTITUTE(Tabela1[[#This Row],[Teen Pregnancy Rate (per 1000 teens)]],".",",")</f>
        <v>27,94</v>
      </c>
      <c r="J191" t="str">
        <f ca="1">SUBSTITUTE(Tabela1[[#This Row],[HIV Prevention Awareness (%)]],".",",")</f>
        <v>88,75</v>
      </c>
      <c r="K191" t="str">
        <f ca="1">SUBSTITUTE(Tabela1[[#This Row],[Online Sales (%)]],".",",")</f>
        <v>58,88</v>
      </c>
      <c r="L191" t="str">
        <f ca="1">SUBSTITUTE(Tabela1[[#This Row],[Average Price per Condom (USD)]],".",",")</f>
        <v>0,42</v>
      </c>
      <c r="M191" t="s">
        <v>215</v>
      </c>
      <c r="N191" s="6" t="str">
        <f>LEFT(Tabela1[[#This Row],[Male vs Female Purchases (%)]],2)</f>
        <v>67</v>
      </c>
      <c r="O191" s="6" t="str">
        <f>MID(Tabela1[[#This Row],[Male vs Female Purchases (%)]],12,2)</f>
        <v>44</v>
      </c>
      <c r="P191" t="s">
        <v>18</v>
      </c>
      <c r="Q191" t="s">
        <v>15</v>
      </c>
    </row>
    <row r="192" spans="1:17" x14ac:dyDescent="0.25">
      <c r="A192">
        <v>2018</v>
      </c>
      <c r="B192" t="s">
        <v>74</v>
      </c>
      <c r="C192">
        <v>2234</v>
      </c>
      <c r="D192" s="1">
        <v>5706868599962810</v>
      </c>
      <c r="E192" t="s">
        <v>22</v>
      </c>
      <c r="F192" s="3" t="str">
        <f ca="1">SUBSTITUTE(Tabela1[[#This Row],[Awareness Index (0-10)]],".",",")</f>
        <v>3,32</v>
      </c>
      <c r="G192" t="s">
        <v>40</v>
      </c>
      <c r="H192" s="3" t="str">
        <f ca="1">SUBSTITUTE(Tabela1[[#This Row],[Contraceptive Usage Rate (%)]],".",",")</f>
        <v>81,47</v>
      </c>
      <c r="I192" s="3" t="str">
        <f ca="1">SUBSTITUTE(Tabela1[[#This Row],[Teen Pregnancy Rate (per 1000 teens)]],".",",")</f>
        <v>3,2</v>
      </c>
      <c r="J192" t="str">
        <f ca="1">SUBSTITUTE(Tabela1[[#This Row],[HIV Prevention Awareness (%)]],".",",")</f>
        <v>58,42</v>
      </c>
      <c r="K192" t="str">
        <f ca="1">SUBSTITUTE(Tabela1[[#This Row],[Online Sales (%)]],".",",")</f>
        <v>46,94</v>
      </c>
      <c r="L192" t="str">
        <f ca="1">SUBSTITUTE(Tabela1[[#This Row],[Average Price per Condom (USD)]],".",",")</f>
        <v>1,49</v>
      </c>
      <c r="M192" t="s">
        <v>216</v>
      </c>
      <c r="N192" s="6" t="str">
        <f>LEFT(Tabela1[[#This Row],[Male vs Female Purchases (%)]],2)</f>
        <v>71</v>
      </c>
      <c r="O192" s="6" t="str">
        <f>MID(Tabela1[[#This Row],[Male vs Female Purchases (%)]],12,2)</f>
        <v>30</v>
      </c>
      <c r="P192" t="s">
        <v>21</v>
      </c>
      <c r="Q192" t="s">
        <v>22</v>
      </c>
    </row>
    <row r="193" spans="1:17" x14ac:dyDescent="0.25">
      <c r="A193">
        <v>2018</v>
      </c>
      <c r="B193" t="s">
        <v>74</v>
      </c>
      <c r="C193">
        <v>1153</v>
      </c>
      <c r="D193" s="1">
        <v>1766529389597250</v>
      </c>
      <c r="E193" t="s">
        <v>22</v>
      </c>
      <c r="F193" s="3" t="str">
        <f ca="1">SUBSTITUTE(Tabela1[[#This Row],[Awareness Index (0-10)]],".",",")</f>
        <v>8,89</v>
      </c>
      <c r="G193" t="s">
        <v>40</v>
      </c>
      <c r="H193" s="3" t="str">
        <f ca="1">SUBSTITUTE(Tabela1[[#This Row],[Contraceptive Usage Rate (%)]],".",",")</f>
        <v>73,58</v>
      </c>
      <c r="I193" s="3" t="str">
        <f ca="1">SUBSTITUTE(Tabela1[[#This Row],[Teen Pregnancy Rate (per 1000 teens)]],".",",")</f>
        <v>31,76</v>
      </c>
      <c r="J193" t="str">
        <f ca="1">SUBSTITUTE(Tabela1[[#This Row],[HIV Prevention Awareness (%)]],".",",")</f>
        <v>60,67</v>
      </c>
      <c r="K193" t="str">
        <f ca="1">SUBSTITUTE(Tabela1[[#This Row],[Online Sales (%)]],".",",")</f>
        <v>52,02</v>
      </c>
      <c r="L193" t="str">
        <f ca="1">SUBSTITUTE(Tabela1[[#This Row],[Average Price per Condom (USD)]],".",",")</f>
        <v>2,05</v>
      </c>
      <c r="M193" t="s">
        <v>217</v>
      </c>
      <c r="N193" s="6" t="str">
        <f>LEFT(Tabela1[[#This Row],[Male vs Female Purchases (%)]],2)</f>
        <v>42</v>
      </c>
      <c r="O193" s="6" t="str">
        <f>MID(Tabela1[[#This Row],[Male vs Female Purchases (%)]],12,2)</f>
        <v>34</v>
      </c>
      <c r="P193" t="s">
        <v>26</v>
      </c>
      <c r="Q193" t="s">
        <v>15</v>
      </c>
    </row>
    <row r="194" spans="1:17" x14ac:dyDescent="0.25">
      <c r="A194">
        <v>2018</v>
      </c>
      <c r="B194" t="s">
        <v>74</v>
      </c>
      <c r="C194">
        <v>1380</v>
      </c>
      <c r="D194" s="1">
        <v>2.77412146575913E+16</v>
      </c>
      <c r="E194" t="s">
        <v>22</v>
      </c>
      <c r="F194" s="3" t="str">
        <f ca="1">SUBSTITUTE(Tabela1[[#This Row],[Awareness Index (0-10)]],".",",")</f>
        <v>3,39</v>
      </c>
      <c r="G194" t="s">
        <v>16</v>
      </c>
      <c r="H194" s="3" t="str">
        <f ca="1">SUBSTITUTE(Tabela1[[#This Row],[Contraceptive Usage Rate (%)]],".",",")</f>
        <v>42,09</v>
      </c>
      <c r="I194" s="3" t="str">
        <f ca="1">SUBSTITUTE(Tabela1[[#This Row],[Teen Pregnancy Rate (per 1000 teens)]],".",",")</f>
        <v>22,55</v>
      </c>
      <c r="J194" t="str">
        <f ca="1">SUBSTITUTE(Tabela1[[#This Row],[HIV Prevention Awareness (%)]],".",",")</f>
        <v>70,98</v>
      </c>
      <c r="K194" t="str">
        <f ca="1">SUBSTITUTE(Tabela1[[#This Row],[Online Sales (%)]],".",",")</f>
        <v>65,86</v>
      </c>
      <c r="L194" t="str">
        <f ca="1">SUBSTITUTE(Tabela1[[#This Row],[Average Price per Condom (USD)]],".",",")</f>
        <v>1,65</v>
      </c>
      <c r="M194" t="s">
        <v>212</v>
      </c>
      <c r="N194" s="6" t="str">
        <f>LEFT(Tabela1[[#This Row],[Male vs Female Purchases (%)]],2)</f>
        <v>49</v>
      </c>
      <c r="O194" s="6" t="str">
        <f>MID(Tabela1[[#This Row],[Male vs Female Purchases (%)]],12,2)</f>
        <v>59</v>
      </c>
      <c r="P194" t="s">
        <v>21</v>
      </c>
      <c r="Q194" t="s">
        <v>22</v>
      </c>
    </row>
    <row r="195" spans="1:17" x14ac:dyDescent="0.25">
      <c r="A195">
        <v>2018</v>
      </c>
      <c r="B195" t="s">
        <v>74</v>
      </c>
      <c r="C195">
        <v>625</v>
      </c>
      <c r="D195" s="1">
        <v>2078993517943440</v>
      </c>
      <c r="E195" t="s">
        <v>15</v>
      </c>
      <c r="F195" s="3" t="str">
        <f ca="1">SUBSTITUTE(Tabela1[[#This Row],[Awareness Index (0-10)]],".",",")</f>
        <v>7,03</v>
      </c>
      <c r="G195" t="s">
        <v>19</v>
      </c>
      <c r="H195" s="3" t="str">
        <f ca="1">SUBSTITUTE(Tabela1[[#This Row],[Contraceptive Usage Rate (%)]],".",",")</f>
        <v>35,38</v>
      </c>
      <c r="I195" s="3" t="str">
        <f ca="1">SUBSTITUTE(Tabela1[[#This Row],[Teen Pregnancy Rate (per 1000 teens)]],".",",")</f>
        <v>26,71</v>
      </c>
      <c r="J195" t="str">
        <f ca="1">SUBSTITUTE(Tabela1[[#This Row],[HIV Prevention Awareness (%)]],".",",")</f>
        <v>43,92</v>
      </c>
      <c r="K195" t="str">
        <f ca="1">SUBSTITUTE(Tabela1[[#This Row],[Online Sales (%)]],".",",")</f>
        <v>65,03</v>
      </c>
      <c r="L195" t="str">
        <f ca="1">SUBSTITUTE(Tabela1[[#This Row],[Average Price per Condom (USD)]],".",",")</f>
        <v>1,66</v>
      </c>
      <c r="M195" t="s">
        <v>218</v>
      </c>
      <c r="N195" s="6" t="str">
        <f>LEFT(Tabela1[[#This Row],[Male vs Female Purchases (%)]],2)</f>
        <v>42</v>
      </c>
      <c r="O195" s="6" t="str">
        <f>MID(Tabela1[[#This Row],[Male vs Female Purchases (%)]],12,2)</f>
        <v>41</v>
      </c>
      <c r="P195" t="s">
        <v>28</v>
      </c>
      <c r="Q195" t="s">
        <v>22</v>
      </c>
    </row>
    <row r="196" spans="1:17" x14ac:dyDescent="0.25">
      <c r="A196">
        <v>2018</v>
      </c>
      <c r="B196" t="s">
        <v>74</v>
      </c>
      <c r="C196">
        <v>933</v>
      </c>
      <c r="D196" s="1">
        <v>2.44044201275424E+16</v>
      </c>
      <c r="E196" t="s">
        <v>15</v>
      </c>
      <c r="F196" s="3" t="str">
        <f ca="1">SUBSTITUTE(Tabela1[[#This Row],[Awareness Index (0-10)]],".",",")</f>
        <v>3,52</v>
      </c>
      <c r="G196" t="s">
        <v>16</v>
      </c>
      <c r="H196" s="3" t="str">
        <f ca="1">SUBSTITUTE(Tabela1[[#This Row],[Contraceptive Usage Rate (%)]],".",",")</f>
        <v>92,69</v>
      </c>
      <c r="I196" s="3" t="str">
        <f ca="1">SUBSTITUTE(Tabela1[[#This Row],[Teen Pregnancy Rate (per 1000 teens)]],".",",")</f>
        <v>54,22</v>
      </c>
      <c r="J196" t="str">
        <f ca="1">SUBSTITUTE(Tabela1[[#This Row],[HIV Prevention Awareness (%)]],".",",")</f>
        <v>71,04</v>
      </c>
      <c r="K196" t="str">
        <f ca="1">SUBSTITUTE(Tabela1[[#This Row],[Online Sales (%)]],".",",")</f>
        <v>17,05</v>
      </c>
      <c r="L196" t="str">
        <f ca="1">SUBSTITUTE(Tabela1[[#This Row],[Average Price per Condom (USD)]],".",",")</f>
        <v>0,49</v>
      </c>
      <c r="M196" t="s">
        <v>219</v>
      </c>
      <c r="N196" s="6" t="str">
        <f>LEFT(Tabela1[[#This Row],[Male vs Female Purchases (%)]],2)</f>
        <v>75</v>
      </c>
      <c r="O196" s="6" t="str">
        <f>MID(Tabela1[[#This Row],[Male vs Female Purchases (%)]],12,2)</f>
        <v>29</v>
      </c>
      <c r="P196" t="s">
        <v>45</v>
      </c>
      <c r="Q196" t="s">
        <v>15</v>
      </c>
    </row>
    <row r="197" spans="1:17" x14ac:dyDescent="0.25">
      <c r="A197">
        <v>2018</v>
      </c>
      <c r="B197" t="s">
        <v>78</v>
      </c>
      <c r="C197">
        <v>56</v>
      </c>
      <c r="D197" s="1">
        <v>4148146034045550</v>
      </c>
      <c r="E197" t="s">
        <v>15</v>
      </c>
      <c r="F197" s="3" t="str">
        <f ca="1">SUBSTITUTE(Tabela1[[#This Row],[Awareness Index (0-10)]],".",",")</f>
        <v>9,09</v>
      </c>
      <c r="G197" t="s">
        <v>19</v>
      </c>
      <c r="H197" s="3" t="str">
        <f ca="1">SUBSTITUTE(Tabela1[[#This Row],[Contraceptive Usage Rate (%)]],".",",")</f>
        <v>25,38</v>
      </c>
      <c r="I197" s="3" t="str">
        <f ca="1">SUBSTITUTE(Tabela1[[#This Row],[Teen Pregnancy Rate (per 1000 teens)]],".",",")</f>
        <v>58,86</v>
      </c>
      <c r="J197" t="str">
        <f ca="1">SUBSTITUTE(Tabela1[[#This Row],[HIV Prevention Awareness (%)]],".",",")</f>
        <v>67,47</v>
      </c>
      <c r="K197" t="str">
        <f ca="1">SUBSTITUTE(Tabela1[[#This Row],[Online Sales (%)]],".",",")</f>
        <v>16,61</v>
      </c>
      <c r="L197" t="str">
        <f ca="1">SUBSTITUTE(Tabela1[[#This Row],[Average Price per Condom (USD)]],".",",")</f>
        <v>1,61</v>
      </c>
      <c r="M197" t="s">
        <v>220</v>
      </c>
      <c r="N197" s="6" t="str">
        <f>LEFT(Tabela1[[#This Row],[Male vs Female Purchases (%)]],2)</f>
        <v>48</v>
      </c>
      <c r="O197" s="6" t="str">
        <f>MID(Tabela1[[#This Row],[Male vs Female Purchases (%)]],12,2)</f>
        <v>44</v>
      </c>
      <c r="P197" t="s">
        <v>21</v>
      </c>
      <c r="Q197" t="s">
        <v>15</v>
      </c>
    </row>
    <row r="198" spans="1:17" x14ac:dyDescent="0.25">
      <c r="A198">
        <v>2018</v>
      </c>
      <c r="B198" t="s">
        <v>78</v>
      </c>
      <c r="C198">
        <v>1946</v>
      </c>
      <c r="D198" s="1">
        <v>1.65014301076201E+16</v>
      </c>
      <c r="E198" t="s">
        <v>22</v>
      </c>
      <c r="F198" s="3" t="str">
        <f ca="1">SUBSTITUTE(Tabela1[[#This Row],[Awareness Index (0-10)]],".",",")</f>
        <v>5,58</v>
      </c>
      <c r="G198" t="s">
        <v>23</v>
      </c>
      <c r="H198" s="3" t="str">
        <f ca="1">SUBSTITUTE(Tabela1[[#This Row],[Contraceptive Usage Rate (%)]],".",",")</f>
        <v>26,28</v>
      </c>
      <c r="I198" s="3" t="str">
        <f ca="1">SUBSTITUTE(Tabela1[[#This Row],[Teen Pregnancy Rate (per 1000 teens)]],".",",")</f>
        <v>47,66</v>
      </c>
      <c r="J198" t="str">
        <f ca="1">SUBSTITUTE(Tabela1[[#This Row],[HIV Prevention Awareness (%)]],".",",")</f>
        <v>25,56</v>
      </c>
      <c r="K198" t="str">
        <f ca="1">SUBSTITUTE(Tabela1[[#This Row],[Online Sales (%)]],".",",")</f>
        <v>54,13</v>
      </c>
      <c r="L198" t="str">
        <f ca="1">SUBSTITUTE(Tabela1[[#This Row],[Average Price per Condom (USD)]],".",",")</f>
        <v>2,3</v>
      </c>
      <c r="M198" t="s">
        <v>221</v>
      </c>
      <c r="N198" s="6" t="str">
        <f>LEFT(Tabela1[[#This Row],[Male vs Female Purchases (%)]],2)</f>
        <v>75</v>
      </c>
      <c r="O198" s="6" t="str">
        <f>MID(Tabela1[[#This Row],[Male vs Female Purchases (%)]],12,2)</f>
        <v>44</v>
      </c>
      <c r="P198" t="s">
        <v>21</v>
      </c>
      <c r="Q198" t="s">
        <v>15</v>
      </c>
    </row>
    <row r="199" spans="1:17" x14ac:dyDescent="0.25">
      <c r="A199">
        <v>2018</v>
      </c>
      <c r="B199" t="s">
        <v>78</v>
      </c>
      <c r="C199">
        <v>784</v>
      </c>
      <c r="D199" s="1">
        <v>5.0820084316943E+16</v>
      </c>
      <c r="E199" t="s">
        <v>22</v>
      </c>
      <c r="F199" s="3" t="str">
        <f ca="1">SUBSTITUTE(Tabela1[[#This Row],[Awareness Index (0-10)]],".",",")</f>
        <v>9,42</v>
      </c>
      <c r="G199" t="s">
        <v>23</v>
      </c>
      <c r="H199" s="3" t="str">
        <f ca="1">SUBSTITUTE(Tabela1[[#This Row],[Contraceptive Usage Rate (%)]],".",",")</f>
        <v>43,2</v>
      </c>
      <c r="I199" s="3" t="str">
        <f ca="1">SUBSTITUTE(Tabela1[[#This Row],[Teen Pregnancy Rate (per 1000 teens)]],".",",")</f>
        <v>32,63</v>
      </c>
      <c r="J199" t="str">
        <f ca="1">SUBSTITUTE(Tabela1[[#This Row],[HIV Prevention Awareness (%)]],".",",")</f>
        <v>96,97</v>
      </c>
      <c r="K199" t="str">
        <f ca="1">SUBSTITUTE(Tabela1[[#This Row],[Online Sales (%)]],".",",")</f>
        <v>52,59</v>
      </c>
      <c r="L199" t="str">
        <f ca="1">SUBSTITUTE(Tabela1[[#This Row],[Average Price per Condom (USD)]],".",",")</f>
        <v>0,84</v>
      </c>
      <c r="M199" t="s">
        <v>222</v>
      </c>
      <c r="N199" s="6" t="str">
        <f>LEFT(Tabela1[[#This Row],[Male vs Female Purchases (%)]],2)</f>
        <v>46</v>
      </c>
      <c r="O199" s="6" t="str">
        <f>MID(Tabela1[[#This Row],[Male vs Female Purchases (%)]],12,2)</f>
        <v>56</v>
      </c>
      <c r="P199" t="s">
        <v>26</v>
      </c>
      <c r="Q199" t="s">
        <v>22</v>
      </c>
    </row>
    <row r="200" spans="1:17" x14ac:dyDescent="0.25">
      <c r="A200">
        <v>2018</v>
      </c>
      <c r="B200" t="s">
        <v>78</v>
      </c>
      <c r="C200">
        <v>250</v>
      </c>
      <c r="D200" s="1">
        <v>5357629572521010</v>
      </c>
      <c r="E200" t="s">
        <v>22</v>
      </c>
      <c r="F200" s="3" t="str">
        <f ca="1">SUBSTITUTE(Tabela1[[#This Row],[Awareness Index (0-10)]],".",",")</f>
        <v>7,14</v>
      </c>
      <c r="G200" t="s">
        <v>23</v>
      </c>
      <c r="H200" s="3" t="str">
        <f ca="1">SUBSTITUTE(Tabela1[[#This Row],[Contraceptive Usage Rate (%)]],".",",")</f>
        <v>68,59</v>
      </c>
      <c r="I200" s="3" t="str">
        <f ca="1">SUBSTITUTE(Tabela1[[#This Row],[Teen Pregnancy Rate (per 1000 teens)]],".",",")</f>
        <v>62,19</v>
      </c>
      <c r="J200" t="str">
        <f ca="1">SUBSTITUTE(Tabela1[[#This Row],[HIV Prevention Awareness (%)]],".",",")</f>
        <v>73,87</v>
      </c>
      <c r="K200" t="str">
        <f ca="1">SUBSTITUTE(Tabela1[[#This Row],[Online Sales (%)]],".",",")</f>
        <v>57,01</v>
      </c>
      <c r="L200" t="str">
        <f ca="1">SUBSTITUTE(Tabela1[[#This Row],[Average Price per Condom (USD)]],".",",")</f>
        <v>2,44</v>
      </c>
      <c r="M200" t="s">
        <v>223</v>
      </c>
      <c r="N200" s="6" t="str">
        <f>LEFT(Tabela1[[#This Row],[Male vs Female Purchases (%)]],2)</f>
        <v>49</v>
      </c>
      <c r="O200" s="6" t="str">
        <f>MID(Tabela1[[#This Row],[Male vs Female Purchases (%)]],12,2)</f>
        <v>54</v>
      </c>
      <c r="P200" t="s">
        <v>26</v>
      </c>
      <c r="Q200" t="s">
        <v>22</v>
      </c>
    </row>
    <row r="201" spans="1:17" x14ac:dyDescent="0.25">
      <c r="A201">
        <v>2018</v>
      </c>
      <c r="B201" t="s">
        <v>78</v>
      </c>
      <c r="C201">
        <v>990</v>
      </c>
      <c r="D201" s="1">
        <v>1.80279898549927E+16</v>
      </c>
      <c r="E201" t="s">
        <v>22</v>
      </c>
      <c r="F201" s="3" t="str">
        <f ca="1">SUBSTITUTE(Tabela1[[#This Row],[Awareness Index (0-10)]],".",",")</f>
        <v>3,44</v>
      </c>
      <c r="G201" t="s">
        <v>16</v>
      </c>
      <c r="H201" s="3" t="str">
        <f ca="1">SUBSTITUTE(Tabela1[[#This Row],[Contraceptive Usage Rate (%)]],".",",")</f>
        <v>72,79</v>
      </c>
      <c r="I201" s="3" t="str">
        <f ca="1">SUBSTITUTE(Tabela1[[#This Row],[Teen Pregnancy Rate (per 1000 teens)]],".",",")</f>
        <v>31,3</v>
      </c>
      <c r="J201" t="str">
        <f ca="1">SUBSTITUTE(Tabela1[[#This Row],[HIV Prevention Awareness (%)]],".",",")</f>
        <v>50,02</v>
      </c>
      <c r="K201" t="str">
        <f ca="1">SUBSTITUTE(Tabela1[[#This Row],[Online Sales (%)]],".",",")</f>
        <v>19,66</v>
      </c>
      <c r="L201" t="str">
        <f ca="1">SUBSTITUTE(Tabela1[[#This Row],[Average Price per Condom (USD)]],".",",")</f>
        <v>1,79</v>
      </c>
      <c r="M201" t="s">
        <v>94</v>
      </c>
      <c r="N201" s="6" t="str">
        <f>LEFT(Tabela1[[#This Row],[Male vs Female Purchases (%)]],2)</f>
        <v>46</v>
      </c>
      <c r="O201" s="6" t="str">
        <f>MID(Tabela1[[#This Row],[Male vs Female Purchases (%)]],12,2)</f>
        <v>29</v>
      </c>
      <c r="P201" t="s">
        <v>59</v>
      </c>
      <c r="Q201" t="s">
        <v>22</v>
      </c>
    </row>
    <row r="202" spans="1:17" x14ac:dyDescent="0.25">
      <c r="A202">
        <v>2019</v>
      </c>
      <c r="B202" t="s">
        <v>14</v>
      </c>
      <c r="C202">
        <v>792</v>
      </c>
      <c r="D202" s="1">
        <v>1163802576640570</v>
      </c>
      <c r="E202" t="s">
        <v>22</v>
      </c>
      <c r="F202" s="3" t="str">
        <f ca="1">SUBSTITUTE(Tabela1[[#This Row],[Awareness Index (0-10)]],".",",")</f>
        <v>8,51</v>
      </c>
      <c r="G202" t="s">
        <v>19</v>
      </c>
      <c r="H202" s="3" t="str">
        <f ca="1">SUBSTITUTE(Tabela1[[#This Row],[Contraceptive Usage Rate (%)]],".",",")</f>
        <v>41,98</v>
      </c>
      <c r="I202" s="3" t="str">
        <f ca="1">SUBSTITUTE(Tabela1[[#This Row],[Teen Pregnancy Rate (per 1000 teens)]],".",",")</f>
        <v>5,8</v>
      </c>
      <c r="J202" t="str">
        <f ca="1">SUBSTITUTE(Tabela1[[#This Row],[HIV Prevention Awareness (%)]],".",",")</f>
        <v>77,33</v>
      </c>
      <c r="K202" t="str">
        <f ca="1">SUBSTITUTE(Tabela1[[#This Row],[Online Sales (%)]],".",",")</f>
        <v>43,34</v>
      </c>
      <c r="L202" t="str">
        <f ca="1">SUBSTITUTE(Tabela1[[#This Row],[Average Price per Condom (USD)]],".",",")</f>
        <v>0,95</v>
      </c>
      <c r="M202" t="s">
        <v>224</v>
      </c>
      <c r="N202" s="6" t="str">
        <f>LEFT(Tabela1[[#This Row],[Male vs Female Purchases (%)]],2)</f>
        <v>56</v>
      </c>
      <c r="O202" s="6" t="str">
        <f>MID(Tabela1[[#This Row],[Male vs Female Purchases (%)]],12,2)</f>
        <v>26</v>
      </c>
      <c r="P202" t="s">
        <v>26</v>
      </c>
      <c r="Q202" t="s">
        <v>15</v>
      </c>
    </row>
    <row r="203" spans="1:17" x14ac:dyDescent="0.25">
      <c r="A203">
        <v>2019</v>
      </c>
      <c r="B203" t="s">
        <v>14</v>
      </c>
      <c r="C203">
        <v>2099</v>
      </c>
      <c r="D203" s="1">
        <v>1826524359633790</v>
      </c>
      <c r="E203" t="s">
        <v>22</v>
      </c>
      <c r="F203" s="3" t="str">
        <f ca="1">SUBSTITUTE(Tabela1[[#This Row],[Awareness Index (0-10)]],".",",")</f>
        <v>3,3</v>
      </c>
      <c r="G203" t="s">
        <v>19</v>
      </c>
      <c r="H203" s="3" t="str">
        <f ca="1">SUBSTITUTE(Tabela1[[#This Row],[Contraceptive Usage Rate (%)]],".",",")</f>
        <v>35,09</v>
      </c>
      <c r="I203" s="3" t="str">
        <f ca="1">SUBSTITUTE(Tabela1[[#This Row],[Teen Pregnancy Rate (per 1000 teens)]],".",",")</f>
        <v>16,43</v>
      </c>
      <c r="J203" t="str">
        <f ca="1">SUBSTITUTE(Tabela1[[#This Row],[HIV Prevention Awareness (%)]],".",",")</f>
        <v>77,4</v>
      </c>
      <c r="K203" t="str">
        <f ca="1">SUBSTITUTE(Tabela1[[#This Row],[Online Sales (%)]],".",",")</f>
        <v>10,61</v>
      </c>
      <c r="L203" t="str">
        <f ca="1">SUBSTITUTE(Tabela1[[#This Row],[Average Price per Condom (USD)]],".",",")</f>
        <v>1,93</v>
      </c>
      <c r="M203" t="s">
        <v>225</v>
      </c>
      <c r="N203" s="6" t="str">
        <f>LEFT(Tabela1[[#This Row],[Male vs Female Purchases (%)]],2)</f>
        <v>40</v>
      </c>
      <c r="O203" s="6" t="str">
        <f>MID(Tabela1[[#This Row],[Male vs Female Purchases (%)]],12,2)</f>
        <v>25</v>
      </c>
      <c r="P203" t="s">
        <v>38</v>
      </c>
      <c r="Q203" t="s">
        <v>22</v>
      </c>
    </row>
    <row r="204" spans="1:17" x14ac:dyDescent="0.25">
      <c r="A204">
        <v>2019</v>
      </c>
      <c r="B204" t="s">
        <v>14</v>
      </c>
      <c r="C204">
        <v>312</v>
      </c>
      <c r="D204" s="1">
        <v>859975760975728</v>
      </c>
      <c r="E204" t="s">
        <v>22</v>
      </c>
      <c r="F204" s="3" t="str">
        <f ca="1">SUBSTITUTE(Tabela1[[#This Row],[Awareness Index (0-10)]],".",",")</f>
        <v>5,63</v>
      </c>
      <c r="G204" t="s">
        <v>40</v>
      </c>
      <c r="H204" s="3" t="str">
        <f ca="1">SUBSTITUTE(Tabela1[[#This Row],[Contraceptive Usage Rate (%)]],".",",")</f>
        <v>67,36</v>
      </c>
      <c r="I204" s="3" t="str">
        <f ca="1">SUBSTITUTE(Tabela1[[#This Row],[Teen Pregnancy Rate (per 1000 teens)]],".",",")</f>
        <v>16,24</v>
      </c>
      <c r="J204" t="str">
        <f ca="1">SUBSTITUTE(Tabela1[[#This Row],[HIV Prevention Awareness (%)]],".",",")</f>
        <v>54,99</v>
      </c>
      <c r="K204" t="str">
        <f ca="1">SUBSTITUTE(Tabela1[[#This Row],[Online Sales (%)]],".",",")</f>
        <v>38,05</v>
      </c>
      <c r="L204" t="str">
        <f ca="1">SUBSTITUTE(Tabela1[[#This Row],[Average Price per Condom (USD)]],".",",")</f>
        <v>0,3</v>
      </c>
      <c r="M204" t="s">
        <v>226</v>
      </c>
      <c r="N204" s="6" t="str">
        <f>LEFT(Tabela1[[#This Row],[Male vs Female Purchases (%)]],2)</f>
        <v>70</v>
      </c>
      <c r="O204" s="6" t="str">
        <f>MID(Tabela1[[#This Row],[Male vs Female Purchases (%)]],12,2)</f>
        <v>55</v>
      </c>
      <c r="P204" t="s">
        <v>28</v>
      </c>
      <c r="Q204" t="s">
        <v>15</v>
      </c>
    </row>
    <row r="205" spans="1:17" x14ac:dyDescent="0.25">
      <c r="A205">
        <v>2019</v>
      </c>
      <c r="B205" t="s">
        <v>14</v>
      </c>
      <c r="C205">
        <v>2113</v>
      </c>
      <c r="D205" s="1">
        <v>4.4535586942880304E+16</v>
      </c>
      <c r="E205" t="s">
        <v>22</v>
      </c>
      <c r="F205" s="3" t="str">
        <f ca="1">SUBSTITUTE(Tabela1[[#This Row],[Awareness Index (0-10)]],".",",")</f>
        <v>8,05</v>
      </c>
      <c r="G205" t="s">
        <v>40</v>
      </c>
      <c r="H205" s="3" t="str">
        <f ca="1">SUBSTITUTE(Tabela1[[#This Row],[Contraceptive Usage Rate (%)]],".",",")</f>
        <v>34,42</v>
      </c>
      <c r="I205" s="3" t="str">
        <f ca="1">SUBSTITUTE(Tabela1[[#This Row],[Teen Pregnancy Rate (per 1000 teens)]],".",",")</f>
        <v>23,77</v>
      </c>
      <c r="J205" t="str">
        <f ca="1">SUBSTITUTE(Tabela1[[#This Row],[HIV Prevention Awareness (%)]],".",",")</f>
        <v>79,06</v>
      </c>
      <c r="K205" t="str">
        <f ca="1">SUBSTITUTE(Tabela1[[#This Row],[Online Sales (%)]],".",",")</f>
        <v>13,87</v>
      </c>
      <c r="L205" t="str">
        <f ca="1">SUBSTITUTE(Tabela1[[#This Row],[Average Price per Condom (USD)]],".",",")</f>
        <v>1,63</v>
      </c>
      <c r="M205" t="s">
        <v>227</v>
      </c>
      <c r="N205" s="6" t="str">
        <f>LEFT(Tabela1[[#This Row],[Male vs Female Purchases (%)]],2)</f>
        <v>52</v>
      </c>
      <c r="O205" s="6" t="str">
        <f>MID(Tabela1[[#This Row],[Male vs Female Purchases (%)]],12,2)</f>
        <v>22</v>
      </c>
      <c r="P205" t="s">
        <v>26</v>
      </c>
      <c r="Q205" t="s">
        <v>15</v>
      </c>
    </row>
    <row r="206" spans="1:17" x14ac:dyDescent="0.25">
      <c r="A206">
        <v>2019</v>
      </c>
      <c r="B206" t="s">
        <v>14</v>
      </c>
      <c r="C206">
        <v>2326</v>
      </c>
      <c r="D206" s="1">
        <v>1.73609136928253E+16</v>
      </c>
      <c r="E206" t="s">
        <v>15</v>
      </c>
      <c r="F206" s="3" t="str">
        <f ca="1">SUBSTITUTE(Tabela1[[#This Row],[Awareness Index (0-10)]],".",",")</f>
        <v>3,56</v>
      </c>
      <c r="G206" t="s">
        <v>23</v>
      </c>
      <c r="H206" s="3" t="str">
        <f ca="1">SUBSTITUTE(Tabela1[[#This Row],[Contraceptive Usage Rate (%)]],".",",")</f>
        <v>82,61</v>
      </c>
      <c r="I206" s="3" t="str">
        <f ca="1">SUBSTITUTE(Tabela1[[#This Row],[Teen Pregnancy Rate (per 1000 teens)]],".",",")</f>
        <v>16,16</v>
      </c>
      <c r="J206" t="str">
        <f ca="1">SUBSTITUTE(Tabela1[[#This Row],[HIV Prevention Awareness (%)]],".",",")</f>
        <v>47,71</v>
      </c>
      <c r="K206" t="str">
        <f ca="1">SUBSTITUTE(Tabela1[[#This Row],[Online Sales (%)]],".",",")</f>
        <v>8,65</v>
      </c>
      <c r="L206" t="str">
        <f ca="1">SUBSTITUTE(Tabela1[[#This Row],[Average Price per Condom (USD)]],".",",")</f>
        <v>0,85</v>
      </c>
      <c r="M206" t="s">
        <v>228</v>
      </c>
      <c r="N206" s="6" t="str">
        <f>LEFT(Tabela1[[#This Row],[Male vs Female Purchases (%)]],2)</f>
        <v>75</v>
      </c>
      <c r="O206" s="6" t="str">
        <f>MID(Tabela1[[#This Row],[Male vs Female Purchases (%)]],12,2)</f>
        <v>36</v>
      </c>
      <c r="P206" t="s">
        <v>38</v>
      </c>
      <c r="Q206" t="s">
        <v>22</v>
      </c>
    </row>
    <row r="207" spans="1:17" x14ac:dyDescent="0.25">
      <c r="A207">
        <v>2019</v>
      </c>
      <c r="B207" t="s">
        <v>29</v>
      </c>
      <c r="C207">
        <v>1074</v>
      </c>
      <c r="D207" s="1">
        <v>2.51024656135013E+16</v>
      </c>
      <c r="E207" t="s">
        <v>15</v>
      </c>
      <c r="F207" s="3" t="str">
        <f ca="1">SUBSTITUTE(Tabela1[[#This Row],[Awareness Index (0-10)]],".",",")</f>
        <v>2,05</v>
      </c>
      <c r="G207" t="s">
        <v>19</v>
      </c>
      <c r="H207" s="3" t="str">
        <f ca="1">SUBSTITUTE(Tabela1[[#This Row],[Contraceptive Usage Rate (%)]],".",",")</f>
        <v>64,59</v>
      </c>
      <c r="I207" s="3" t="str">
        <f ca="1">SUBSTITUTE(Tabela1[[#This Row],[Teen Pregnancy Rate (per 1000 teens)]],".",",")</f>
        <v>61,45</v>
      </c>
      <c r="J207" t="str">
        <f ca="1">SUBSTITUTE(Tabela1[[#This Row],[HIV Prevention Awareness (%)]],".",",")</f>
        <v>92,41</v>
      </c>
      <c r="K207" t="str">
        <f ca="1">SUBSTITUTE(Tabela1[[#This Row],[Online Sales (%)]],".",",")</f>
        <v>54,82</v>
      </c>
      <c r="L207" t="str">
        <f ca="1">SUBSTITUTE(Tabela1[[#This Row],[Average Price per Condom (USD)]],".",",")</f>
        <v>0,4</v>
      </c>
      <c r="M207" t="s">
        <v>229</v>
      </c>
      <c r="N207" s="6" t="str">
        <f>LEFT(Tabela1[[#This Row],[Male vs Female Purchases (%)]],2)</f>
        <v>78</v>
      </c>
      <c r="O207" s="6" t="str">
        <f>MID(Tabela1[[#This Row],[Male vs Female Purchases (%)]],12,2)</f>
        <v>26</v>
      </c>
      <c r="P207" t="s">
        <v>28</v>
      </c>
      <c r="Q207" t="s">
        <v>15</v>
      </c>
    </row>
    <row r="208" spans="1:17" x14ac:dyDescent="0.25">
      <c r="A208">
        <v>2019</v>
      </c>
      <c r="B208" t="s">
        <v>29</v>
      </c>
      <c r="C208">
        <v>259</v>
      </c>
      <c r="D208" s="1">
        <v>2198723676804010</v>
      </c>
      <c r="E208" t="s">
        <v>15</v>
      </c>
      <c r="F208" s="3" t="str">
        <f ca="1">SUBSTITUTE(Tabela1[[#This Row],[Awareness Index (0-10)]],".",",")</f>
        <v>7,45</v>
      </c>
      <c r="G208" t="s">
        <v>40</v>
      </c>
      <c r="H208" s="3" t="str">
        <f ca="1">SUBSTITUTE(Tabela1[[#This Row],[Contraceptive Usage Rate (%)]],".",",")</f>
        <v>63,75</v>
      </c>
      <c r="I208" s="3" t="str">
        <f ca="1">SUBSTITUTE(Tabela1[[#This Row],[Teen Pregnancy Rate (per 1000 teens)]],".",",")</f>
        <v>67,22</v>
      </c>
      <c r="J208" t="str">
        <f ca="1">SUBSTITUTE(Tabela1[[#This Row],[HIV Prevention Awareness (%)]],".",",")</f>
        <v>62,64</v>
      </c>
      <c r="K208" t="str">
        <f ca="1">SUBSTITUTE(Tabela1[[#This Row],[Online Sales (%)]],".",",")</f>
        <v>26,43</v>
      </c>
      <c r="L208" t="str">
        <f ca="1">SUBSTITUTE(Tabela1[[#This Row],[Average Price per Condom (USD)]],".",",")</f>
        <v>0,96</v>
      </c>
      <c r="M208" t="s">
        <v>230</v>
      </c>
      <c r="N208" s="6" t="str">
        <f>LEFT(Tabela1[[#This Row],[Male vs Female Purchases (%)]],2)</f>
        <v>68</v>
      </c>
      <c r="O208" s="6" t="str">
        <f>MID(Tabela1[[#This Row],[Male vs Female Purchases (%)]],12,2)</f>
        <v>43</v>
      </c>
      <c r="P208" t="s">
        <v>59</v>
      </c>
      <c r="Q208" t="s">
        <v>22</v>
      </c>
    </row>
    <row r="209" spans="1:17" x14ac:dyDescent="0.25">
      <c r="A209">
        <v>2019</v>
      </c>
      <c r="B209" t="s">
        <v>29</v>
      </c>
      <c r="C209">
        <v>53</v>
      </c>
      <c r="D209" s="1">
        <v>7173426105973680</v>
      </c>
      <c r="E209" t="s">
        <v>22</v>
      </c>
      <c r="F209" s="3" t="str">
        <f ca="1">SUBSTITUTE(Tabela1[[#This Row],[Awareness Index (0-10)]],".",",")</f>
        <v>2,36</v>
      </c>
      <c r="G209" t="s">
        <v>16</v>
      </c>
      <c r="H209" s="3" t="str">
        <f ca="1">SUBSTITUTE(Tabela1[[#This Row],[Contraceptive Usage Rate (%)]],".",",")</f>
        <v>75,65</v>
      </c>
      <c r="I209" s="3" t="str">
        <f ca="1">SUBSTITUTE(Tabela1[[#This Row],[Teen Pregnancy Rate (per 1000 teens)]],".",",")</f>
        <v>60,91</v>
      </c>
      <c r="J209" t="str">
        <f ca="1">SUBSTITUTE(Tabela1[[#This Row],[HIV Prevention Awareness (%)]],".",",")</f>
        <v>49,08</v>
      </c>
      <c r="K209" t="str">
        <f ca="1">SUBSTITUTE(Tabela1[[#This Row],[Online Sales (%)]],".",",")</f>
        <v>34,83</v>
      </c>
      <c r="L209" t="str">
        <f ca="1">SUBSTITUTE(Tabela1[[#This Row],[Average Price per Condom (USD)]],".",",")</f>
        <v>1,9</v>
      </c>
      <c r="M209" t="s">
        <v>231</v>
      </c>
      <c r="N209" s="6" t="str">
        <f>LEFT(Tabela1[[#This Row],[Male vs Female Purchases (%)]],2)</f>
        <v>51</v>
      </c>
      <c r="O209" s="6" t="str">
        <f>MID(Tabela1[[#This Row],[Male vs Female Purchases (%)]],12,2)</f>
        <v>33</v>
      </c>
      <c r="P209" t="s">
        <v>38</v>
      </c>
      <c r="Q209" t="s">
        <v>22</v>
      </c>
    </row>
    <row r="210" spans="1:17" x14ac:dyDescent="0.25">
      <c r="A210">
        <v>2019</v>
      </c>
      <c r="B210" t="s">
        <v>29</v>
      </c>
      <c r="C210">
        <v>58</v>
      </c>
      <c r="D210" s="1">
        <v>1.49765107557731E+16</v>
      </c>
      <c r="E210" t="s">
        <v>15</v>
      </c>
      <c r="F210" s="3" t="str">
        <f ca="1">SUBSTITUTE(Tabela1[[#This Row],[Awareness Index (0-10)]],".",",")</f>
        <v>8,5</v>
      </c>
      <c r="G210" t="s">
        <v>23</v>
      </c>
      <c r="H210" s="3" t="str">
        <f ca="1">SUBSTITUTE(Tabela1[[#This Row],[Contraceptive Usage Rate (%)]],".",",")</f>
        <v>55,12</v>
      </c>
      <c r="I210" s="3" t="str">
        <f ca="1">SUBSTITUTE(Tabela1[[#This Row],[Teen Pregnancy Rate (per 1000 teens)]],".",",")</f>
        <v>35,45</v>
      </c>
      <c r="J210" t="str">
        <f ca="1">SUBSTITUTE(Tabela1[[#This Row],[HIV Prevention Awareness (%)]],".",",")</f>
        <v>76,27</v>
      </c>
      <c r="K210" t="str">
        <f ca="1">SUBSTITUTE(Tabela1[[#This Row],[Online Sales (%)]],".",",")</f>
        <v>64,59</v>
      </c>
      <c r="L210" t="str">
        <f ca="1">SUBSTITUTE(Tabela1[[#This Row],[Average Price per Condom (USD)]],".",",")</f>
        <v>0,23</v>
      </c>
      <c r="M210" t="s">
        <v>232</v>
      </c>
      <c r="N210" s="6" t="str">
        <f>LEFT(Tabela1[[#This Row],[Male vs Female Purchases (%)]],2)</f>
        <v>68</v>
      </c>
      <c r="O210" s="6" t="str">
        <f>MID(Tabela1[[#This Row],[Male vs Female Purchases (%)]],12,2)</f>
        <v>48</v>
      </c>
      <c r="P210" t="s">
        <v>38</v>
      </c>
      <c r="Q210" t="s">
        <v>22</v>
      </c>
    </row>
    <row r="211" spans="1:17" x14ac:dyDescent="0.25">
      <c r="A211">
        <v>2019</v>
      </c>
      <c r="B211" t="s">
        <v>29</v>
      </c>
      <c r="C211">
        <v>549</v>
      </c>
      <c r="D211" s="1">
        <v>4.7010445177107E+16</v>
      </c>
      <c r="E211" t="s">
        <v>22</v>
      </c>
      <c r="F211" s="3" t="str">
        <f ca="1">SUBSTITUTE(Tabela1[[#This Row],[Awareness Index (0-10)]],".",",")</f>
        <v>4,15</v>
      </c>
      <c r="G211" t="s">
        <v>16</v>
      </c>
      <c r="H211" s="3" t="str">
        <f ca="1">SUBSTITUTE(Tabela1[[#This Row],[Contraceptive Usage Rate (%)]],".",",")</f>
        <v>20,75</v>
      </c>
      <c r="I211" s="3" t="str">
        <f ca="1">SUBSTITUTE(Tabela1[[#This Row],[Teen Pregnancy Rate (per 1000 teens)]],".",",")</f>
        <v>28,26</v>
      </c>
      <c r="J211" t="str">
        <f ca="1">SUBSTITUTE(Tabela1[[#This Row],[HIV Prevention Awareness (%)]],".",",")</f>
        <v>96,26</v>
      </c>
      <c r="K211" t="str">
        <f ca="1">SUBSTITUTE(Tabela1[[#This Row],[Online Sales (%)]],".",",")</f>
        <v>56,32</v>
      </c>
      <c r="L211" t="str">
        <f ca="1">SUBSTITUTE(Tabela1[[#This Row],[Average Price per Condom (USD)]],".",",")</f>
        <v>0,86</v>
      </c>
      <c r="M211" t="s">
        <v>233</v>
      </c>
      <c r="N211" s="6" t="str">
        <f>LEFT(Tabela1[[#This Row],[Male vs Female Purchases (%)]],2)</f>
        <v>66</v>
      </c>
      <c r="O211" s="6" t="str">
        <f>MID(Tabela1[[#This Row],[Male vs Female Purchases (%)]],12,2)</f>
        <v>48</v>
      </c>
      <c r="P211" t="s">
        <v>38</v>
      </c>
      <c r="Q211" t="s">
        <v>22</v>
      </c>
    </row>
    <row r="212" spans="1:17" x14ac:dyDescent="0.25">
      <c r="A212">
        <v>2019</v>
      </c>
      <c r="B212" t="s">
        <v>35</v>
      </c>
      <c r="C212">
        <v>918</v>
      </c>
      <c r="D212" s="1">
        <v>2.03688121385712E+16</v>
      </c>
      <c r="E212" t="s">
        <v>15</v>
      </c>
      <c r="F212" s="3" t="str">
        <f ca="1">SUBSTITUTE(Tabela1[[#This Row],[Awareness Index (0-10)]],".",",")</f>
        <v>7,96</v>
      </c>
      <c r="G212" t="s">
        <v>19</v>
      </c>
      <c r="H212" s="3" t="str">
        <f ca="1">SUBSTITUTE(Tabela1[[#This Row],[Contraceptive Usage Rate (%)]],".",",")</f>
        <v>65,58</v>
      </c>
      <c r="I212" s="3" t="str">
        <f ca="1">SUBSTITUTE(Tabela1[[#This Row],[Teen Pregnancy Rate (per 1000 teens)]],".",",")</f>
        <v>39,53</v>
      </c>
      <c r="J212" t="str">
        <f ca="1">SUBSTITUTE(Tabela1[[#This Row],[HIV Prevention Awareness (%)]],".",",")</f>
        <v>69,79</v>
      </c>
      <c r="K212" t="str">
        <f ca="1">SUBSTITUTE(Tabela1[[#This Row],[Online Sales (%)]],".",",")</f>
        <v>61,67</v>
      </c>
      <c r="L212" t="str">
        <f ca="1">SUBSTITUTE(Tabela1[[#This Row],[Average Price per Condom (USD)]],".",",")</f>
        <v>1,75</v>
      </c>
      <c r="M212" t="s">
        <v>234</v>
      </c>
      <c r="N212" s="6" t="str">
        <f>LEFT(Tabela1[[#This Row],[Male vs Female Purchases (%)]],2)</f>
        <v>78</v>
      </c>
      <c r="O212" s="6" t="str">
        <f>MID(Tabela1[[#This Row],[Male vs Female Purchases (%)]],12,2)</f>
        <v>55</v>
      </c>
      <c r="P212" t="s">
        <v>28</v>
      </c>
      <c r="Q212" t="s">
        <v>22</v>
      </c>
    </row>
    <row r="213" spans="1:17" x14ac:dyDescent="0.25">
      <c r="A213">
        <v>2019</v>
      </c>
      <c r="B213" t="s">
        <v>35</v>
      </c>
      <c r="C213">
        <v>579</v>
      </c>
      <c r="D213" s="1">
        <v>1955481910093520</v>
      </c>
      <c r="E213" t="s">
        <v>22</v>
      </c>
      <c r="F213" s="3" t="str">
        <f ca="1">SUBSTITUTE(Tabela1[[#This Row],[Awareness Index (0-10)]],".",",")</f>
        <v>3,24</v>
      </c>
      <c r="G213" t="s">
        <v>16</v>
      </c>
      <c r="H213" s="3" t="str">
        <f ca="1">SUBSTITUTE(Tabela1[[#This Row],[Contraceptive Usage Rate (%)]],".",",")</f>
        <v>66,22</v>
      </c>
      <c r="I213" s="3" t="str">
        <f ca="1">SUBSTITUTE(Tabela1[[#This Row],[Teen Pregnancy Rate (per 1000 teens)]],".",",")</f>
        <v>68,48</v>
      </c>
      <c r="J213" t="str">
        <f ca="1">SUBSTITUTE(Tabela1[[#This Row],[HIV Prevention Awareness (%)]],".",",")</f>
        <v>75,6</v>
      </c>
      <c r="K213" t="str">
        <f ca="1">SUBSTITUTE(Tabela1[[#This Row],[Online Sales (%)]],".",",")</f>
        <v>7,13</v>
      </c>
      <c r="L213" t="str">
        <f ca="1">SUBSTITUTE(Tabela1[[#This Row],[Average Price per Condom (USD)]],".",",")</f>
        <v>2,07</v>
      </c>
      <c r="M213" t="s">
        <v>156</v>
      </c>
      <c r="N213" s="6" t="str">
        <f>LEFT(Tabela1[[#This Row],[Male vs Female Purchases (%)]],2)</f>
        <v>47</v>
      </c>
      <c r="O213" s="6" t="str">
        <f>MID(Tabela1[[#This Row],[Male vs Female Purchases (%)]],12,2)</f>
        <v>50</v>
      </c>
      <c r="P213" t="s">
        <v>26</v>
      </c>
      <c r="Q213" t="s">
        <v>15</v>
      </c>
    </row>
    <row r="214" spans="1:17" x14ac:dyDescent="0.25">
      <c r="A214">
        <v>2019</v>
      </c>
      <c r="B214" t="s">
        <v>35</v>
      </c>
      <c r="C214">
        <v>835</v>
      </c>
      <c r="D214" s="1">
        <v>2.60824146131464E+16</v>
      </c>
      <c r="E214" t="s">
        <v>22</v>
      </c>
      <c r="F214" s="3" t="str">
        <f ca="1">SUBSTITUTE(Tabela1[[#This Row],[Awareness Index (0-10)]],".",",")</f>
        <v>2,38</v>
      </c>
      <c r="G214" t="s">
        <v>40</v>
      </c>
      <c r="H214" s="3" t="str">
        <f ca="1">SUBSTITUTE(Tabela1[[#This Row],[Contraceptive Usage Rate (%)]],".",",")</f>
        <v>87,96</v>
      </c>
      <c r="I214" s="3" t="str">
        <f ca="1">SUBSTITUTE(Tabela1[[#This Row],[Teen Pregnancy Rate (per 1000 teens)]],".",",")</f>
        <v>47,61</v>
      </c>
      <c r="J214" t="str">
        <f ca="1">SUBSTITUTE(Tabela1[[#This Row],[HIV Prevention Awareness (%)]],".",",")</f>
        <v>83,01</v>
      </c>
      <c r="K214" t="str">
        <f ca="1">SUBSTITUTE(Tabela1[[#This Row],[Online Sales (%)]],".",",")</f>
        <v>51,05</v>
      </c>
      <c r="L214" t="str">
        <f ca="1">SUBSTITUTE(Tabela1[[#This Row],[Average Price per Condom (USD)]],".",",")</f>
        <v>1,12</v>
      </c>
      <c r="M214" t="s">
        <v>235</v>
      </c>
      <c r="N214" s="6" t="str">
        <f>LEFT(Tabela1[[#This Row],[Male vs Female Purchases (%)]],2)</f>
        <v>76</v>
      </c>
      <c r="O214" s="6" t="str">
        <f>MID(Tabela1[[#This Row],[Male vs Female Purchases (%)]],12,2)</f>
        <v>51</v>
      </c>
      <c r="P214" t="s">
        <v>45</v>
      </c>
      <c r="Q214" t="s">
        <v>15</v>
      </c>
    </row>
    <row r="215" spans="1:17" x14ac:dyDescent="0.25">
      <c r="A215">
        <v>2019</v>
      </c>
      <c r="B215" t="s">
        <v>35</v>
      </c>
      <c r="C215">
        <v>291</v>
      </c>
      <c r="D215" s="1">
        <v>7063618242375060</v>
      </c>
      <c r="E215" t="s">
        <v>15</v>
      </c>
      <c r="F215" s="3" t="str">
        <f ca="1">SUBSTITUTE(Tabela1[[#This Row],[Awareness Index (0-10)]],".",",")</f>
        <v>4,2</v>
      </c>
      <c r="G215" t="s">
        <v>23</v>
      </c>
      <c r="H215" s="3" t="str">
        <f ca="1">SUBSTITUTE(Tabela1[[#This Row],[Contraceptive Usage Rate (%)]],".",",")</f>
        <v>55,17</v>
      </c>
      <c r="I215" s="3" t="str">
        <f ca="1">SUBSTITUTE(Tabela1[[#This Row],[Teen Pregnancy Rate (per 1000 teens)]],".",",")</f>
        <v>6,76</v>
      </c>
      <c r="J215" t="str">
        <f ca="1">SUBSTITUTE(Tabela1[[#This Row],[HIV Prevention Awareness (%)]],".",",")</f>
        <v>52,79</v>
      </c>
      <c r="K215" t="str">
        <f ca="1">SUBSTITUTE(Tabela1[[#This Row],[Online Sales (%)]],".",",")</f>
        <v>32,23</v>
      </c>
      <c r="L215" t="str">
        <f ca="1">SUBSTITUTE(Tabela1[[#This Row],[Average Price per Condom (USD)]],".",",")</f>
        <v>1,55</v>
      </c>
      <c r="M215" t="s">
        <v>236</v>
      </c>
      <c r="N215" s="6" t="str">
        <f>LEFT(Tabela1[[#This Row],[Male vs Female Purchases (%)]],2)</f>
        <v>53</v>
      </c>
      <c r="O215" s="6" t="str">
        <f>MID(Tabela1[[#This Row],[Male vs Female Purchases (%)]],12,2)</f>
        <v>40</v>
      </c>
      <c r="P215" t="s">
        <v>18</v>
      </c>
      <c r="Q215" t="s">
        <v>15</v>
      </c>
    </row>
    <row r="216" spans="1:17" x14ac:dyDescent="0.25">
      <c r="A216">
        <v>2019</v>
      </c>
      <c r="B216" t="s">
        <v>35</v>
      </c>
      <c r="C216">
        <v>681</v>
      </c>
      <c r="D216" s="1">
        <v>1.1707194595785E+16</v>
      </c>
      <c r="E216" t="s">
        <v>22</v>
      </c>
      <c r="F216" s="3" t="str">
        <f ca="1">SUBSTITUTE(Tabela1[[#This Row],[Awareness Index (0-10)]],".",",")</f>
        <v>6,32</v>
      </c>
      <c r="G216" t="s">
        <v>16</v>
      </c>
      <c r="H216" s="3" t="str">
        <f ca="1">SUBSTITUTE(Tabela1[[#This Row],[Contraceptive Usage Rate (%)]],".",",")</f>
        <v>92,8</v>
      </c>
      <c r="I216" s="3" t="str">
        <f ca="1">SUBSTITUTE(Tabela1[[#This Row],[Teen Pregnancy Rate (per 1000 teens)]],".",",")</f>
        <v>47,81</v>
      </c>
      <c r="J216" t="str">
        <f ca="1">SUBSTITUTE(Tabela1[[#This Row],[HIV Prevention Awareness (%)]],".",",")</f>
        <v>25,35</v>
      </c>
      <c r="K216" t="str">
        <f ca="1">SUBSTITUTE(Tabela1[[#This Row],[Online Sales (%)]],".",",")</f>
        <v>67,4</v>
      </c>
      <c r="L216" t="str">
        <f ca="1">SUBSTITUTE(Tabela1[[#This Row],[Average Price per Condom (USD)]],".",",")</f>
        <v>0,98</v>
      </c>
      <c r="M216" t="s">
        <v>65</v>
      </c>
      <c r="N216" s="6" t="str">
        <f>LEFT(Tabela1[[#This Row],[Male vs Female Purchases (%)]],2)</f>
        <v>49</v>
      </c>
      <c r="O216" s="6" t="str">
        <f>MID(Tabela1[[#This Row],[Male vs Female Purchases (%)]],12,2)</f>
        <v>40</v>
      </c>
      <c r="P216" t="s">
        <v>21</v>
      </c>
      <c r="Q216" t="s">
        <v>22</v>
      </c>
    </row>
    <row r="217" spans="1:17" x14ac:dyDescent="0.25">
      <c r="A217">
        <v>2019</v>
      </c>
      <c r="B217" t="s">
        <v>43</v>
      </c>
      <c r="C217">
        <v>1935</v>
      </c>
      <c r="D217" s="1">
        <v>3.39760641873614E+16</v>
      </c>
      <c r="E217" t="s">
        <v>22</v>
      </c>
      <c r="F217" s="3" t="str">
        <f ca="1">SUBSTITUTE(Tabela1[[#This Row],[Awareness Index (0-10)]],".",",")</f>
        <v>5,77</v>
      </c>
      <c r="G217" t="s">
        <v>19</v>
      </c>
      <c r="H217" s="3" t="str">
        <f ca="1">SUBSTITUTE(Tabela1[[#This Row],[Contraceptive Usage Rate (%)]],".",",")</f>
        <v>87,95</v>
      </c>
      <c r="I217" s="3" t="str">
        <f ca="1">SUBSTITUTE(Tabela1[[#This Row],[Teen Pregnancy Rate (per 1000 teens)]],".",",")</f>
        <v>23,94</v>
      </c>
      <c r="J217" t="str">
        <f ca="1">SUBSTITUTE(Tabela1[[#This Row],[HIV Prevention Awareness (%)]],".",",")</f>
        <v>97,36</v>
      </c>
      <c r="K217" t="str">
        <f ca="1">SUBSTITUTE(Tabela1[[#This Row],[Online Sales (%)]],".",",")</f>
        <v>59,56</v>
      </c>
      <c r="L217" t="str">
        <f ca="1">SUBSTITUTE(Tabela1[[#This Row],[Average Price per Condom (USD)]],".",",")</f>
        <v>2,26</v>
      </c>
      <c r="M217" t="s">
        <v>237</v>
      </c>
      <c r="N217" s="6" t="str">
        <f>LEFT(Tabela1[[#This Row],[Male vs Female Purchases (%)]],2)</f>
        <v>41</v>
      </c>
      <c r="O217" s="6" t="str">
        <f>MID(Tabela1[[#This Row],[Male vs Female Purchases (%)]],12,2)</f>
        <v>42</v>
      </c>
      <c r="P217" t="s">
        <v>18</v>
      </c>
      <c r="Q217" t="s">
        <v>15</v>
      </c>
    </row>
    <row r="218" spans="1:17" x14ac:dyDescent="0.25">
      <c r="A218">
        <v>2019</v>
      </c>
      <c r="B218" t="s">
        <v>43</v>
      </c>
      <c r="C218">
        <v>1582</v>
      </c>
      <c r="D218" s="1">
        <v>5.0611944509614E+16</v>
      </c>
      <c r="E218" t="s">
        <v>15</v>
      </c>
      <c r="F218" s="3" t="str">
        <f ca="1">SUBSTITUTE(Tabela1[[#This Row],[Awareness Index (0-10)]],".",",")</f>
        <v>6,22</v>
      </c>
      <c r="G218" t="s">
        <v>16</v>
      </c>
      <c r="H218" s="3" t="str">
        <f ca="1">SUBSTITUTE(Tabela1[[#This Row],[Contraceptive Usage Rate (%)]],".",",")</f>
        <v>32,46</v>
      </c>
      <c r="I218" s="3" t="str">
        <f ca="1">SUBSTITUTE(Tabela1[[#This Row],[Teen Pregnancy Rate (per 1000 teens)]],".",",")</f>
        <v>10,47</v>
      </c>
      <c r="J218" t="str">
        <f ca="1">SUBSTITUTE(Tabela1[[#This Row],[HIV Prevention Awareness (%)]],".",",")</f>
        <v>38,53</v>
      </c>
      <c r="K218" t="str">
        <f ca="1">SUBSTITUTE(Tabela1[[#This Row],[Online Sales (%)]],".",",")</f>
        <v>31,07</v>
      </c>
      <c r="L218" t="str">
        <f ca="1">SUBSTITUTE(Tabela1[[#This Row],[Average Price per Condom (USD)]],".",",")</f>
        <v>1,73</v>
      </c>
      <c r="M218" t="s">
        <v>238</v>
      </c>
      <c r="N218" s="6" t="str">
        <f>LEFT(Tabela1[[#This Row],[Male vs Female Purchases (%)]],2)</f>
        <v>74</v>
      </c>
      <c r="O218" s="6" t="str">
        <f>MID(Tabela1[[#This Row],[Male vs Female Purchases (%)]],12,2)</f>
        <v>45</v>
      </c>
      <c r="P218" t="s">
        <v>45</v>
      </c>
      <c r="Q218" t="s">
        <v>15</v>
      </c>
    </row>
    <row r="219" spans="1:17" x14ac:dyDescent="0.25">
      <c r="A219">
        <v>2019</v>
      </c>
      <c r="B219" t="s">
        <v>43</v>
      </c>
      <c r="C219">
        <v>2500</v>
      </c>
      <c r="D219" s="1">
        <v>5044345884020190</v>
      </c>
      <c r="E219" t="s">
        <v>15</v>
      </c>
      <c r="F219" s="3" t="str">
        <f ca="1">SUBSTITUTE(Tabela1[[#This Row],[Awareness Index (0-10)]],".",",")</f>
        <v>4,06</v>
      </c>
      <c r="G219" t="s">
        <v>40</v>
      </c>
      <c r="H219" s="3" t="str">
        <f ca="1">SUBSTITUTE(Tabela1[[#This Row],[Contraceptive Usage Rate (%)]],".",",")</f>
        <v>82,99</v>
      </c>
      <c r="I219" s="3" t="str">
        <f ca="1">SUBSTITUTE(Tabela1[[#This Row],[Teen Pregnancy Rate (per 1000 teens)]],".",",")</f>
        <v>27,34</v>
      </c>
      <c r="J219" t="str">
        <f ca="1">SUBSTITUTE(Tabela1[[#This Row],[HIV Prevention Awareness (%)]],".",",")</f>
        <v>40,18</v>
      </c>
      <c r="K219" t="str">
        <f ca="1">SUBSTITUTE(Tabela1[[#This Row],[Online Sales (%)]],".",",")</f>
        <v>32,25</v>
      </c>
      <c r="L219" t="str">
        <f ca="1">SUBSTITUTE(Tabela1[[#This Row],[Average Price per Condom (USD)]],".",",")</f>
        <v>0,8</v>
      </c>
      <c r="M219" t="s">
        <v>239</v>
      </c>
      <c r="N219" s="6" t="str">
        <f>LEFT(Tabela1[[#This Row],[Male vs Female Purchases (%)]],2)</f>
        <v>63</v>
      </c>
      <c r="O219" s="6" t="str">
        <f>MID(Tabela1[[#This Row],[Male vs Female Purchases (%)]],12,2)</f>
        <v>38</v>
      </c>
      <c r="P219" t="s">
        <v>38</v>
      </c>
      <c r="Q219" t="s">
        <v>15</v>
      </c>
    </row>
    <row r="220" spans="1:17" x14ac:dyDescent="0.25">
      <c r="A220">
        <v>2019</v>
      </c>
      <c r="B220" t="s">
        <v>43</v>
      </c>
      <c r="C220">
        <v>312</v>
      </c>
      <c r="D220" s="1">
        <v>1.91203107163279E+16</v>
      </c>
      <c r="E220" t="s">
        <v>15</v>
      </c>
      <c r="F220" s="3" t="str">
        <f ca="1">SUBSTITUTE(Tabela1[[#This Row],[Awareness Index (0-10)]],".",",")</f>
        <v>6,26</v>
      </c>
      <c r="G220" t="s">
        <v>23</v>
      </c>
      <c r="H220" s="3" t="str">
        <f ca="1">SUBSTITUTE(Tabela1[[#This Row],[Contraceptive Usage Rate (%)]],".",",")</f>
        <v>36,22</v>
      </c>
      <c r="I220" s="3" t="str">
        <f ca="1">SUBSTITUTE(Tabela1[[#This Row],[Teen Pregnancy Rate (per 1000 teens)]],".",",")</f>
        <v>20,58</v>
      </c>
      <c r="J220" t="str">
        <f ca="1">SUBSTITUTE(Tabela1[[#This Row],[HIV Prevention Awareness (%)]],".",",")</f>
        <v>88,65</v>
      </c>
      <c r="K220" t="str">
        <f ca="1">SUBSTITUTE(Tabela1[[#This Row],[Online Sales (%)]],".",",")</f>
        <v>15,14</v>
      </c>
      <c r="L220" t="str">
        <f ca="1">SUBSTITUTE(Tabela1[[#This Row],[Average Price per Condom (USD)]],".",",")</f>
        <v>0,87</v>
      </c>
      <c r="M220" t="s">
        <v>240</v>
      </c>
      <c r="N220" s="6" t="str">
        <f>LEFT(Tabela1[[#This Row],[Male vs Female Purchases (%)]],2)</f>
        <v>78</v>
      </c>
      <c r="O220" s="6" t="str">
        <f>MID(Tabela1[[#This Row],[Male vs Female Purchases (%)]],12,2)</f>
        <v>20</v>
      </c>
      <c r="P220" t="s">
        <v>26</v>
      </c>
      <c r="Q220" t="s">
        <v>22</v>
      </c>
    </row>
    <row r="221" spans="1:17" x14ac:dyDescent="0.25">
      <c r="A221">
        <v>2019</v>
      </c>
      <c r="B221" t="s">
        <v>43</v>
      </c>
      <c r="C221">
        <v>1801</v>
      </c>
      <c r="D221" s="1">
        <v>5260537636265010</v>
      </c>
      <c r="E221" t="s">
        <v>22</v>
      </c>
      <c r="F221" s="3" t="str">
        <f ca="1">SUBSTITUTE(Tabela1[[#This Row],[Awareness Index (0-10)]],".",",")</f>
        <v>8,07</v>
      </c>
      <c r="G221" t="s">
        <v>19</v>
      </c>
      <c r="H221" s="3" t="str">
        <f ca="1">SUBSTITUTE(Tabela1[[#This Row],[Contraceptive Usage Rate (%)]],".",",")</f>
        <v>86,97</v>
      </c>
      <c r="I221" s="3" t="str">
        <f ca="1">SUBSTITUTE(Tabela1[[#This Row],[Teen Pregnancy Rate (per 1000 teens)]],".",",")</f>
        <v>61,4</v>
      </c>
      <c r="J221" t="str">
        <f ca="1">SUBSTITUTE(Tabela1[[#This Row],[HIV Prevention Awareness (%)]],".",",")</f>
        <v>96,39</v>
      </c>
      <c r="K221" t="str">
        <f ca="1">SUBSTITUTE(Tabela1[[#This Row],[Online Sales (%)]],".",",")</f>
        <v>52,33</v>
      </c>
      <c r="L221" t="str">
        <f ca="1">SUBSTITUTE(Tabela1[[#This Row],[Average Price per Condom (USD)]],".",",")</f>
        <v>0,65</v>
      </c>
      <c r="M221" t="s">
        <v>241</v>
      </c>
      <c r="N221" s="6" t="str">
        <f>LEFT(Tabela1[[#This Row],[Male vs Female Purchases (%)]],2)</f>
        <v>56</v>
      </c>
      <c r="O221" s="6" t="str">
        <f>MID(Tabela1[[#This Row],[Male vs Female Purchases (%)]],12,2)</f>
        <v>58</v>
      </c>
      <c r="P221" t="s">
        <v>38</v>
      </c>
      <c r="Q221" t="s">
        <v>15</v>
      </c>
    </row>
    <row r="222" spans="1:17" x14ac:dyDescent="0.25">
      <c r="A222">
        <v>2019</v>
      </c>
      <c r="B222" t="s">
        <v>50</v>
      </c>
      <c r="C222">
        <v>1892</v>
      </c>
      <c r="D222" s="1">
        <v>6251059678302040</v>
      </c>
      <c r="E222" t="s">
        <v>15</v>
      </c>
      <c r="F222" s="3" t="str">
        <f ca="1">SUBSTITUTE(Tabela1[[#This Row],[Awareness Index (0-10)]],".",",")</f>
        <v>2,41</v>
      </c>
      <c r="G222" t="s">
        <v>23</v>
      </c>
      <c r="H222" s="3" t="str">
        <f ca="1">SUBSTITUTE(Tabela1[[#This Row],[Contraceptive Usage Rate (%)]],".",",")</f>
        <v>64,42</v>
      </c>
      <c r="I222" s="3" t="str">
        <f ca="1">SUBSTITUTE(Tabela1[[#This Row],[Teen Pregnancy Rate (per 1000 teens)]],".",",")</f>
        <v>6,85</v>
      </c>
      <c r="J222" t="str">
        <f ca="1">SUBSTITUTE(Tabela1[[#This Row],[HIV Prevention Awareness (%)]],".",",")</f>
        <v>61,85</v>
      </c>
      <c r="K222" t="str">
        <f ca="1">SUBSTITUTE(Tabela1[[#This Row],[Online Sales (%)]],".",",")</f>
        <v>24,46</v>
      </c>
      <c r="L222" t="str">
        <f ca="1">SUBSTITUTE(Tabela1[[#This Row],[Average Price per Condom (USD)]],".",",")</f>
        <v>1,39</v>
      </c>
      <c r="M222" t="s">
        <v>176</v>
      </c>
      <c r="N222" s="6" t="str">
        <f>LEFT(Tabela1[[#This Row],[Male vs Female Purchases (%)]],2)</f>
        <v>69</v>
      </c>
      <c r="O222" s="6" t="str">
        <f>MID(Tabela1[[#This Row],[Male vs Female Purchases (%)]],12,2)</f>
        <v>31</v>
      </c>
      <c r="P222" t="s">
        <v>45</v>
      </c>
      <c r="Q222" t="s">
        <v>15</v>
      </c>
    </row>
    <row r="223" spans="1:17" x14ac:dyDescent="0.25">
      <c r="A223">
        <v>2019</v>
      </c>
      <c r="B223" t="s">
        <v>50</v>
      </c>
      <c r="C223">
        <v>911</v>
      </c>
      <c r="D223" s="1">
        <v>58522981633684</v>
      </c>
      <c r="E223" t="s">
        <v>15</v>
      </c>
      <c r="F223" s="3" t="str">
        <f ca="1">SUBSTITUTE(Tabela1[[#This Row],[Awareness Index (0-10)]],".",",")</f>
        <v>5,41</v>
      </c>
      <c r="G223" t="s">
        <v>16</v>
      </c>
      <c r="H223" s="3" t="str">
        <f ca="1">SUBSTITUTE(Tabela1[[#This Row],[Contraceptive Usage Rate (%)]],".",",")</f>
        <v>60,82</v>
      </c>
      <c r="I223" s="3" t="str">
        <f ca="1">SUBSTITUTE(Tabela1[[#This Row],[Teen Pregnancy Rate (per 1000 teens)]],".",",")</f>
        <v>56,44</v>
      </c>
      <c r="J223" t="str">
        <f ca="1">SUBSTITUTE(Tabela1[[#This Row],[HIV Prevention Awareness (%)]],".",",")</f>
        <v>51,39</v>
      </c>
      <c r="K223" t="str">
        <f ca="1">SUBSTITUTE(Tabela1[[#This Row],[Online Sales (%)]],".",",")</f>
        <v>20,16</v>
      </c>
      <c r="L223" t="str">
        <f ca="1">SUBSTITUTE(Tabela1[[#This Row],[Average Price per Condom (USD)]],".",",")</f>
        <v>0,3</v>
      </c>
      <c r="M223" t="s">
        <v>242</v>
      </c>
      <c r="N223" s="6" t="str">
        <f>LEFT(Tabela1[[#This Row],[Male vs Female Purchases (%)]],2)</f>
        <v>59</v>
      </c>
      <c r="O223" s="6" t="str">
        <f>MID(Tabela1[[#This Row],[Male vs Female Purchases (%)]],12,2)</f>
        <v>60</v>
      </c>
      <c r="P223" t="s">
        <v>45</v>
      </c>
      <c r="Q223" t="s">
        <v>15</v>
      </c>
    </row>
    <row r="224" spans="1:17" x14ac:dyDescent="0.25">
      <c r="A224">
        <v>2019</v>
      </c>
      <c r="B224" t="s">
        <v>50</v>
      </c>
      <c r="C224">
        <v>2102</v>
      </c>
      <c r="D224" s="1">
        <v>7160352396481300</v>
      </c>
      <c r="E224" t="s">
        <v>22</v>
      </c>
      <c r="F224" s="3" t="str">
        <f ca="1">SUBSTITUTE(Tabela1[[#This Row],[Awareness Index (0-10)]],".",",")</f>
        <v>5,3</v>
      </c>
      <c r="G224" t="s">
        <v>23</v>
      </c>
      <c r="H224" s="3" t="str">
        <f ca="1">SUBSTITUTE(Tabela1[[#This Row],[Contraceptive Usage Rate (%)]],".",",")</f>
        <v>84,23</v>
      </c>
      <c r="I224" s="3" t="str">
        <f ca="1">SUBSTITUTE(Tabela1[[#This Row],[Teen Pregnancy Rate (per 1000 teens)]],".",",")</f>
        <v>7,77</v>
      </c>
      <c r="J224" t="str">
        <f ca="1">SUBSTITUTE(Tabela1[[#This Row],[HIV Prevention Awareness (%)]],".",",")</f>
        <v>42,1</v>
      </c>
      <c r="K224" t="str">
        <f ca="1">SUBSTITUTE(Tabela1[[#This Row],[Online Sales (%)]],".",",")</f>
        <v>21,99</v>
      </c>
      <c r="L224" t="str">
        <f ca="1">SUBSTITUTE(Tabela1[[#This Row],[Average Price per Condom (USD)]],".",",")</f>
        <v>0,37</v>
      </c>
      <c r="M224" t="s">
        <v>243</v>
      </c>
      <c r="N224" s="6" t="str">
        <f>LEFT(Tabela1[[#This Row],[Male vs Female Purchases (%)]],2)</f>
        <v>58</v>
      </c>
      <c r="O224" s="6" t="str">
        <f>MID(Tabela1[[#This Row],[Male vs Female Purchases (%)]],12,2)</f>
        <v>32</v>
      </c>
      <c r="P224" t="s">
        <v>28</v>
      </c>
      <c r="Q224" t="s">
        <v>22</v>
      </c>
    </row>
    <row r="225" spans="1:17" x14ac:dyDescent="0.25">
      <c r="A225">
        <v>2019</v>
      </c>
      <c r="B225" t="s">
        <v>50</v>
      </c>
      <c r="C225">
        <v>189</v>
      </c>
      <c r="D225" s="1">
        <v>4.7981381951483104E+16</v>
      </c>
      <c r="E225" t="s">
        <v>22</v>
      </c>
      <c r="F225" s="3" t="str">
        <f ca="1">SUBSTITUTE(Tabela1[[#This Row],[Awareness Index (0-10)]],".",",")</f>
        <v>8,09</v>
      </c>
      <c r="G225" t="s">
        <v>16</v>
      </c>
      <c r="H225" s="3" t="str">
        <f ca="1">SUBSTITUTE(Tabela1[[#This Row],[Contraceptive Usage Rate (%)]],".",",")</f>
        <v>59,51</v>
      </c>
      <c r="I225" s="3" t="str">
        <f ca="1">SUBSTITUTE(Tabela1[[#This Row],[Teen Pregnancy Rate (per 1000 teens)]],".",",")</f>
        <v>45,1</v>
      </c>
      <c r="J225" t="str">
        <f ca="1">SUBSTITUTE(Tabela1[[#This Row],[HIV Prevention Awareness (%)]],".",",")</f>
        <v>93,23</v>
      </c>
      <c r="K225" t="str">
        <f ca="1">SUBSTITUTE(Tabela1[[#This Row],[Online Sales (%)]],".",",")</f>
        <v>63,3</v>
      </c>
      <c r="L225" t="str">
        <f ca="1">SUBSTITUTE(Tabela1[[#This Row],[Average Price per Condom (USD)]],".",",")</f>
        <v>1,42</v>
      </c>
      <c r="M225" t="s">
        <v>244</v>
      </c>
      <c r="N225" s="6" t="str">
        <f>LEFT(Tabela1[[#This Row],[Male vs Female Purchases (%)]],2)</f>
        <v>69</v>
      </c>
      <c r="O225" s="6" t="str">
        <f>MID(Tabela1[[#This Row],[Male vs Female Purchases (%)]],12,2)</f>
        <v>54</v>
      </c>
      <c r="P225" t="s">
        <v>38</v>
      </c>
      <c r="Q225" t="s">
        <v>22</v>
      </c>
    </row>
    <row r="226" spans="1:17" x14ac:dyDescent="0.25">
      <c r="A226">
        <v>2019</v>
      </c>
      <c r="B226" t="s">
        <v>50</v>
      </c>
      <c r="C226">
        <v>2412</v>
      </c>
      <c r="D226" s="1">
        <v>5618809323725300</v>
      </c>
      <c r="E226" t="s">
        <v>22</v>
      </c>
      <c r="F226" s="3" t="str">
        <f ca="1">SUBSTITUTE(Tabela1[[#This Row],[Awareness Index (0-10)]],".",",")</f>
        <v>5,32</v>
      </c>
      <c r="G226" t="s">
        <v>40</v>
      </c>
      <c r="H226" s="3" t="str">
        <f ca="1">SUBSTITUTE(Tabela1[[#This Row],[Contraceptive Usage Rate (%)]],".",",")</f>
        <v>65,23</v>
      </c>
      <c r="I226" s="3" t="str">
        <f ca="1">SUBSTITUTE(Tabela1[[#This Row],[Teen Pregnancy Rate (per 1000 teens)]],".",",")</f>
        <v>44,45</v>
      </c>
      <c r="J226" t="str">
        <f ca="1">SUBSTITUTE(Tabela1[[#This Row],[HIV Prevention Awareness (%)]],".",",")</f>
        <v>57,29</v>
      </c>
      <c r="K226" t="str">
        <f ca="1">SUBSTITUTE(Tabela1[[#This Row],[Online Sales (%)]],".",",")</f>
        <v>57,99</v>
      </c>
      <c r="L226" t="str">
        <f ca="1">SUBSTITUTE(Tabela1[[#This Row],[Average Price per Condom (USD)]],".",",")</f>
        <v>1,3</v>
      </c>
      <c r="M226" t="s">
        <v>245</v>
      </c>
      <c r="N226" s="6" t="str">
        <f>LEFT(Tabela1[[#This Row],[Male vs Female Purchases (%)]],2)</f>
        <v>69</v>
      </c>
      <c r="O226" s="6" t="str">
        <f>MID(Tabela1[[#This Row],[Male vs Female Purchases (%)]],12,2)</f>
        <v>23</v>
      </c>
      <c r="P226" t="s">
        <v>38</v>
      </c>
      <c r="Q226" t="s">
        <v>15</v>
      </c>
    </row>
    <row r="227" spans="1:17" x14ac:dyDescent="0.25">
      <c r="A227">
        <v>2019</v>
      </c>
      <c r="B227" t="s">
        <v>56</v>
      </c>
      <c r="C227">
        <v>880</v>
      </c>
      <c r="D227" s="1">
        <v>732232037094317</v>
      </c>
      <c r="E227" t="s">
        <v>15</v>
      </c>
      <c r="F227" s="3" t="str">
        <f ca="1">SUBSTITUTE(Tabela1[[#This Row],[Awareness Index (0-10)]],".",",")</f>
        <v>8,94</v>
      </c>
      <c r="G227" t="s">
        <v>40</v>
      </c>
      <c r="H227" s="3" t="str">
        <f ca="1">SUBSTITUTE(Tabela1[[#This Row],[Contraceptive Usage Rate (%)]],".",",")</f>
        <v>25,88</v>
      </c>
      <c r="I227" s="3" t="str">
        <f ca="1">SUBSTITUTE(Tabela1[[#This Row],[Teen Pregnancy Rate (per 1000 teens)]],".",",")</f>
        <v>23,93</v>
      </c>
      <c r="J227" t="str">
        <f ca="1">SUBSTITUTE(Tabela1[[#This Row],[HIV Prevention Awareness (%)]],".",",")</f>
        <v>91,41</v>
      </c>
      <c r="K227" t="str">
        <f ca="1">SUBSTITUTE(Tabela1[[#This Row],[Online Sales (%)]],".",",")</f>
        <v>50,34</v>
      </c>
      <c r="L227" t="str">
        <f ca="1">SUBSTITUTE(Tabela1[[#This Row],[Average Price per Condom (USD)]],".",",")</f>
        <v>0,68</v>
      </c>
      <c r="M227" t="s">
        <v>246</v>
      </c>
      <c r="N227" s="6" t="str">
        <f>LEFT(Tabela1[[#This Row],[Male vs Female Purchases (%)]],2)</f>
        <v>80</v>
      </c>
      <c r="O227" s="6" t="str">
        <f>MID(Tabela1[[#This Row],[Male vs Female Purchases (%)]],12,2)</f>
        <v>32</v>
      </c>
      <c r="P227" t="s">
        <v>38</v>
      </c>
      <c r="Q227" t="s">
        <v>22</v>
      </c>
    </row>
    <row r="228" spans="1:17" x14ac:dyDescent="0.25">
      <c r="A228">
        <v>2019</v>
      </c>
      <c r="B228" t="s">
        <v>56</v>
      </c>
      <c r="C228">
        <v>591</v>
      </c>
      <c r="D228" s="1">
        <v>1.1824700942601E+16</v>
      </c>
      <c r="E228" t="s">
        <v>15</v>
      </c>
      <c r="F228" s="3" t="str">
        <f ca="1">SUBSTITUTE(Tabela1[[#This Row],[Awareness Index (0-10)]],".",",")</f>
        <v>9,77</v>
      </c>
      <c r="G228" t="s">
        <v>23</v>
      </c>
      <c r="H228" s="3" t="str">
        <f ca="1">SUBSTITUTE(Tabela1[[#This Row],[Contraceptive Usage Rate (%)]],".",",")</f>
        <v>50,49</v>
      </c>
      <c r="I228" s="3" t="str">
        <f ca="1">SUBSTITUTE(Tabela1[[#This Row],[Teen Pregnancy Rate (per 1000 teens)]],".",",")</f>
        <v>60,12</v>
      </c>
      <c r="J228" t="str">
        <f ca="1">SUBSTITUTE(Tabela1[[#This Row],[HIV Prevention Awareness (%)]],".",",")</f>
        <v>27,06</v>
      </c>
      <c r="K228" t="str">
        <f ca="1">SUBSTITUTE(Tabela1[[#This Row],[Online Sales (%)]],".",",")</f>
        <v>37,73</v>
      </c>
      <c r="L228" t="str">
        <f ca="1">SUBSTITUTE(Tabela1[[#This Row],[Average Price per Condom (USD)]],".",",")</f>
        <v>0,7</v>
      </c>
      <c r="M228" t="s">
        <v>92</v>
      </c>
      <c r="N228" s="6" t="str">
        <f>LEFT(Tabela1[[#This Row],[Male vs Female Purchases (%)]],2)</f>
        <v>68</v>
      </c>
      <c r="O228" s="6" t="str">
        <f>MID(Tabela1[[#This Row],[Male vs Female Purchases (%)]],12,2)</f>
        <v>56</v>
      </c>
      <c r="P228" t="s">
        <v>26</v>
      </c>
      <c r="Q228" t="s">
        <v>15</v>
      </c>
    </row>
    <row r="229" spans="1:17" x14ac:dyDescent="0.25">
      <c r="A229">
        <v>2019</v>
      </c>
      <c r="B229" t="s">
        <v>56</v>
      </c>
      <c r="C229">
        <v>2119</v>
      </c>
      <c r="D229" s="1">
        <v>1386014842592310</v>
      </c>
      <c r="E229" t="s">
        <v>22</v>
      </c>
      <c r="F229" s="3" t="str">
        <f ca="1">SUBSTITUTE(Tabela1[[#This Row],[Awareness Index (0-10)]],".",",")</f>
        <v>8,98</v>
      </c>
      <c r="G229" t="s">
        <v>16</v>
      </c>
      <c r="H229" s="3" t="str">
        <f ca="1">SUBSTITUTE(Tabela1[[#This Row],[Contraceptive Usage Rate (%)]],".",",")</f>
        <v>42,33</v>
      </c>
      <c r="I229" s="3" t="str">
        <f ca="1">SUBSTITUTE(Tabela1[[#This Row],[Teen Pregnancy Rate (per 1000 teens)]],".",",")</f>
        <v>43,45</v>
      </c>
      <c r="J229" t="str">
        <f ca="1">SUBSTITUTE(Tabela1[[#This Row],[HIV Prevention Awareness (%)]],".",",")</f>
        <v>26,51</v>
      </c>
      <c r="K229" t="str">
        <f ca="1">SUBSTITUTE(Tabela1[[#This Row],[Online Sales (%)]],".",",")</f>
        <v>12,14</v>
      </c>
      <c r="L229" t="str">
        <f ca="1">SUBSTITUTE(Tabela1[[#This Row],[Average Price per Condom (USD)]],".",",")</f>
        <v>1,03</v>
      </c>
      <c r="M229" t="s">
        <v>247</v>
      </c>
      <c r="N229" s="6" t="str">
        <f>LEFT(Tabela1[[#This Row],[Male vs Female Purchases (%)]],2)</f>
        <v>49</v>
      </c>
      <c r="O229" s="6" t="str">
        <f>MID(Tabela1[[#This Row],[Male vs Female Purchases (%)]],12,2)</f>
        <v>33</v>
      </c>
      <c r="P229" t="s">
        <v>59</v>
      </c>
      <c r="Q229" t="s">
        <v>15</v>
      </c>
    </row>
    <row r="230" spans="1:17" x14ac:dyDescent="0.25">
      <c r="A230">
        <v>2019</v>
      </c>
      <c r="B230" t="s">
        <v>56</v>
      </c>
      <c r="C230">
        <v>831</v>
      </c>
      <c r="D230" s="1">
        <v>2.33425382481407E+16</v>
      </c>
      <c r="E230" t="s">
        <v>22</v>
      </c>
      <c r="F230" s="3" t="str">
        <f ca="1">SUBSTITUTE(Tabela1[[#This Row],[Awareness Index (0-10)]],".",",")</f>
        <v>8,82</v>
      </c>
      <c r="G230" t="s">
        <v>40</v>
      </c>
      <c r="H230" s="3" t="str">
        <f ca="1">SUBSTITUTE(Tabela1[[#This Row],[Contraceptive Usage Rate (%)]],".",",")</f>
        <v>86,55</v>
      </c>
      <c r="I230" s="3" t="str">
        <f ca="1">SUBSTITUTE(Tabela1[[#This Row],[Teen Pregnancy Rate (per 1000 teens)]],".",",")</f>
        <v>3,07</v>
      </c>
      <c r="J230" t="str">
        <f ca="1">SUBSTITUTE(Tabela1[[#This Row],[HIV Prevention Awareness (%)]],".",",")</f>
        <v>95,43</v>
      </c>
      <c r="K230" t="str">
        <f ca="1">SUBSTITUTE(Tabela1[[#This Row],[Online Sales (%)]],".",",")</f>
        <v>13,16</v>
      </c>
      <c r="L230" t="str">
        <f ca="1">SUBSTITUTE(Tabela1[[#This Row],[Average Price per Condom (USD)]],".",",")</f>
        <v>1,75</v>
      </c>
      <c r="M230" t="s">
        <v>248</v>
      </c>
      <c r="N230" s="6" t="str">
        <f>LEFT(Tabela1[[#This Row],[Male vs Female Purchases (%)]],2)</f>
        <v>53</v>
      </c>
      <c r="O230" s="6" t="str">
        <f>MID(Tabela1[[#This Row],[Male vs Female Purchases (%)]],12,2)</f>
        <v>25</v>
      </c>
      <c r="P230" t="s">
        <v>18</v>
      </c>
      <c r="Q230" t="s">
        <v>15</v>
      </c>
    </row>
    <row r="231" spans="1:17" x14ac:dyDescent="0.25">
      <c r="A231">
        <v>2019</v>
      </c>
      <c r="B231" t="s">
        <v>56</v>
      </c>
      <c r="C231">
        <v>153</v>
      </c>
      <c r="D231" s="1">
        <v>3.9831507783233696E+16</v>
      </c>
      <c r="E231" t="s">
        <v>15</v>
      </c>
      <c r="F231" s="3" t="str">
        <f ca="1">SUBSTITUTE(Tabela1[[#This Row],[Awareness Index (0-10)]],".",",")</f>
        <v>9,59</v>
      </c>
      <c r="G231" t="s">
        <v>19</v>
      </c>
      <c r="H231" s="3" t="str">
        <f ca="1">SUBSTITUTE(Tabela1[[#This Row],[Contraceptive Usage Rate (%)]],".",",")</f>
        <v>63,98</v>
      </c>
      <c r="I231" s="3" t="str">
        <f ca="1">SUBSTITUTE(Tabela1[[#This Row],[Teen Pregnancy Rate (per 1000 teens)]],".",",")</f>
        <v>29,48</v>
      </c>
      <c r="J231" t="str">
        <f ca="1">SUBSTITUTE(Tabela1[[#This Row],[HIV Prevention Awareness (%)]],".",",")</f>
        <v>98,63</v>
      </c>
      <c r="K231" t="str">
        <f ca="1">SUBSTITUTE(Tabela1[[#This Row],[Online Sales (%)]],".",",")</f>
        <v>30,64</v>
      </c>
      <c r="L231" t="str">
        <f ca="1">SUBSTITUTE(Tabela1[[#This Row],[Average Price per Condom (USD)]],".",",")</f>
        <v>0,43</v>
      </c>
      <c r="M231" t="s">
        <v>249</v>
      </c>
      <c r="N231" s="6" t="str">
        <f>LEFT(Tabela1[[#This Row],[Male vs Female Purchases (%)]],2)</f>
        <v>49</v>
      </c>
      <c r="O231" s="6" t="str">
        <f>MID(Tabela1[[#This Row],[Male vs Female Purchases (%)]],12,2)</f>
        <v>20</v>
      </c>
      <c r="P231" t="s">
        <v>59</v>
      </c>
      <c r="Q231" t="s">
        <v>22</v>
      </c>
    </row>
    <row r="232" spans="1:17" x14ac:dyDescent="0.25">
      <c r="A232">
        <v>2019</v>
      </c>
      <c r="B232" t="s">
        <v>63</v>
      </c>
      <c r="C232">
        <v>2192</v>
      </c>
      <c r="D232" s="1">
        <v>3.48875634851282E+16</v>
      </c>
      <c r="E232" t="s">
        <v>15</v>
      </c>
      <c r="F232" s="3" t="str">
        <f ca="1">SUBSTITUTE(Tabela1[[#This Row],[Awareness Index (0-10)]],".",",")</f>
        <v>2,89</v>
      </c>
      <c r="G232" t="s">
        <v>23</v>
      </c>
      <c r="H232" s="3" t="str">
        <f ca="1">SUBSTITUTE(Tabela1[[#This Row],[Contraceptive Usage Rate (%)]],".",",")</f>
        <v>60,27</v>
      </c>
      <c r="I232" s="3" t="str">
        <f ca="1">SUBSTITUTE(Tabela1[[#This Row],[Teen Pregnancy Rate (per 1000 teens)]],".",",")</f>
        <v>45,48</v>
      </c>
      <c r="J232" t="str">
        <f ca="1">SUBSTITUTE(Tabela1[[#This Row],[HIV Prevention Awareness (%)]],".",",")</f>
        <v>31,6</v>
      </c>
      <c r="K232" t="str">
        <f ca="1">SUBSTITUTE(Tabela1[[#This Row],[Online Sales (%)]],".",",")</f>
        <v>36,58</v>
      </c>
      <c r="L232" t="str">
        <f ca="1">SUBSTITUTE(Tabela1[[#This Row],[Average Price per Condom (USD)]],".",",")</f>
        <v>1,19</v>
      </c>
      <c r="M232" t="s">
        <v>250</v>
      </c>
      <c r="N232" s="6" t="str">
        <f>LEFT(Tabela1[[#This Row],[Male vs Female Purchases (%)]],2)</f>
        <v>74</v>
      </c>
      <c r="O232" s="6" t="str">
        <f>MID(Tabela1[[#This Row],[Male vs Female Purchases (%)]],12,2)</f>
        <v>47</v>
      </c>
      <c r="P232" t="s">
        <v>21</v>
      </c>
      <c r="Q232" t="s">
        <v>22</v>
      </c>
    </row>
    <row r="233" spans="1:17" x14ac:dyDescent="0.25">
      <c r="A233">
        <v>2019</v>
      </c>
      <c r="B233" t="s">
        <v>63</v>
      </c>
      <c r="C233">
        <v>553</v>
      </c>
      <c r="D233" s="1">
        <v>1910210105232450</v>
      </c>
      <c r="E233" t="s">
        <v>15</v>
      </c>
      <c r="F233" s="3" t="str">
        <f ca="1">SUBSTITUTE(Tabela1[[#This Row],[Awareness Index (0-10)]],".",",")</f>
        <v>2,61</v>
      </c>
      <c r="G233" t="s">
        <v>16</v>
      </c>
      <c r="H233" s="3" t="str">
        <f ca="1">SUBSTITUTE(Tabela1[[#This Row],[Contraceptive Usage Rate (%)]],".",",")</f>
        <v>37,19</v>
      </c>
      <c r="I233" s="3" t="str">
        <f ca="1">SUBSTITUTE(Tabela1[[#This Row],[Teen Pregnancy Rate (per 1000 teens)]],".",",")</f>
        <v>32,52</v>
      </c>
      <c r="J233" t="str">
        <f ca="1">SUBSTITUTE(Tabela1[[#This Row],[HIV Prevention Awareness (%)]],".",",")</f>
        <v>96,25</v>
      </c>
      <c r="K233" t="str">
        <f ca="1">SUBSTITUTE(Tabela1[[#This Row],[Online Sales (%)]],".",",")</f>
        <v>27,94</v>
      </c>
      <c r="L233" t="str">
        <f ca="1">SUBSTITUTE(Tabela1[[#This Row],[Average Price per Condom (USD)]],".",",")</f>
        <v>1,1</v>
      </c>
      <c r="M233" t="s">
        <v>251</v>
      </c>
      <c r="N233" s="6" t="str">
        <f>LEFT(Tabela1[[#This Row],[Male vs Female Purchases (%)]],2)</f>
        <v>65</v>
      </c>
      <c r="O233" s="6" t="str">
        <f>MID(Tabela1[[#This Row],[Male vs Female Purchases (%)]],12,2)</f>
        <v>23</v>
      </c>
      <c r="P233" t="s">
        <v>38</v>
      </c>
      <c r="Q233" t="s">
        <v>15</v>
      </c>
    </row>
    <row r="234" spans="1:17" x14ac:dyDescent="0.25">
      <c r="A234">
        <v>2019</v>
      </c>
      <c r="B234" t="s">
        <v>63</v>
      </c>
      <c r="C234">
        <v>224</v>
      </c>
      <c r="D234" s="1">
        <v>3.6343993758067504E+16</v>
      </c>
      <c r="E234" t="s">
        <v>22</v>
      </c>
      <c r="F234" s="3" t="str">
        <f ca="1">SUBSTITUTE(Tabela1[[#This Row],[Awareness Index (0-10)]],".",",")</f>
        <v>8,78</v>
      </c>
      <c r="G234" t="s">
        <v>19</v>
      </c>
      <c r="H234" s="3" t="str">
        <f ca="1">SUBSTITUTE(Tabela1[[#This Row],[Contraceptive Usage Rate (%)]],".",",")</f>
        <v>75,94</v>
      </c>
      <c r="I234" s="3" t="str">
        <f ca="1">SUBSTITUTE(Tabela1[[#This Row],[Teen Pregnancy Rate (per 1000 teens)]],".",",")</f>
        <v>17,66</v>
      </c>
      <c r="J234" t="str">
        <f ca="1">SUBSTITUTE(Tabela1[[#This Row],[HIV Prevention Awareness (%)]],".",",")</f>
        <v>83,0</v>
      </c>
      <c r="K234" t="str">
        <f ca="1">SUBSTITUTE(Tabela1[[#This Row],[Online Sales (%)]],".",",")</f>
        <v>49,69</v>
      </c>
      <c r="L234" t="str">
        <f ca="1">SUBSTITUTE(Tabela1[[#This Row],[Average Price per Condom (USD)]],".",",")</f>
        <v>0,37</v>
      </c>
      <c r="M234" t="s">
        <v>210</v>
      </c>
      <c r="N234" s="6" t="str">
        <f>LEFT(Tabela1[[#This Row],[Male vs Female Purchases (%)]],2)</f>
        <v>64</v>
      </c>
      <c r="O234" s="6" t="str">
        <f>MID(Tabela1[[#This Row],[Male vs Female Purchases (%)]],12,2)</f>
        <v>52</v>
      </c>
      <c r="P234" t="s">
        <v>26</v>
      </c>
      <c r="Q234" t="s">
        <v>15</v>
      </c>
    </row>
    <row r="235" spans="1:17" x14ac:dyDescent="0.25">
      <c r="A235">
        <v>2019</v>
      </c>
      <c r="B235" t="s">
        <v>63</v>
      </c>
      <c r="C235">
        <v>592</v>
      </c>
      <c r="D235" s="1">
        <v>1.78115734721745E+16</v>
      </c>
      <c r="E235" t="s">
        <v>15</v>
      </c>
      <c r="F235" s="3" t="str">
        <f ca="1">SUBSTITUTE(Tabela1[[#This Row],[Awareness Index (0-10)]],".",",")</f>
        <v>6,04</v>
      </c>
      <c r="G235" t="s">
        <v>23</v>
      </c>
      <c r="H235" s="3" t="str">
        <f ca="1">SUBSTITUTE(Tabela1[[#This Row],[Contraceptive Usage Rate (%)]],".",",")</f>
        <v>86,97</v>
      </c>
      <c r="I235" s="3" t="str">
        <f ca="1">SUBSTITUTE(Tabela1[[#This Row],[Teen Pregnancy Rate (per 1000 teens)]],".",",")</f>
        <v>18,8</v>
      </c>
      <c r="J235" t="str">
        <f ca="1">SUBSTITUTE(Tabela1[[#This Row],[HIV Prevention Awareness (%)]],".",",")</f>
        <v>84,42</v>
      </c>
      <c r="K235" t="str">
        <f ca="1">SUBSTITUTE(Tabela1[[#This Row],[Online Sales (%)]],".",",")</f>
        <v>63,57</v>
      </c>
      <c r="L235" t="str">
        <f ca="1">SUBSTITUTE(Tabela1[[#This Row],[Average Price per Condom (USD)]],".",",")</f>
        <v>0,8</v>
      </c>
      <c r="M235" t="s">
        <v>252</v>
      </c>
      <c r="N235" s="6" t="str">
        <f>LEFT(Tabela1[[#This Row],[Male vs Female Purchases (%)]],2)</f>
        <v>70</v>
      </c>
      <c r="O235" s="6" t="str">
        <f>MID(Tabela1[[#This Row],[Male vs Female Purchases (%)]],12,2)</f>
        <v>29</v>
      </c>
      <c r="P235" t="s">
        <v>45</v>
      </c>
      <c r="Q235" t="s">
        <v>15</v>
      </c>
    </row>
    <row r="236" spans="1:17" x14ac:dyDescent="0.25">
      <c r="A236">
        <v>2019</v>
      </c>
      <c r="B236" t="s">
        <v>63</v>
      </c>
      <c r="C236">
        <v>1701</v>
      </c>
      <c r="D236" s="1">
        <v>4188240140522700</v>
      </c>
      <c r="E236" t="s">
        <v>22</v>
      </c>
      <c r="F236" s="3" t="str">
        <f ca="1">SUBSTITUTE(Tabela1[[#This Row],[Awareness Index (0-10)]],".",",")</f>
        <v>3,38</v>
      </c>
      <c r="G236" t="s">
        <v>16</v>
      </c>
      <c r="H236" s="3" t="str">
        <f ca="1">SUBSTITUTE(Tabela1[[#This Row],[Contraceptive Usage Rate (%)]],".",",")</f>
        <v>52,47</v>
      </c>
      <c r="I236" s="3" t="str">
        <f ca="1">SUBSTITUTE(Tabela1[[#This Row],[Teen Pregnancy Rate (per 1000 teens)]],".",",")</f>
        <v>9,51</v>
      </c>
      <c r="J236" t="str">
        <f ca="1">SUBSTITUTE(Tabela1[[#This Row],[HIV Prevention Awareness (%)]],".",",")</f>
        <v>72,38</v>
      </c>
      <c r="K236" t="str">
        <f ca="1">SUBSTITUTE(Tabela1[[#This Row],[Online Sales (%)]],".",",")</f>
        <v>69,76</v>
      </c>
      <c r="L236" t="str">
        <f ca="1">SUBSTITUTE(Tabela1[[#This Row],[Average Price per Condom (USD)]],".",",")</f>
        <v>0,33</v>
      </c>
      <c r="M236" t="s">
        <v>253</v>
      </c>
      <c r="N236" s="6" t="str">
        <f>LEFT(Tabela1[[#This Row],[Male vs Female Purchases (%)]],2)</f>
        <v>49</v>
      </c>
      <c r="O236" s="6" t="str">
        <f>MID(Tabela1[[#This Row],[Male vs Female Purchases (%)]],12,2)</f>
        <v>49</v>
      </c>
      <c r="P236" t="s">
        <v>28</v>
      </c>
      <c r="Q236" t="s">
        <v>15</v>
      </c>
    </row>
    <row r="237" spans="1:17" x14ac:dyDescent="0.25">
      <c r="A237">
        <v>2019</v>
      </c>
      <c r="B237" t="s">
        <v>68</v>
      </c>
      <c r="C237">
        <v>1546</v>
      </c>
      <c r="D237" s="1">
        <v>1799324727723800</v>
      </c>
      <c r="E237" t="s">
        <v>15</v>
      </c>
      <c r="F237" s="3" t="str">
        <f ca="1">SUBSTITUTE(Tabela1[[#This Row],[Awareness Index (0-10)]],".",",")</f>
        <v>5,43</v>
      </c>
      <c r="G237" t="s">
        <v>16</v>
      </c>
      <c r="H237" s="3" t="str">
        <f ca="1">SUBSTITUTE(Tabela1[[#This Row],[Contraceptive Usage Rate (%)]],".",",")</f>
        <v>51,32</v>
      </c>
      <c r="I237" s="3" t="str">
        <f ca="1">SUBSTITUTE(Tabela1[[#This Row],[Teen Pregnancy Rate (per 1000 teens)]],".",",")</f>
        <v>8,38</v>
      </c>
      <c r="J237" t="str">
        <f ca="1">SUBSTITUTE(Tabela1[[#This Row],[HIV Prevention Awareness (%)]],".",",")</f>
        <v>30,02</v>
      </c>
      <c r="K237" t="str">
        <f ca="1">SUBSTITUTE(Tabela1[[#This Row],[Online Sales (%)]],".",",")</f>
        <v>52,65</v>
      </c>
      <c r="L237" t="str">
        <f ca="1">SUBSTITUTE(Tabela1[[#This Row],[Average Price per Condom (USD)]],".",",")</f>
        <v>1,78</v>
      </c>
      <c r="M237" t="s">
        <v>254</v>
      </c>
      <c r="N237" s="6" t="str">
        <f>LEFT(Tabela1[[#This Row],[Male vs Female Purchases (%)]],2)</f>
        <v>64</v>
      </c>
      <c r="O237" s="6" t="str">
        <f>MID(Tabela1[[#This Row],[Male vs Female Purchases (%)]],12,2)</f>
        <v>51</v>
      </c>
      <c r="P237" t="s">
        <v>21</v>
      </c>
      <c r="Q237" t="s">
        <v>15</v>
      </c>
    </row>
    <row r="238" spans="1:17" x14ac:dyDescent="0.25">
      <c r="A238">
        <v>2019</v>
      </c>
      <c r="B238" t="s">
        <v>68</v>
      </c>
      <c r="C238">
        <v>1122</v>
      </c>
      <c r="D238" s="1">
        <v>3.46324041575802E+16</v>
      </c>
      <c r="E238" t="s">
        <v>15</v>
      </c>
      <c r="F238" s="3" t="str">
        <f ca="1">SUBSTITUTE(Tabela1[[#This Row],[Awareness Index (0-10)]],".",",")</f>
        <v>3,98</v>
      </c>
      <c r="G238" t="s">
        <v>16</v>
      </c>
      <c r="H238" s="3" t="str">
        <f ca="1">SUBSTITUTE(Tabela1[[#This Row],[Contraceptive Usage Rate (%)]],".",",")</f>
        <v>88,14</v>
      </c>
      <c r="I238" s="3" t="str">
        <f ca="1">SUBSTITUTE(Tabela1[[#This Row],[Teen Pregnancy Rate (per 1000 teens)]],".",",")</f>
        <v>56,32</v>
      </c>
      <c r="J238" t="str">
        <f ca="1">SUBSTITUTE(Tabela1[[#This Row],[HIV Prevention Awareness (%)]],".",",")</f>
        <v>61,48</v>
      </c>
      <c r="K238" t="str">
        <f ca="1">SUBSTITUTE(Tabela1[[#This Row],[Online Sales (%)]],".",",")</f>
        <v>35,0</v>
      </c>
      <c r="L238" t="str">
        <f ca="1">SUBSTITUTE(Tabela1[[#This Row],[Average Price per Condom (USD)]],".",",")</f>
        <v>1,2</v>
      </c>
      <c r="M238" t="s">
        <v>229</v>
      </c>
      <c r="N238" s="6" t="str">
        <f>LEFT(Tabela1[[#This Row],[Male vs Female Purchases (%)]],2)</f>
        <v>78</v>
      </c>
      <c r="O238" s="6" t="str">
        <f>MID(Tabela1[[#This Row],[Male vs Female Purchases (%)]],12,2)</f>
        <v>26</v>
      </c>
      <c r="P238" t="s">
        <v>28</v>
      </c>
      <c r="Q238" t="s">
        <v>15</v>
      </c>
    </row>
    <row r="239" spans="1:17" x14ac:dyDescent="0.25">
      <c r="A239">
        <v>2019</v>
      </c>
      <c r="B239" t="s">
        <v>68</v>
      </c>
      <c r="C239">
        <v>979</v>
      </c>
      <c r="D239" s="1">
        <v>317684585023293</v>
      </c>
      <c r="E239" t="s">
        <v>15</v>
      </c>
      <c r="F239" s="3" t="str">
        <f ca="1">SUBSTITUTE(Tabela1[[#This Row],[Awareness Index (0-10)]],".",",")</f>
        <v>8,63</v>
      </c>
      <c r="G239" t="s">
        <v>40</v>
      </c>
      <c r="H239" s="3" t="str">
        <f ca="1">SUBSTITUTE(Tabela1[[#This Row],[Contraceptive Usage Rate (%)]],".",",")</f>
        <v>82,39</v>
      </c>
      <c r="I239" s="3" t="str">
        <f ca="1">SUBSTITUTE(Tabela1[[#This Row],[Teen Pregnancy Rate (per 1000 teens)]],".",",")</f>
        <v>7,82</v>
      </c>
      <c r="J239" t="str">
        <f ca="1">SUBSTITUTE(Tabela1[[#This Row],[HIV Prevention Awareness (%)]],".",",")</f>
        <v>76,43</v>
      </c>
      <c r="K239" t="str">
        <f ca="1">SUBSTITUTE(Tabela1[[#This Row],[Online Sales (%)]],".",",")</f>
        <v>64,86</v>
      </c>
      <c r="L239" t="str">
        <f ca="1">SUBSTITUTE(Tabela1[[#This Row],[Average Price per Condom (USD)]],".",",")</f>
        <v>1,48</v>
      </c>
      <c r="M239" t="s">
        <v>255</v>
      </c>
      <c r="N239" s="6" t="str">
        <f>LEFT(Tabela1[[#This Row],[Male vs Female Purchases (%)]],2)</f>
        <v>71</v>
      </c>
      <c r="O239" s="6" t="str">
        <f>MID(Tabela1[[#This Row],[Male vs Female Purchases (%)]],12,2)</f>
        <v>51</v>
      </c>
      <c r="P239" t="s">
        <v>38</v>
      </c>
      <c r="Q239" t="s">
        <v>22</v>
      </c>
    </row>
    <row r="240" spans="1:17" x14ac:dyDescent="0.25">
      <c r="A240">
        <v>2019</v>
      </c>
      <c r="B240" t="s">
        <v>68</v>
      </c>
      <c r="C240">
        <v>1818</v>
      </c>
      <c r="D240" s="1">
        <v>1.01385472506061E+16</v>
      </c>
      <c r="E240" t="s">
        <v>15</v>
      </c>
      <c r="F240" s="3" t="str">
        <f ca="1">SUBSTITUTE(Tabela1[[#This Row],[Awareness Index (0-10)]],".",",")</f>
        <v>4,37</v>
      </c>
      <c r="G240" t="s">
        <v>40</v>
      </c>
      <c r="H240" s="3" t="str">
        <f ca="1">SUBSTITUTE(Tabela1[[#This Row],[Contraceptive Usage Rate (%)]],".",",")</f>
        <v>70,39</v>
      </c>
      <c r="I240" s="3" t="str">
        <f ca="1">SUBSTITUTE(Tabela1[[#This Row],[Teen Pregnancy Rate (per 1000 teens)]],".",",")</f>
        <v>21,6</v>
      </c>
      <c r="J240" t="str">
        <f ca="1">SUBSTITUTE(Tabela1[[#This Row],[HIV Prevention Awareness (%)]],".",",")</f>
        <v>55,57</v>
      </c>
      <c r="K240" t="str">
        <f ca="1">SUBSTITUTE(Tabela1[[#This Row],[Online Sales (%)]],".",",")</f>
        <v>34,67</v>
      </c>
      <c r="L240" t="str">
        <f ca="1">SUBSTITUTE(Tabela1[[#This Row],[Average Price per Condom (USD)]],".",",")</f>
        <v>1,76</v>
      </c>
      <c r="M240" t="s">
        <v>256</v>
      </c>
      <c r="N240" s="6" t="str">
        <f>LEFT(Tabela1[[#This Row],[Male vs Female Purchases (%)]],2)</f>
        <v>48</v>
      </c>
      <c r="O240" s="6" t="str">
        <f>MID(Tabela1[[#This Row],[Male vs Female Purchases (%)]],12,2)</f>
        <v>28</v>
      </c>
      <c r="P240" t="s">
        <v>21</v>
      </c>
      <c r="Q240" t="s">
        <v>22</v>
      </c>
    </row>
    <row r="241" spans="1:17" x14ac:dyDescent="0.25">
      <c r="A241">
        <v>2019</v>
      </c>
      <c r="B241" t="s">
        <v>68</v>
      </c>
      <c r="C241">
        <v>907</v>
      </c>
      <c r="D241" s="1">
        <v>6643377879554430</v>
      </c>
      <c r="E241" t="s">
        <v>15</v>
      </c>
      <c r="F241" s="3" t="str">
        <f ca="1">SUBSTITUTE(Tabela1[[#This Row],[Awareness Index (0-10)]],".",",")</f>
        <v>8,7</v>
      </c>
      <c r="G241" t="s">
        <v>23</v>
      </c>
      <c r="H241" s="3" t="str">
        <f ca="1">SUBSTITUTE(Tabela1[[#This Row],[Contraceptive Usage Rate (%)]],".",",")</f>
        <v>34,82</v>
      </c>
      <c r="I241" s="3" t="str">
        <f ca="1">SUBSTITUTE(Tabela1[[#This Row],[Teen Pregnancy Rate (per 1000 teens)]],".",",")</f>
        <v>20,38</v>
      </c>
      <c r="J241" t="str">
        <f ca="1">SUBSTITUTE(Tabela1[[#This Row],[HIV Prevention Awareness (%)]],".",",")</f>
        <v>74,59</v>
      </c>
      <c r="K241" t="str">
        <f ca="1">SUBSTITUTE(Tabela1[[#This Row],[Online Sales (%)]],".",",")</f>
        <v>68,65</v>
      </c>
      <c r="L241" t="str">
        <f ca="1">SUBSTITUTE(Tabela1[[#This Row],[Average Price per Condom (USD)]],".",",")</f>
        <v>0,53</v>
      </c>
      <c r="M241" t="s">
        <v>257</v>
      </c>
      <c r="N241" s="6" t="str">
        <f>LEFT(Tabela1[[#This Row],[Male vs Female Purchases (%)]],2)</f>
        <v>61</v>
      </c>
      <c r="O241" s="6" t="str">
        <f>MID(Tabela1[[#This Row],[Male vs Female Purchases (%)]],12,2)</f>
        <v>36</v>
      </c>
      <c r="P241" t="s">
        <v>45</v>
      </c>
      <c r="Q241" t="s">
        <v>15</v>
      </c>
    </row>
    <row r="242" spans="1:17" x14ac:dyDescent="0.25">
      <c r="A242">
        <v>2019</v>
      </c>
      <c r="B242" t="s">
        <v>74</v>
      </c>
      <c r="C242">
        <v>2227</v>
      </c>
      <c r="D242" s="1">
        <v>7.2202917080802896E+16</v>
      </c>
      <c r="E242" t="s">
        <v>22</v>
      </c>
      <c r="F242" s="3" t="str">
        <f ca="1">SUBSTITUTE(Tabela1[[#This Row],[Awareness Index (0-10)]],".",",")</f>
        <v>8,68</v>
      </c>
      <c r="G242" t="s">
        <v>19</v>
      </c>
      <c r="H242" s="3" t="str">
        <f ca="1">SUBSTITUTE(Tabela1[[#This Row],[Contraceptive Usage Rate (%)]],".",",")</f>
        <v>16,13</v>
      </c>
      <c r="I242" s="3" t="str">
        <f ca="1">SUBSTITUTE(Tabela1[[#This Row],[Teen Pregnancy Rate (per 1000 teens)]],".",",")</f>
        <v>27,66</v>
      </c>
      <c r="J242" t="str">
        <f ca="1">SUBSTITUTE(Tabela1[[#This Row],[HIV Prevention Awareness (%)]],".",",")</f>
        <v>84,19</v>
      </c>
      <c r="K242" t="str">
        <f ca="1">SUBSTITUTE(Tabela1[[#This Row],[Online Sales (%)]],".",",")</f>
        <v>17,58</v>
      </c>
      <c r="L242" t="str">
        <f ca="1">SUBSTITUTE(Tabela1[[#This Row],[Average Price per Condom (USD)]],".",",")</f>
        <v>1,31</v>
      </c>
      <c r="M242" t="s">
        <v>258</v>
      </c>
      <c r="N242" s="6" t="str">
        <f>LEFT(Tabela1[[#This Row],[Male vs Female Purchases (%)]],2)</f>
        <v>77</v>
      </c>
      <c r="O242" s="6" t="str">
        <f>MID(Tabela1[[#This Row],[Male vs Female Purchases (%)]],12,2)</f>
        <v>54</v>
      </c>
      <c r="P242" t="s">
        <v>26</v>
      </c>
      <c r="Q242" t="s">
        <v>15</v>
      </c>
    </row>
    <row r="243" spans="1:17" x14ac:dyDescent="0.25">
      <c r="A243">
        <v>2019</v>
      </c>
      <c r="B243" t="s">
        <v>74</v>
      </c>
      <c r="C243">
        <v>1034</v>
      </c>
      <c r="D243" s="1">
        <v>1.91164671442588E+16</v>
      </c>
      <c r="E243" t="s">
        <v>22</v>
      </c>
      <c r="F243" s="3" t="str">
        <f ca="1">SUBSTITUTE(Tabela1[[#This Row],[Awareness Index (0-10)]],".",",")</f>
        <v>7,7</v>
      </c>
      <c r="G243" t="s">
        <v>19</v>
      </c>
      <c r="H243" s="3" t="str">
        <f ca="1">SUBSTITUTE(Tabela1[[#This Row],[Contraceptive Usage Rate (%)]],".",",")</f>
        <v>78,33</v>
      </c>
      <c r="I243" s="3" t="str">
        <f ca="1">SUBSTITUTE(Tabela1[[#This Row],[Teen Pregnancy Rate (per 1000 teens)]],".",",")</f>
        <v>24,17</v>
      </c>
      <c r="J243" t="str">
        <f ca="1">SUBSTITUTE(Tabela1[[#This Row],[HIV Prevention Awareness (%)]],".",",")</f>
        <v>30,16</v>
      </c>
      <c r="K243" t="str">
        <f ca="1">SUBSTITUTE(Tabela1[[#This Row],[Online Sales (%)]],".",",")</f>
        <v>25,3</v>
      </c>
      <c r="L243" t="str">
        <f ca="1">SUBSTITUTE(Tabela1[[#This Row],[Average Price per Condom (USD)]],".",",")</f>
        <v>0,33</v>
      </c>
      <c r="M243" t="s">
        <v>259</v>
      </c>
      <c r="N243" s="6" t="str">
        <f>LEFT(Tabela1[[#This Row],[Male vs Female Purchases (%)]],2)</f>
        <v>46</v>
      </c>
      <c r="O243" s="6" t="str">
        <f>MID(Tabela1[[#This Row],[Male vs Female Purchases (%)]],12,2)</f>
        <v>21</v>
      </c>
      <c r="P243" t="s">
        <v>38</v>
      </c>
      <c r="Q243" t="s">
        <v>15</v>
      </c>
    </row>
    <row r="244" spans="1:17" x14ac:dyDescent="0.25">
      <c r="A244">
        <v>2019</v>
      </c>
      <c r="B244" t="s">
        <v>74</v>
      </c>
      <c r="C244">
        <v>1265</v>
      </c>
      <c r="D244" s="1">
        <v>1.47791071881763E+16</v>
      </c>
      <c r="E244" t="s">
        <v>22</v>
      </c>
      <c r="F244" s="3" t="str">
        <f ca="1">SUBSTITUTE(Tabela1[[#This Row],[Awareness Index (0-10)]],".",",")</f>
        <v>3,53</v>
      </c>
      <c r="G244" t="s">
        <v>19</v>
      </c>
      <c r="H244" s="3" t="str">
        <f ca="1">SUBSTITUTE(Tabela1[[#This Row],[Contraceptive Usage Rate (%)]],".",",")</f>
        <v>27,67</v>
      </c>
      <c r="I244" s="3" t="str">
        <f ca="1">SUBSTITUTE(Tabela1[[#This Row],[Teen Pregnancy Rate (per 1000 teens)]],".",",")</f>
        <v>7,53</v>
      </c>
      <c r="J244" t="str">
        <f ca="1">SUBSTITUTE(Tabela1[[#This Row],[HIV Prevention Awareness (%)]],".",",")</f>
        <v>26,44</v>
      </c>
      <c r="K244" t="str">
        <f ca="1">SUBSTITUTE(Tabela1[[#This Row],[Online Sales (%)]],".",",")</f>
        <v>63,65</v>
      </c>
      <c r="L244" t="str">
        <f ca="1">SUBSTITUTE(Tabela1[[#This Row],[Average Price per Condom (USD)]],".",",")</f>
        <v>2,38</v>
      </c>
      <c r="M244" t="s">
        <v>260</v>
      </c>
      <c r="N244" s="6" t="str">
        <f>LEFT(Tabela1[[#This Row],[Male vs Female Purchases (%)]],2)</f>
        <v>77</v>
      </c>
      <c r="O244" s="6" t="str">
        <f>MID(Tabela1[[#This Row],[Male vs Female Purchases (%)]],12,2)</f>
        <v>47</v>
      </c>
      <c r="P244" t="s">
        <v>28</v>
      </c>
      <c r="Q244" t="s">
        <v>15</v>
      </c>
    </row>
    <row r="245" spans="1:17" x14ac:dyDescent="0.25">
      <c r="A245">
        <v>2019</v>
      </c>
      <c r="B245" t="s">
        <v>74</v>
      </c>
      <c r="C245">
        <v>2244</v>
      </c>
      <c r="D245" s="1">
        <v>2.94164149285662E+16</v>
      </c>
      <c r="E245" t="s">
        <v>15</v>
      </c>
      <c r="F245" s="3" t="str">
        <f ca="1">SUBSTITUTE(Tabela1[[#This Row],[Awareness Index (0-10)]],".",",")</f>
        <v>4,24</v>
      </c>
      <c r="G245" t="s">
        <v>16</v>
      </c>
      <c r="H245" s="3" t="str">
        <f ca="1">SUBSTITUTE(Tabela1[[#This Row],[Contraceptive Usage Rate (%)]],".",",")</f>
        <v>75,94</v>
      </c>
      <c r="I245" s="3" t="str">
        <f ca="1">SUBSTITUTE(Tabela1[[#This Row],[Teen Pregnancy Rate (per 1000 teens)]],".",",")</f>
        <v>60,54</v>
      </c>
      <c r="J245" t="str">
        <f ca="1">SUBSTITUTE(Tabela1[[#This Row],[HIV Prevention Awareness (%)]],".",",")</f>
        <v>26,71</v>
      </c>
      <c r="K245" t="str">
        <f ca="1">SUBSTITUTE(Tabela1[[#This Row],[Online Sales (%)]],".",",")</f>
        <v>47,85</v>
      </c>
      <c r="L245" t="str">
        <f ca="1">SUBSTITUTE(Tabela1[[#This Row],[Average Price per Condom (USD)]],".",",")</f>
        <v>1,85</v>
      </c>
      <c r="M245" t="s">
        <v>261</v>
      </c>
      <c r="N245" s="6" t="str">
        <f>LEFT(Tabela1[[#This Row],[Male vs Female Purchases (%)]],2)</f>
        <v>46</v>
      </c>
      <c r="O245" s="6" t="str">
        <f>MID(Tabela1[[#This Row],[Male vs Female Purchases (%)]],12,2)</f>
        <v>28</v>
      </c>
      <c r="P245" t="s">
        <v>18</v>
      </c>
      <c r="Q245" t="s">
        <v>15</v>
      </c>
    </row>
    <row r="246" spans="1:17" x14ac:dyDescent="0.25">
      <c r="A246">
        <v>2019</v>
      </c>
      <c r="B246" t="s">
        <v>74</v>
      </c>
      <c r="C246">
        <v>824</v>
      </c>
      <c r="D246" s="1">
        <v>4.12221201516672E+16</v>
      </c>
      <c r="E246" t="s">
        <v>15</v>
      </c>
      <c r="F246" s="3" t="str">
        <f ca="1">SUBSTITUTE(Tabela1[[#This Row],[Awareness Index (0-10)]],".",",")</f>
        <v>3,42</v>
      </c>
      <c r="G246" t="s">
        <v>19</v>
      </c>
      <c r="H246" s="3" t="str">
        <f ca="1">SUBSTITUTE(Tabela1[[#This Row],[Contraceptive Usage Rate (%)]],".",",")</f>
        <v>63,97</v>
      </c>
      <c r="I246" s="3" t="str">
        <f ca="1">SUBSTITUTE(Tabela1[[#This Row],[Teen Pregnancy Rate (per 1000 teens)]],".",",")</f>
        <v>40,98</v>
      </c>
      <c r="J246" t="str">
        <f ca="1">SUBSTITUTE(Tabela1[[#This Row],[HIV Prevention Awareness (%)]],".",",")</f>
        <v>69,14</v>
      </c>
      <c r="K246" t="str">
        <f ca="1">SUBSTITUTE(Tabela1[[#This Row],[Online Sales (%)]],".",",")</f>
        <v>65,25</v>
      </c>
      <c r="L246" t="str">
        <f ca="1">SUBSTITUTE(Tabela1[[#This Row],[Average Price per Condom (USD)]],".",",")</f>
        <v>2,38</v>
      </c>
      <c r="M246" t="s">
        <v>262</v>
      </c>
      <c r="N246" s="6" t="str">
        <f>LEFT(Tabela1[[#This Row],[Male vs Female Purchases (%)]],2)</f>
        <v>61</v>
      </c>
      <c r="O246" s="6" t="str">
        <f>MID(Tabela1[[#This Row],[Male vs Female Purchases (%)]],12,2)</f>
        <v>53</v>
      </c>
      <c r="P246" t="s">
        <v>59</v>
      </c>
      <c r="Q246" t="s">
        <v>22</v>
      </c>
    </row>
    <row r="247" spans="1:17" x14ac:dyDescent="0.25">
      <c r="A247">
        <v>2019</v>
      </c>
      <c r="B247" t="s">
        <v>78</v>
      </c>
      <c r="C247">
        <v>2459</v>
      </c>
      <c r="D247" s="1">
        <v>3.6919647214262704E+16</v>
      </c>
      <c r="E247" t="s">
        <v>15</v>
      </c>
      <c r="F247" s="3" t="str">
        <f ca="1">SUBSTITUTE(Tabela1[[#This Row],[Awareness Index (0-10)]],".",",")</f>
        <v>9,81</v>
      </c>
      <c r="G247" t="s">
        <v>19</v>
      </c>
      <c r="H247" s="3" t="str">
        <f ca="1">SUBSTITUTE(Tabela1[[#This Row],[Contraceptive Usage Rate (%)]],".",",")</f>
        <v>19,95</v>
      </c>
      <c r="I247" s="3" t="str">
        <f ca="1">SUBSTITUTE(Tabela1[[#This Row],[Teen Pregnancy Rate (per 1000 teens)]],".",",")</f>
        <v>42,25</v>
      </c>
      <c r="J247" t="str">
        <f ca="1">SUBSTITUTE(Tabela1[[#This Row],[HIV Prevention Awareness (%)]],".",",")</f>
        <v>26,92</v>
      </c>
      <c r="K247" t="str">
        <f ca="1">SUBSTITUTE(Tabela1[[#This Row],[Online Sales (%)]],".",",")</f>
        <v>24,03</v>
      </c>
      <c r="L247" t="str">
        <f ca="1">SUBSTITUTE(Tabela1[[#This Row],[Average Price per Condom (USD)]],".",",")</f>
        <v>1,9</v>
      </c>
      <c r="M247" t="s">
        <v>263</v>
      </c>
      <c r="N247" s="6" t="str">
        <f>LEFT(Tabela1[[#This Row],[Male vs Female Purchases (%)]],2)</f>
        <v>40</v>
      </c>
      <c r="O247" s="6" t="str">
        <f>MID(Tabela1[[#This Row],[Male vs Female Purchases (%)]],12,2)</f>
        <v>36</v>
      </c>
      <c r="P247" t="s">
        <v>59</v>
      </c>
      <c r="Q247" t="s">
        <v>22</v>
      </c>
    </row>
    <row r="248" spans="1:17" x14ac:dyDescent="0.25">
      <c r="A248">
        <v>2019</v>
      </c>
      <c r="B248" t="s">
        <v>78</v>
      </c>
      <c r="C248">
        <v>1160</v>
      </c>
      <c r="D248" s="1">
        <v>1260240052583850</v>
      </c>
      <c r="E248" t="s">
        <v>22</v>
      </c>
      <c r="F248" s="3" t="str">
        <f ca="1">SUBSTITUTE(Tabela1[[#This Row],[Awareness Index (0-10)]],".",",")</f>
        <v>9,47</v>
      </c>
      <c r="G248" t="s">
        <v>40</v>
      </c>
      <c r="H248" s="3" t="str">
        <f ca="1">SUBSTITUTE(Tabela1[[#This Row],[Contraceptive Usage Rate (%)]],".",",")</f>
        <v>59,27</v>
      </c>
      <c r="I248" s="3" t="str">
        <f ca="1">SUBSTITUTE(Tabela1[[#This Row],[Teen Pregnancy Rate (per 1000 teens)]],".",",")</f>
        <v>31,11</v>
      </c>
      <c r="J248" t="str">
        <f ca="1">SUBSTITUTE(Tabela1[[#This Row],[HIV Prevention Awareness (%)]],".",",")</f>
        <v>78,24</v>
      </c>
      <c r="K248" t="str">
        <f ca="1">SUBSTITUTE(Tabela1[[#This Row],[Online Sales (%)]],".",",")</f>
        <v>32,23</v>
      </c>
      <c r="L248" t="str">
        <f ca="1">SUBSTITUTE(Tabela1[[#This Row],[Average Price per Condom (USD)]],".",",")</f>
        <v>1,87</v>
      </c>
      <c r="M248" t="s">
        <v>31</v>
      </c>
      <c r="N248" s="6" t="str">
        <f>LEFT(Tabela1[[#This Row],[Male vs Female Purchases (%)]],2)</f>
        <v>42</v>
      </c>
      <c r="O248" s="6" t="str">
        <f>MID(Tabela1[[#This Row],[Male vs Female Purchases (%)]],12,2)</f>
        <v>44</v>
      </c>
      <c r="P248" t="s">
        <v>28</v>
      </c>
      <c r="Q248" t="s">
        <v>15</v>
      </c>
    </row>
    <row r="249" spans="1:17" x14ac:dyDescent="0.25">
      <c r="A249">
        <v>2019</v>
      </c>
      <c r="B249" t="s">
        <v>78</v>
      </c>
      <c r="C249">
        <v>2248</v>
      </c>
      <c r="D249" s="1">
        <v>5178539858647060</v>
      </c>
      <c r="E249" t="s">
        <v>15</v>
      </c>
      <c r="F249" s="3" t="str">
        <f ca="1">SUBSTITUTE(Tabela1[[#This Row],[Awareness Index (0-10)]],".",",")</f>
        <v>6,99</v>
      </c>
      <c r="G249" t="s">
        <v>19</v>
      </c>
      <c r="H249" s="3" t="str">
        <f ca="1">SUBSTITUTE(Tabela1[[#This Row],[Contraceptive Usage Rate (%)]],".",",")</f>
        <v>45,89</v>
      </c>
      <c r="I249" s="3" t="str">
        <f ca="1">SUBSTITUTE(Tabela1[[#This Row],[Teen Pregnancy Rate (per 1000 teens)]],".",",")</f>
        <v>18,26</v>
      </c>
      <c r="J249" t="str">
        <f ca="1">SUBSTITUTE(Tabela1[[#This Row],[HIV Prevention Awareness (%)]],".",",")</f>
        <v>52,66</v>
      </c>
      <c r="K249" t="str">
        <f ca="1">SUBSTITUTE(Tabela1[[#This Row],[Online Sales (%)]],".",",")</f>
        <v>54,04</v>
      </c>
      <c r="L249" t="str">
        <f ca="1">SUBSTITUTE(Tabela1[[#This Row],[Average Price per Condom (USD)]],".",",")</f>
        <v>1,43</v>
      </c>
      <c r="M249" t="s">
        <v>264</v>
      </c>
      <c r="N249" s="6" t="str">
        <f>LEFT(Tabela1[[#This Row],[Male vs Female Purchases (%)]],2)</f>
        <v>66</v>
      </c>
      <c r="O249" s="6" t="str">
        <f>MID(Tabela1[[#This Row],[Male vs Female Purchases (%)]],12,2)</f>
        <v>34</v>
      </c>
      <c r="P249" t="s">
        <v>45</v>
      </c>
      <c r="Q249" t="s">
        <v>22</v>
      </c>
    </row>
    <row r="250" spans="1:17" x14ac:dyDescent="0.25">
      <c r="A250">
        <v>2019</v>
      </c>
      <c r="B250" t="s">
        <v>78</v>
      </c>
      <c r="C250">
        <v>199</v>
      </c>
      <c r="D250" s="1">
        <v>6291594222768330</v>
      </c>
      <c r="E250" t="s">
        <v>15</v>
      </c>
      <c r="F250" s="3" t="str">
        <f ca="1">SUBSTITUTE(Tabela1[[#This Row],[Awareness Index (0-10)]],".",",")</f>
        <v>5,35</v>
      </c>
      <c r="G250" t="s">
        <v>16</v>
      </c>
      <c r="H250" s="3" t="str">
        <f ca="1">SUBSTITUTE(Tabela1[[#This Row],[Contraceptive Usage Rate (%)]],".",",")</f>
        <v>76,4</v>
      </c>
      <c r="I250" s="3" t="str">
        <f ca="1">SUBSTITUTE(Tabela1[[#This Row],[Teen Pregnancy Rate (per 1000 teens)]],".",",")</f>
        <v>68,21</v>
      </c>
      <c r="J250" t="str">
        <f ca="1">SUBSTITUTE(Tabela1[[#This Row],[HIV Prevention Awareness (%)]],".",",")</f>
        <v>39,46</v>
      </c>
      <c r="K250" t="str">
        <f ca="1">SUBSTITUTE(Tabela1[[#This Row],[Online Sales (%)]],".",",")</f>
        <v>28,83</v>
      </c>
      <c r="L250" t="str">
        <f ca="1">SUBSTITUTE(Tabela1[[#This Row],[Average Price per Condom (USD)]],".",",")</f>
        <v>0,33</v>
      </c>
      <c r="M250" t="s">
        <v>265</v>
      </c>
      <c r="N250" s="6" t="str">
        <f>LEFT(Tabela1[[#This Row],[Male vs Female Purchases (%)]],2)</f>
        <v>46</v>
      </c>
      <c r="O250" s="6" t="str">
        <f>MID(Tabela1[[#This Row],[Male vs Female Purchases (%)]],12,2)</f>
        <v>41</v>
      </c>
      <c r="P250" t="s">
        <v>59</v>
      </c>
      <c r="Q250" t="s">
        <v>22</v>
      </c>
    </row>
    <row r="251" spans="1:17" x14ac:dyDescent="0.25">
      <c r="A251">
        <v>2019</v>
      </c>
      <c r="B251" t="s">
        <v>78</v>
      </c>
      <c r="C251">
        <v>253</v>
      </c>
      <c r="D251" s="1">
        <v>7430119957844830</v>
      </c>
      <c r="E251" t="s">
        <v>15</v>
      </c>
      <c r="F251" s="3" t="str">
        <f ca="1">SUBSTITUTE(Tabela1[[#This Row],[Awareness Index (0-10)]],".",",")</f>
        <v>8,74</v>
      </c>
      <c r="G251" t="s">
        <v>16</v>
      </c>
      <c r="H251" s="3" t="str">
        <f ca="1">SUBSTITUTE(Tabela1[[#This Row],[Contraceptive Usage Rate (%)]],".",",")</f>
        <v>63,88</v>
      </c>
      <c r="I251" s="3" t="str">
        <f ca="1">SUBSTITUTE(Tabela1[[#This Row],[Teen Pregnancy Rate (per 1000 teens)]],".",",")</f>
        <v>43,48</v>
      </c>
      <c r="J251" t="str">
        <f ca="1">SUBSTITUTE(Tabela1[[#This Row],[HIV Prevention Awareness (%)]],".",",")</f>
        <v>96,69</v>
      </c>
      <c r="K251" t="str">
        <f ca="1">SUBSTITUTE(Tabela1[[#This Row],[Online Sales (%)]],".",",")</f>
        <v>34,61</v>
      </c>
      <c r="L251" t="str">
        <f ca="1">SUBSTITUTE(Tabela1[[#This Row],[Average Price per Condom (USD)]],".",",")</f>
        <v>0,33</v>
      </c>
      <c r="M251" t="s">
        <v>266</v>
      </c>
      <c r="N251" s="6" t="str">
        <f>LEFT(Tabela1[[#This Row],[Male vs Female Purchases (%)]],2)</f>
        <v>52</v>
      </c>
      <c r="O251" s="6" t="str">
        <f>MID(Tabela1[[#This Row],[Male vs Female Purchases (%)]],12,2)</f>
        <v>43</v>
      </c>
      <c r="P251" t="s">
        <v>59</v>
      </c>
      <c r="Q251" t="s">
        <v>15</v>
      </c>
    </row>
    <row r="252" spans="1:17" x14ac:dyDescent="0.25">
      <c r="A252">
        <v>2020</v>
      </c>
      <c r="B252" t="s">
        <v>14</v>
      </c>
      <c r="C252">
        <v>1902</v>
      </c>
      <c r="D252" s="1">
        <v>6216631961558710</v>
      </c>
      <c r="E252" t="s">
        <v>15</v>
      </c>
      <c r="F252" s="3" t="str">
        <f ca="1">SUBSTITUTE(Tabela1[[#This Row],[Awareness Index (0-10)]],".",",")</f>
        <v>9,37</v>
      </c>
      <c r="G252" t="s">
        <v>19</v>
      </c>
      <c r="H252" s="3" t="str">
        <f ca="1">SUBSTITUTE(Tabela1[[#This Row],[Contraceptive Usage Rate (%)]],".",",")</f>
        <v>30,47</v>
      </c>
      <c r="I252" s="3" t="str">
        <f ca="1">SUBSTITUTE(Tabela1[[#This Row],[Teen Pregnancy Rate (per 1000 teens)]],".",",")</f>
        <v>22,27</v>
      </c>
      <c r="J252" t="str">
        <f ca="1">SUBSTITUTE(Tabela1[[#This Row],[HIV Prevention Awareness (%)]],".",",")</f>
        <v>54,67</v>
      </c>
      <c r="K252" t="str">
        <f ca="1">SUBSTITUTE(Tabela1[[#This Row],[Online Sales (%)]],".",",")</f>
        <v>66,49</v>
      </c>
      <c r="L252" t="str">
        <f ca="1">SUBSTITUTE(Tabela1[[#This Row],[Average Price per Condom (USD)]],".",",")</f>
        <v>1,06</v>
      </c>
      <c r="M252" t="s">
        <v>267</v>
      </c>
      <c r="N252" s="6" t="str">
        <f>LEFT(Tabela1[[#This Row],[Male vs Female Purchases (%)]],2)</f>
        <v>44</v>
      </c>
      <c r="O252" s="6" t="str">
        <f>MID(Tabela1[[#This Row],[Male vs Female Purchases (%)]],12,2)</f>
        <v>48</v>
      </c>
      <c r="P252" t="s">
        <v>59</v>
      </c>
      <c r="Q252" t="s">
        <v>15</v>
      </c>
    </row>
    <row r="253" spans="1:17" x14ac:dyDescent="0.25">
      <c r="A253">
        <v>2020</v>
      </c>
      <c r="B253" t="s">
        <v>14</v>
      </c>
      <c r="C253">
        <v>1994</v>
      </c>
      <c r="D253" s="1">
        <v>2.22604082170306E+16</v>
      </c>
      <c r="E253" t="s">
        <v>15</v>
      </c>
      <c r="F253" s="3" t="str">
        <f ca="1">SUBSTITUTE(Tabela1[[#This Row],[Awareness Index (0-10)]],".",",")</f>
        <v>7,35</v>
      </c>
      <c r="G253" t="s">
        <v>40</v>
      </c>
      <c r="H253" s="3" t="str">
        <f ca="1">SUBSTITUTE(Tabela1[[#This Row],[Contraceptive Usage Rate (%)]],".",",")</f>
        <v>23,24</v>
      </c>
      <c r="I253" s="3" t="str">
        <f ca="1">SUBSTITUTE(Tabela1[[#This Row],[Teen Pregnancy Rate (per 1000 teens)]],".",",")</f>
        <v>60,51</v>
      </c>
      <c r="J253" t="str">
        <f ca="1">SUBSTITUTE(Tabela1[[#This Row],[HIV Prevention Awareness (%)]],".",",")</f>
        <v>93,97</v>
      </c>
      <c r="K253" t="str">
        <f ca="1">SUBSTITUTE(Tabela1[[#This Row],[Online Sales (%)]],".",",")</f>
        <v>69,96</v>
      </c>
      <c r="L253" t="str">
        <f ca="1">SUBSTITUTE(Tabela1[[#This Row],[Average Price per Condom (USD)]],".",",")</f>
        <v>0,86</v>
      </c>
      <c r="M253" t="s">
        <v>172</v>
      </c>
      <c r="N253" s="6" t="str">
        <f>LEFT(Tabela1[[#This Row],[Male vs Female Purchases (%)]],2)</f>
        <v>58</v>
      </c>
      <c r="O253" s="6" t="str">
        <f>MID(Tabela1[[#This Row],[Male vs Female Purchases (%)]],12,2)</f>
        <v>50</v>
      </c>
      <c r="P253" t="s">
        <v>18</v>
      </c>
      <c r="Q253" t="s">
        <v>15</v>
      </c>
    </row>
    <row r="254" spans="1:17" x14ac:dyDescent="0.25">
      <c r="A254">
        <v>2020</v>
      </c>
      <c r="B254" t="s">
        <v>14</v>
      </c>
      <c r="C254">
        <v>1558</v>
      </c>
      <c r="D254" s="1">
        <v>3720057521644520</v>
      </c>
      <c r="E254" t="s">
        <v>15</v>
      </c>
      <c r="F254" s="3" t="str">
        <f ca="1">SUBSTITUTE(Tabela1[[#This Row],[Awareness Index (0-10)]],".",",")</f>
        <v>2,93</v>
      </c>
      <c r="G254" t="s">
        <v>23</v>
      </c>
      <c r="H254" s="3" t="str">
        <f ca="1">SUBSTITUTE(Tabela1[[#This Row],[Contraceptive Usage Rate (%)]],".",",")</f>
        <v>28,26</v>
      </c>
      <c r="I254" s="3" t="str">
        <f ca="1">SUBSTITUTE(Tabela1[[#This Row],[Teen Pregnancy Rate (per 1000 teens)]],".",",")</f>
        <v>41,58</v>
      </c>
      <c r="J254" t="str">
        <f ca="1">SUBSTITUTE(Tabela1[[#This Row],[HIV Prevention Awareness (%)]],".",",")</f>
        <v>71,46</v>
      </c>
      <c r="K254" t="str">
        <f ca="1">SUBSTITUTE(Tabela1[[#This Row],[Online Sales (%)]],".",",")</f>
        <v>52,67</v>
      </c>
      <c r="L254" t="str">
        <f ca="1">SUBSTITUTE(Tabela1[[#This Row],[Average Price per Condom (USD)]],".",",")</f>
        <v>1,04</v>
      </c>
      <c r="M254" t="s">
        <v>268</v>
      </c>
      <c r="N254" s="6" t="str">
        <f>LEFT(Tabela1[[#This Row],[Male vs Female Purchases (%)]],2)</f>
        <v>75</v>
      </c>
      <c r="O254" s="6" t="str">
        <f>MID(Tabela1[[#This Row],[Male vs Female Purchases (%)]],12,2)</f>
        <v>33</v>
      </c>
      <c r="P254" t="s">
        <v>38</v>
      </c>
      <c r="Q254" t="s">
        <v>22</v>
      </c>
    </row>
    <row r="255" spans="1:17" x14ac:dyDescent="0.25">
      <c r="A255">
        <v>2020</v>
      </c>
      <c r="B255" t="s">
        <v>14</v>
      </c>
      <c r="C255">
        <v>1519</v>
      </c>
      <c r="D255" s="1">
        <v>2622033060453840</v>
      </c>
      <c r="E255" t="s">
        <v>15</v>
      </c>
      <c r="F255" s="3" t="str">
        <f ca="1">SUBSTITUTE(Tabela1[[#This Row],[Awareness Index (0-10)]],".",",")</f>
        <v>2,8</v>
      </c>
      <c r="G255" t="s">
        <v>23</v>
      </c>
      <c r="H255" s="3" t="str">
        <f ca="1">SUBSTITUTE(Tabela1[[#This Row],[Contraceptive Usage Rate (%)]],".",",")</f>
        <v>91,89</v>
      </c>
      <c r="I255" s="3" t="str">
        <f ca="1">SUBSTITUTE(Tabela1[[#This Row],[Teen Pregnancy Rate (per 1000 teens)]],".",",")</f>
        <v>48,15</v>
      </c>
      <c r="J255" t="str">
        <f ca="1">SUBSTITUTE(Tabela1[[#This Row],[HIV Prevention Awareness (%)]],".",",")</f>
        <v>51,09</v>
      </c>
      <c r="K255" t="str">
        <f ca="1">SUBSTITUTE(Tabela1[[#This Row],[Online Sales (%)]],".",",")</f>
        <v>51,62</v>
      </c>
      <c r="L255" t="str">
        <f ca="1">SUBSTITUTE(Tabela1[[#This Row],[Average Price per Condom (USD)]],".",",")</f>
        <v>1,26</v>
      </c>
      <c r="M255" t="s">
        <v>269</v>
      </c>
      <c r="N255" s="6" t="str">
        <f>LEFT(Tabela1[[#This Row],[Male vs Female Purchases (%)]],2)</f>
        <v>47</v>
      </c>
      <c r="O255" s="6" t="str">
        <f>MID(Tabela1[[#This Row],[Male vs Female Purchases (%)]],12,2)</f>
        <v>58</v>
      </c>
      <c r="P255" t="s">
        <v>26</v>
      </c>
      <c r="Q255" t="s">
        <v>15</v>
      </c>
    </row>
    <row r="256" spans="1:17" x14ac:dyDescent="0.25">
      <c r="A256">
        <v>2020</v>
      </c>
      <c r="B256" t="s">
        <v>14</v>
      </c>
      <c r="C256">
        <v>262</v>
      </c>
      <c r="D256" s="1">
        <v>8985665124307810</v>
      </c>
      <c r="E256" t="s">
        <v>22</v>
      </c>
      <c r="F256" s="3" t="str">
        <f ca="1">SUBSTITUTE(Tabela1[[#This Row],[Awareness Index (0-10)]],".",",")</f>
        <v>2,79</v>
      </c>
      <c r="G256" t="s">
        <v>23</v>
      </c>
      <c r="H256" s="3" t="str">
        <f ca="1">SUBSTITUTE(Tabela1[[#This Row],[Contraceptive Usage Rate (%)]],".",",")</f>
        <v>31,46</v>
      </c>
      <c r="I256" s="3" t="str">
        <f ca="1">SUBSTITUTE(Tabela1[[#This Row],[Teen Pregnancy Rate (per 1000 teens)]],".",",")</f>
        <v>55,96</v>
      </c>
      <c r="J256" t="str">
        <f ca="1">SUBSTITUTE(Tabela1[[#This Row],[HIV Prevention Awareness (%)]],".",",")</f>
        <v>44,75</v>
      </c>
      <c r="K256" t="str">
        <f ca="1">SUBSTITUTE(Tabela1[[#This Row],[Online Sales (%)]],".",",")</f>
        <v>19,75</v>
      </c>
      <c r="L256" t="str">
        <f ca="1">SUBSTITUTE(Tabela1[[#This Row],[Average Price per Condom (USD)]],".",",")</f>
        <v>0,44</v>
      </c>
      <c r="M256" t="s">
        <v>270</v>
      </c>
      <c r="N256" s="6" t="str">
        <f>LEFT(Tabela1[[#This Row],[Male vs Female Purchases (%)]],2)</f>
        <v>67</v>
      </c>
      <c r="O256" s="6" t="str">
        <f>MID(Tabela1[[#This Row],[Male vs Female Purchases (%)]],12,2)</f>
        <v>25</v>
      </c>
      <c r="P256" t="s">
        <v>59</v>
      </c>
      <c r="Q256" t="s">
        <v>22</v>
      </c>
    </row>
    <row r="257" spans="1:17" x14ac:dyDescent="0.25">
      <c r="A257">
        <v>2020</v>
      </c>
      <c r="B257" t="s">
        <v>29</v>
      </c>
      <c r="C257">
        <v>1509</v>
      </c>
      <c r="D257" s="1">
        <v>4449058564678710</v>
      </c>
      <c r="E257" t="s">
        <v>15</v>
      </c>
      <c r="F257" s="3" t="str">
        <f ca="1">SUBSTITUTE(Tabela1[[#This Row],[Awareness Index (0-10)]],".",",")</f>
        <v>4,38</v>
      </c>
      <c r="G257" t="s">
        <v>23</v>
      </c>
      <c r="H257" s="3" t="str">
        <f ca="1">SUBSTITUTE(Tabela1[[#This Row],[Contraceptive Usage Rate (%)]],".",",")</f>
        <v>28,87</v>
      </c>
      <c r="I257" s="3" t="str">
        <f ca="1">SUBSTITUTE(Tabela1[[#This Row],[Teen Pregnancy Rate (per 1000 teens)]],".",",")</f>
        <v>3,91</v>
      </c>
      <c r="J257" t="str">
        <f ca="1">SUBSTITUTE(Tabela1[[#This Row],[HIV Prevention Awareness (%)]],".",",")</f>
        <v>73,79</v>
      </c>
      <c r="K257" t="str">
        <f ca="1">SUBSTITUTE(Tabela1[[#This Row],[Online Sales (%)]],".",",")</f>
        <v>63,25</v>
      </c>
      <c r="L257" t="str">
        <f ca="1">SUBSTITUTE(Tabela1[[#This Row],[Average Price per Condom (USD)]],".",",")</f>
        <v>0,87</v>
      </c>
      <c r="M257" t="s">
        <v>271</v>
      </c>
      <c r="N257" s="6" t="str">
        <f>LEFT(Tabela1[[#This Row],[Male vs Female Purchases (%)]],2)</f>
        <v>80</v>
      </c>
      <c r="O257" s="6" t="str">
        <f>MID(Tabela1[[#This Row],[Male vs Female Purchases (%)]],12,2)</f>
        <v>46</v>
      </c>
      <c r="P257" t="s">
        <v>59</v>
      </c>
      <c r="Q257" t="s">
        <v>15</v>
      </c>
    </row>
    <row r="258" spans="1:17" x14ac:dyDescent="0.25">
      <c r="A258">
        <v>2020</v>
      </c>
      <c r="B258" t="s">
        <v>29</v>
      </c>
      <c r="C258">
        <v>793</v>
      </c>
      <c r="D258" s="1">
        <v>2.42199817920788E+16</v>
      </c>
      <c r="E258" t="s">
        <v>15</v>
      </c>
      <c r="F258" s="3" t="str">
        <f ca="1">SUBSTITUTE(Tabela1[[#This Row],[Awareness Index (0-10)]],".",",")</f>
        <v>7,77</v>
      </c>
      <c r="G258" t="s">
        <v>16</v>
      </c>
      <c r="H258" s="3" t="str">
        <f ca="1">SUBSTITUTE(Tabela1[[#This Row],[Contraceptive Usage Rate (%)]],".",",")</f>
        <v>23,1</v>
      </c>
      <c r="I258" s="3" t="str">
        <f ca="1">SUBSTITUTE(Tabela1[[#This Row],[Teen Pregnancy Rate (per 1000 teens)]],".",",")</f>
        <v>7,93</v>
      </c>
      <c r="J258" t="str">
        <f ca="1">SUBSTITUTE(Tabela1[[#This Row],[HIV Prevention Awareness (%)]],".",",")</f>
        <v>31,25</v>
      </c>
      <c r="K258" t="str">
        <f ca="1">SUBSTITUTE(Tabela1[[#This Row],[Online Sales (%)]],".",",")</f>
        <v>66,84</v>
      </c>
      <c r="L258" t="str">
        <f ca="1">SUBSTITUTE(Tabela1[[#This Row],[Average Price per Condom (USD)]],".",",")</f>
        <v>0,94</v>
      </c>
      <c r="M258" t="s">
        <v>272</v>
      </c>
      <c r="N258" s="6" t="str">
        <f>LEFT(Tabela1[[#This Row],[Male vs Female Purchases (%)]],2)</f>
        <v>52</v>
      </c>
      <c r="O258" s="6" t="str">
        <f>MID(Tabela1[[#This Row],[Male vs Female Purchases (%)]],12,2)</f>
        <v>40</v>
      </c>
      <c r="P258" t="s">
        <v>28</v>
      </c>
      <c r="Q258" t="s">
        <v>22</v>
      </c>
    </row>
    <row r="259" spans="1:17" x14ac:dyDescent="0.25">
      <c r="A259">
        <v>2020</v>
      </c>
      <c r="B259" t="s">
        <v>29</v>
      </c>
      <c r="C259">
        <v>527</v>
      </c>
      <c r="D259" s="1">
        <v>6006334807584560</v>
      </c>
      <c r="E259" t="s">
        <v>22</v>
      </c>
      <c r="F259" s="3" t="str">
        <f ca="1">SUBSTITUTE(Tabela1[[#This Row],[Awareness Index (0-10)]],".",",")</f>
        <v>9,26</v>
      </c>
      <c r="G259" t="s">
        <v>19</v>
      </c>
      <c r="H259" s="3" t="str">
        <f ca="1">SUBSTITUTE(Tabela1[[#This Row],[Contraceptive Usage Rate (%)]],".",",")</f>
        <v>30,58</v>
      </c>
      <c r="I259" s="3" t="str">
        <f ca="1">SUBSTITUTE(Tabela1[[#This Row],[Teen Pregnancy Rate (per 1000 teens)]],".",",")</f>
        <v>14,51</v>
      </c>
      <c r="J259" t="str">
        <f ca="1">SUBSTITUTE(Tabela1[[#This Row],[HIV Prevention Awareness (%)]],".",",")</f>
        <v>30,75</v>
      </c>
      <c r="K259" t="str">
        <f ca="1">SUBSTITUTE(Tabela1[[#This Row],[Online Sales (%)]],".",",")</f>
        <v>26,6</v>
      </c>
      <c r="L259" t="str">
        <f ca="1">SUBSTITUTE(Tabela1[[#This Row],[Average Price per Condom (USD)]],".",",")</f>
        <v>1,44</v>
      </c>
      <c r="M259" t="s">
        <v>273</v>
      </c>
      <c r="N259" s="6" t="str">
        <f>LEFT(Tabela1[[#This Row],[Male vs Female Purchases (%)]],2)</f>
        <v>50</v>
      </c>
      <c r="O259" s="6" t="str">
        <f>MID(Tabela1[[#This Row],[Male vs Female Purchases (%)]],12,2)</f>
        <v>47</v>
      </c>
      <c r="P259" t="s">
        <v>45</v>
      </c>
      <c r="Q259" t="s">
        <v>15</v>
      </c>
    </row>
    <row r="260" spans="1:17" x14ac:dyDescent="0.25">
      <c r="A260">
        <v>2020</v>
      </c>
      <c r="B260" t="s">
        <v>29</v>
      </c>
      <c r="C260">
        <v>1436</v>
      </c>
      <c r="D260" s="1">
        <v>2784396110686440</v>
      </c>
      <c r="E260" t="s">
        <v>22</v>
      </c>
      <c r="F260" s="3" t="str">
        <f ca="1">SUBSTITUTE(Tabela1[[#This Row],[Awareness Index (0-10)]],".",",")</f>
        <v>2,92</v>
      </c>
      <c r="G260" t="s">
        <v>16</v>
      </c>
      <c r="H260" s="3" t="str">
        <f ca="1">SUBSTITUTE(Tabela1[[#This Row],[Contraceptive Usage Rate (%)]],".",",")</f>
        <v>70,82</v>
      </c>
      <c r="I260" s="3" t="str">
        <f ca="1">SUBSTITUTE(Tabela1[[#This Row],[Teen Pregnancy Rate (per 1000 teens)]],".",",")</f>
        <v>37,73</v>
      </c>
      <c r="J260" t="str">
        <f ca="1">SUBSTITUTE(Tabela1[[#This Row],[HIV Prevention Awareness (%)]],".",",")</f>
        <v>69,85</v>
      </c>
      <c r="K260" t="str">
        <f ca="1">SUBSTITUTE(Tabela1[[#This Row],[Online Sales (%)]],".",",")</f>
        <v>30,11</v>
      </c>
      <c r="L260" t="str">
        <f ca="1">SUBSTITUTE(Tabela1[[#This Row],[Average Price per Condom (USD)]],".",",")</f>
        <v>0,74</v>
      </c>
      <c r="M260" t="s">
        <v>274</v>
      </c>
      <c r="N260" s="6" t="str">
        <f>LEFT(Tabela1[[#This Row],[Male vs Female Purchases (%)]],2)</f>
        <v>69</v>
      </c>
      <c r="O260" s="6" t="str">
        <f>MID(Tabela1[[#This Row],[Male vs Female Purchases (%)]],12,2)</f>
        <v>58</v>
      </c>
      <c r="P260" t="s">
        <v>28</v>
      </c>
      <c r="Q260" t="s">
        <v>15</v>
      </c>
    </row>
    <row r="261" spans="1:17" x14ac:dyDescent="0.25">
      <c r="A261">
        <v>2020</v>
      </c>
      <c r="B261" t="s">
        <v>29</v>
      </c>
      <c r="C261">
        <v>1085</v>
      </c>
      <c r="D261" s="1">
        <v>2.13045182396696E+16</v>
      </c>
      <c r="E261" t="s">
        <v>22</v>
      </c>
      <c r="F261" s="3" t="str">
        <f ca="1">SUBSTITUTE(Tabela1[[#This Row],[Awareness Index (0-10)]],".",",")</f>
        <v>3,15</v>
      </c>
      <c r="G261" t="s">
        <v>40</v>
      </c>
      <c r="H261" s="3" t="str">
        <f ca="1">SUBSTITUTE(Tabela1[[#This Row],[Contraceptive Usage Rate (%)]],".",",")</f>
        <v>32,16</v>
      </c>
      <c r="I261" s="3" t="str">
        <f ca="1">SUBSTITUTE(Tabela1[[#This Row],[Teen Pregnancy Rate (per 1000 teens)]],".",",")</f>
        <v>34,52</v>
      </c>
      <c r="J261" t="str">
        <f ca="1">SUBSTITUTE(Tabela1[[#This Row],[HIV Prevention Awareness (%)]],".",",")</f>
        <v>73,7</v>
      </c>
      <c r="K261" t="str">
        <f ca="1">SUBSTITUTE(Tabela1[[#This Row],[Online Sales (%)]],".",",")</f>
        <v>62,77</v>
      </c>
      <c r="L261" t="str">
        <f ca="1">SUBSTITUTE(Tabela1[[#This Row],[Average Price per Condom (USD)]],".",",")</f>
        <v>0,97</v>
      </c>
      <c r="M261" t="s">
        <v>275</v>
      </c>
      <c r="N261" s="6" t="str">
        <f>LEFT(Tabela1[[#This Row],[Male vs Female Purchases (%)]],2)</f>
        <v>66</v>
      </c>
      <c r="O261" s="6" t="str">
        <f>MID(Tabela1[[#This Row],[Male vs Female Purchases (%)]],12,2)</f>
        <v>51</v>
      </c>
      <c r="P261" t="s">
        <v>21</v>
      </c>
      <c r="Q261" t="s">
        <v>22</v>
      </c>
    </row>
    <row r="262" spans="1:17" x14ac:dyDescent="0.25">
      <c r="A262">
        <v>2020</v>
      </c>
      <c r="B262" t="s">
        <v>35</v>
      </c>
      <c r="C262">
        <v>847</v>
      </c>
      <c r="D262" s="1">
        <v>2.89042206047509E+16</v>
      </c>
      <c r="E262" t="s">
        <v>15</v>
      </c>
      <c r="F262" s="3" t="str">
        <f ca="1">SUBSTITUTE(Tabela1[[#This Row],[Awareness Index (0-10)]],".",",")</f>
        <v>7,02</v>
      </c>
      <c r="G262" t="s">
        <v>16</v>
      </c>
      <c r="H262" s="3" t="str">
        <f ca="1">SUBSTITUTE(Tabela1[[#This Row],[Contraceptive Usage Rate (%)]],".",",")</f>
        <v>21,44</v>
      </c>
      <c r="I262" s="3" t="str">
        <f ca="1">SUBSTITUTE(Tabela1[[#This Row],[Teen Pregnancy Rate (per 1000 teens)]],".",",")</f>
        <v>14,42</v>
      </c>
      <c r="J262" t="str">
        <f ca="1">SUBSTITUTE(Tabela1[[#This Row],[HIV Prevention Awareness (%)]],".",",")</f>
        <v>50,86</v>
      </c>
      <c r="K262" t="str">
        <f ca="1">SUBSTITUTE(Tabela1[[#This Row],[Online Sales (%)]],".",",")</f>
        <v>35,34</v>
      </c>
      <c r="L262" t="str">
        <f ca="1">SUBSTITUTE(Tabela1[[#This Row],[Average Price per Condom (USD)]],".",",")</f>
        <v>0,29</v>
      </c>
      <c r="M262" t="s">
        <v>276</v>
      </c>
      <c r="N262" s="6" t="str">
        <f>LEFT(Tabela1[[#This Row],[Male vs Female Purchases (%)]],2)</f>
        <v>51</v>
      </c>
      <c r="O262" s="6" t="str">
        <f>MID(Tabela1[[#This Row],[Male vs Female Purchases (%)]],12,2)</f>
        <v>43</v>
      </c>
      <c r="P262" t="s">
        <v>18</v>
      </c>
      <c r="Q262" t="s">
        <v>15</v>
      </c>
    </row>
    <row r="263" spans="1:17" x14ac:dyDescent="0.25">
      <c r="A263">
        <v>2020</v>
      </c>
      <c r="B263" t="s">
        <v>35</v>
      </c>
      <c r="C263">
        <v>2466</v>
      </c>
      <c r="D263" s="1">
        <v>1.82991021625493E+16</v>
      </c>
      <c r="E263" t="s">
        <v>15</v>
      </c>
      <c r="F263" s="3" t="str">
        <f ca="1">SUBSTITUTE(Tabela1[[#This Row],[Awareness Index (0-10)]],".",",")</f>
        <v>6,19</v>
      </c>
      <c r="G263" t="s">
        <v>19</v>
      </c>
      <c r="H263" s="3" t="str">
        <f ca="1">SUBSTITUTE(Tabela1[[#This Row],[Contraceptive Usage Rate (%)]],".",",")</f>
        <v>92,11</v>
      </c>
      <c r="I263" s="3" t="str">
        <f ca="1">SUBSTITUTE(Tabela1[[#This Row],[Teen Pregnancy Rate (per 1000 teens)]],".",",")</f>
        <v>49,21</v>
      </c>
      <c r="J263" t="str">
        <f ca="1">SUBSTITUTE(Tabela1[[#This Row],[HIV Prevention Awareness (%)]],".",",")</f>
        <v>80,59</v>
      </c>
      <c r="K263" t="str">
        <f ca="1">SUBSTITUTE(Tabela1[[#This Row],[Online Sales (%)]],".",",")</f>
        <v>26,44</v>
      </c>
      <c r="L263" t="str">
        <f ca="1">SUBSTITUTE(Tabela1[[#This Row],[Average Price per Condom (USD)]],".",",")</f>
        <v>0,47</v>
      </c>
      <c r="M263" t="s">
        <v>277</v>
      </c>
      <c r="N263" s="6" t="str">
        <f>LEFT(Tabela1[[#This Row],[Male vs Female Purchases (%)]],2)</f>
        <v>76</v>
      </c>
      <c r="O263" s="6" t="str">
        <f>MID(Tabela1[[#This Row],[Male vs Female Purchases (%)]],12,2)</f>
        <v>22</v>
      </c>
      <c r="P263" t="s">
        <v>26</v>
      </c>
      <c r="Q263" t="s">
        <v>22</v>
      </c>
    </row>
    <row r="264" spans="1:17" x14ac:dyDescent="0.25">
      <c r="A264">
        <v>2020</v>
      </c>
      <c r="B264" t="s">
        <v>35</v>
      </c>
      <c r="C264">
        <v>1873</v>
      </c>
      <c r="D264" s="1">
        <v>4245543991632230</v>
      </c>
      <c r="E264" t="s">
        <v>15</v>
      </c>
      <c r="F264" s="3" t="str">
        <f ca="1">SUBSTITUTE(Tabela1[[#This Row],[Awareness Index (0-10)]],".",",")</f>
        <v>2,21</v>
      </c>
      <c r="G264" t="s">
        <v>40</v>
      </c>
      <c r="H264" s="3" t="str">
        <f ca="1">SUBSTITUTE(Tabela1[[#This Row],[Contraceptive Usage Rate (%)]],".",",")</f>
        <v>50,81</v>
      </c>
      <c r="I264" s="3" t="str">
        <f ca="1">SUBSTITUTE(Tabela1[[#This Row],[Teen Pregnancy Rate (per 1000 teens)]],".",",")</f>
        <v>2,39</v>
      </c>
      <c r="J264" t="str">
        <f ca="1">SUBSTITUTE(Tabela1[[#This Row],[HIV Prevention Awareness (%)]],".",",")</f>
        <v>96,73</v>
      </c>
      <c r="K264" t="str">
        <f ca="1">SUBSTITUTE(Tabela1[[#This Row],[Online Sales (%)]],".",",")</f>
        <v>53,25</v>
      </c>
      <c r="L264" t="str">
        <f ca="1">SUBSTITUTE(Tabela1[[#This Row],[Average Price per Condom (USD)]],".",",")</f>
        <v>0,52</v>
      </c>
      <c r="M264" t="s">
        <v>278</v>
      </c>
      <c r="N264" s="6" t="str">
        <f>LEFT(Tabela1[[#This Row],[Male vs Female Purchases (%)]],2)</f>
        <v>79</v>
      </c>
      <c r="O264" s="6" t="str">
        <f>MID(Tabela1[[#This Row],[Male vs Female Purchases (%)]],12,2)</f>
        <v>42</v>
      </c>
      <c r="P264" t="s">
        <v>28</v>
      </c>
      <c r="Q264" t="s">
        <v>15</v>
      </c>
    </row>
    <row r="265" spans="1:17" x14ac:dyDescent="0.25">
      <c r="A265">
        <v>2020</v>
      </c>
      <c r="B265" t="s">
        <v>35</v>
      </c>
      <c r="C265">
        <v>1563</v>
      </c>
      <c r="D265" s="1">
        <v>1.55718180159432E+16</v>
      </c>
      <c r="E265" t="s">
        <v>22</v>
      </c>
      <c r="F265" s="3" t="str">
        <f ca="1">SUBSTITUTE(Tabela1[[#This Row],[Awareness Index (0-10)]],".",",")</f>
        <v>5,14</v>
      </c>
      <c r="G265" t="s">
        <v>16</v>
      </c>
      <c r="H265" s="3" t="str">
        <f ca="1">SUBSTITUTE(Tabela1[[#This Row],[Contraceptive Usage Rate (%)]],".",",")</f>
        <v>56,9</v>
      </c>
      <c r="I265" s="3" t="str">
        <f ca="1">SUBSTITUTE(Tabela1[[#This Row],[Teen Pregnancy Rate (per 1000 teens)]],".",",")</f>
        <v>26,36</v>
      </c>
      <c r="J265" t="str">
        <f ca="1">SUBSTITUTE(Tabela1[[#This Row],[HIV Prevention Awareness (%)]],".",",")</f>
        <v>33,49</v>
      </c>
      <c r="K265" t="str">
        <f ca="1">SUBSTITUTE(Tabela1[[#This Row],[Online Sales (%)]],".",",")</f>
        <v>36,77</v>
      </c>
      <c r="L265" t="str">
        <f ca="1">SUBSTITUTE(Tabela1[[#This Row],[Average Price per Condom (USD)]],".",",")</f>
        <v>0,37</v>
      </c>
      <c r="M265" t="s">
        <v>279</v>
      </c>
      <c r="N265" s="6" t="str">
        <f>LEFT(Tabela1[[#This Row],[Male vs Female Purchases (%)]],2)</f>
        <v>74</v>
      </c>
      <c r="O265" s="6" t="str">
        <f>MID(Tabela1[[#This Row],[Male vs Female Purchases (%)]],12,2)</f>
        <v>41</v>
      </c>
      <c r="P265" t="s">
        <v>38</v>
      </c>
      <c r="Q265" t="s">
        <v>15</v>
      </c>
    </row>
    <row r="266" spans="1:17" x14ac:dyDescent="0.25">
      <c r="A266">
        <v>2020</v>
      </c>
      <c r="B266" t="s">
        <v>35</v>
      </c>
      <c r="C266">
        <v>2405</v>
      </c>
      <c r="D266" s="1">
        <v>2199475084898350</v>
      </c>
      <c r="E266" t="s">
        <v>22</v>
      </c>
      <c r="F266" s="3" t="str">
        <f ca="1">SUBSTITUTE(Tabela1[[#This Row],[Awareness Index (0-10)]],".",",")</f>
        <v>3,01</v>
      </c>
      <c r="G266" t="s">
        <v>19</v>
      </c>
      <c r="H266" s="3" t="str">
        <f ca="1">SUBSTITUTE(Tabela1[[#This Row],[Contraceptive Usage Rate (%)]],".",",")</f>
        <v>38,63</v>
      </c>
      <c r="I266" s="3" t="str">
        <f ca="1">SUBSTITUTE(Tabela1[[#This Row],[Teen Pregnancy Rate (per 1000 teens)]],".",",")</f>
        <v>9,22</v>
      </c>
      <c r="J266" t="str">
        <f ca="1">SUBSTITUTE(Tabela1[[#This Row],[HIV Prevention Awareness (%)]],".",",")</f>
        <v>77,34</v>
      </c>
      <c r="K266" t="str">
        <f ca="1">SUBSTITUTE(Tabela1[[#This Row],[Online Sales (%)]],".",",")</f>
        <v>61,71</v>
      </c>
      <c r="L266" t="str">
        <f ca="1">SUBSTITUTE(Tabela1[[#This Row],[Average Price per Condom (USD)]],".",",")</f>
        <v>1,13</v>
      </c>
      <c r="M266" t="s">
        <v>280</v>
      </c>
      <c r="N266" s="6" t="str">
        <f>LEFT(Tabela1[[#This Row],[Male vs Female Purchases (%)]],2)</f>
        <v>58</v>
      </c>
      <c r="O266" s="6" t="str">
        <f>MID(Tabela1[[#This Row],[Male vs Female Purchases (%)]],12,2)</f>
        <v>51</v>
      </c>
      <c r="P266" t="s">
        <v>59</v>
      </c>
      <c r="Q266" t="s">
        <v>22</v>
      </c>
    </row>
    <row r="267" spans="1:17" x14ac:dyDescent="0.25">
      <c r="A267">
        <v>2020</v>
      </c>
      <c r="B267" t="s">
        <v>43</v>
      </c>
      <c r="C267">
        <v>2051</v>
      </c>
      <c r="D267" s="1">
        <v>2.63042323335337E+16</v>
      </c>
      <c r="E267" t="s">
        <v>15</v>
      </c>
      <c r="F267" s="3" t="str">
        <f ca="1">SUBSTITUTE(Tabela1[[#This Row],[Awareness Index (0-10)]],".",",")</f>
        <v>9,72</v>
      </c>
      <c r="G267" t="s">
        <v>19</v>
      </c>
      <c r="H267" s="3" t="str">
        <f ca="1">SUBSTITUTE(Tabela1[[#This Row],[Contraceptive Usage Rate (%)]],".",",")</f>
        <v>85,37</v>
      </c>
      <c r="I267" s="3" t="str">
        <f ca="1">SUBSTITUTE(Tabela1[[#This Row],[Teen Pregnancy Rate (per 1000 teens)]],".",",")</f>
        <v>2,33</v>
      </c>
      <c r="J267" t="str">
        <f ca="1">SUBSTITUTE(Tabela1[[#This Row],[HIV Prevention Awareness (%)]],".",",")</f>
        <v>28,86</v>
      </c>
      <c r="K267" t="str">
        <f ca="1">SUBSTITUTE(Tabela1[[#This Row],[Online Sales (%)]],".",",")</f>
        <v>5,31</v>
      </c>
      <c r="L267" t="str">
        <f ca="1">SUBSTITUTE(Tabela1[[#This Row],[Average Price per Condom (USD)]],".",",")</f>
        <v>1,49</v>
      </c>
      <c r="M267" t="s">
        <v>281</v>
      </c>
      <c r="N267" s="6" t="str">
        <f>LEFT(Tabela1[[#This Row],[Male vs Female Purchases (%)]],2)</f>
        <v>61</v>
      </c>
      <c r="O267" s="6" t="str">
        <f>MID(Tabela1[[#This Row],[Male vs Female Purchases (%)]],12,2)</f>
        <v>26</v>
      </c>
      <c r="P267" t="s">
        <v>26</v>
      </c>
      <c r="Q267" t="s">
        <v>15</v>
      </c>
    </row>
    <row r="268" spans="1:17" x14ac:dyDescent="0.25">
      <c r="A268">
        <v>2020</v>
      </c>
      <c r="B268" t="s">
        <v>43</v>
      </c>
      <c r="C268">
        <v>1349</v>
      </c>
      <c r="D268" s="1">
        <v>1.90782643524772E+16</v>
      </c>
      <c r="E268" t="s">
        <v>15</v>
      </c>
      <c r="F268" s="3" t="str">
        <f ca="1">SUBSTITUTE(Tabela1[[#This Row],[Awareness Index (0-10)]],".",",")</f>
        <v>7,35</v>
      </c>
      <c r="G268" t="s">
        <v>16</v>
      </c>
      <c r="H268" s="3" t="str">
        <f ca="1">SUBSTITUTE(Tabela1[[#This Row],[Contraceptive Usage Rate (%)]],".",",")</f>
        <v>26,42</v>
      </c>
      <c r="I268" s="3" t="str">
        <f ca="1">SUBSTITUTE(Tabela1[[#This Row],[Teen Pregnancy Rate (per 1000 teens)]],".",",")</f>
        <v>14,16</v>
      </c>
      <c r="J268" t="str">
        <f ca="1">SUBSTITUTE(Tabela1[[#This Row],[HIV Prevention Awareness (%)]],".",",")</f>
        <v>84,86</v>
      </c>
      <c r="K268" t="str">
        <f ca="1">SUBSTITUTE(Tabela1[[#This Row],[Online Sales (%)]],".",",")</f>
        <v>62,94</v>
      </c>
      <c r="L268" t="str">
        <f ca="1">SUBSTITUTE(Tabela1[[#This Row],[Average Price per Condom (USD)]],".",",")</f>
        <v>1,05</v>
      </c>
      <c r="M268" t="s">
        <v>282</v>
      </c>
      <c r="N268" s="6" t="str">
        <f>LEFT(Tabela1[[#This Row],[Male vs Female Purchases (%)]],2)</f>
        <v>70</v>
      </c>
      <c r="O268" s="6" t="str">
        <f>MID(Tabela1[[#This Row],[Male vs Female Purchases (%)]],12,2)</f>
        <v>52</v>
      </c>
      <c r="P268" t="s">
        <v>45</v>
      </c>
      <c r="Q268" t="s">
        <v>22</v>
      </c>
    </row>
    <row r="269" spans="1:17" x14ac:dyDescent="0.25">
      <c r="A269">
        <v>2020</v>
      </c>
      <c r="B269" t="s">
        <v>43</v>
      </c>
      <c r="C269">
        <v>74</v>
      </c>
      <c r="D269" s="1">
        <v>2.20681177807404E+16</v>
      </c>
      <c r="E269" t="s">
        <v>22</v>
      </c>
      <c r="F269" s="3" t="str">
        <f ca="1">SUBSTITUTE(Tabela1[[#This Row],[Awareness Index (0-10)]],".",",")</f>
        <v>4,05</v>
      </c>
      <c r="G269" t="s">
        <v>19</v>
      </c>
      <c r="H269" s="3" t="str">
        <f ca="1">SUBSTITUTE(Tabela1[[#This Row],[Contraceptive Usage Rate (%)]],".",",")</f>
        <v>16,3</v>
      </c>
      <c r="I269" s="3" t="str">
        <f ca="1">SUBSTITUTE(Tabela1[[#This Row],[Teen Pregnancy Rate (per 1000 teens)]],".",",")</f>
        <v>17,13</v>
      </c>
      <c r="J269" t="str">
        <f ca="1">SUBSTITUTE(Tabela1[[#This Row],[HIV Prevention Awareness (%)]],".",",")</f>
        <v>77,5</v>
      </c>
      <c r="K269" t="str">
        <f ca="1">SUBSTITUTE(Tabela1[[#This Row],[Online Sales (%)]],".",",")</f>
        <v>6,51</v>
      </c>
      <c r="L269" t="str">
        <f ca="1">SUBSTITUTE(Tabela1[[#This Row],[Average Price per Condom (USD)]],".",",")</f>
        <v>0,32</v>
      </c>
      <c r="M269" t="s">
        <v>283</v>
      </c>
      <c r="N269" s="6" t="str">
        <f>LEFT(Tabela1[[#This Row],[Male vs Female Purchases (%)]],2)</f>
        <v>71</v>
      </c>
      <c r="O269" s="6" t="str">
        <f>MID(Tabela1[[#This Row],[Male vs Female Purchases (%)]],12,2)</f>
        <v>20</v>
      </c>
      <c r="P269" t="s">
        <v>59</v>
      </c>
      <c r="Q269" t="s">
        <v>15</v>
      </c>
    </row>
    <row r="270" spans="1:17" x14ac:dyDescent="0.25">
      <c r="A270">
        <v>2020</v>
      </c>
      <c r="B270" t="s">
        <v>43</v>
      </c>
      <c r="C270">
        <v>1846</v>
      </c>
      <c r="D270" s="1">
        <v>284888419008811</v>
      </c>
      <c r="E270" t="s">
        <v>15</v>
      </c>
      <c r="F270" s="3" t="str">
        <f ca="1">SUBSTITUTE(Tabela1[[#This Row],[Awareness Index (0-10)]],".",",")</f>
        <v>3,66</v>
      </c>
      <c r="G270" t="s">
        <v>40</v>
      </c>
      <c r="H270" s="3" t="str">
        <f ca="1">SUBSTITUTE(Tabela1[[#This Row],[Contraceptive Usage Rate (%)]],".",",")</f>
        <v>88,75</v>
      </c>
      <c r="I270" s="3" t="str">
        <f ca="1">SUBSTITUTE(Tabela1[[#This Row],[Teen Pregnancy Rate (per 1000 teens)]],".",",")</f>
        <v>2,63</v>
      </c>
      <c r="J270" t="str">
        <f ca="1">SUBSTITUTE(Tabela1[[#This Row],[HIV Prevention Awareness (%)]],".",",")</f>
        <v>72,0</v>
      </c>
      <c r="K270" t="str">
        <f ca="1">SUBSTITUTE(Tabela1[[#This Row],[Online Sales (%)]],".",",")</f>
        <v>12,08</v>
      </c>
      <c r="L270" t="str">
        <f ca="1">SUBSTITUTE(Tabela1[[#This Row],[Average Price per Condom (USD)]],".",",")</f>
        <v>0,74</v>
      </c>
      <c r="M270" t="s">
        <v>284</v>
      </c>
      <c r="N270" s="6" t="str">
        <f>LEFT(Tabela1[[#This Row],[Male vs Female Purchases (%)]],2)</f>
        <v>44</v>
      </c>
      <c r="O270" s="6" t="str">
        <f>MID(Tabela1[[#This Row],[Male vs Female Purchases (%)]],12,2)</f>
        <v>59</v>
      </c>
      <c r="P270" t="s">
        <v>45</v>
      </c>
      <c r="Q270" t="s">
        <v>22</v>
      </c>
    </row>
    <row r="271" spans="1:17" x14ac:dyDescent="0.25">
      <c r="A271">
        <v>2020</v>
      </c>
      <c r="B271" t="s">
        <v>43</v>
      </c>
      <c r="C271">
        <v>1772</v>
      </c>
      <c r="D271" s="1">
        <v>1.50360921829267E+16</v>
      </c>
      <c r="E271" t="s">
        <v>15</v>
      </c>
      <c r="F271" s="3" t="str">
        <f ca="1">SUBSTITUTE(Tabela1[[#This Row],[Awareness Index (0-10)]],".",",")</f>
        <v>6,07</v>
      </c>
      <c r="G271" t="s">
        <v>40</v>
      </c>
      <c r="H271" s="3" t="str">
        <f ca="1">SUBSTITUTE(Tabela1[[#This Row],[Contraceptive Usage Rate (%)]],".",",")</f>
        <v>47,49</v>
      </c>
      <c r="I271" s="3" t="str">
        <f ca="1">SUBSTITUTE(Tabela1[[#This Row],[Teen Pregnancy Rate (per 1000 teens)]],".",",")</f>
        <v>27,79</v>
      </c>
      <c r="J271" t="str">
        <f ca="1">SUBSTITUTE(Tabela1[[#This Row],[HIV Prevention Awareness (%)]],".",",")</f>
        <v>57,12</v>
      </c>
      <c r="K271" t="str">
        <f ca="1">SUBSTITUTE(Tabela1[[#This Row],[Online Sales (%)]],".",",")</f>
        <v>19,19</v>
      </c>
      <c r="L271" t="str">
        <f ca="1">SUBSTITUTE(Tabela1[[#This Row],[Average Price per Condom (USD)]],".",",")</f>
        <v>0,66</v>
      </c>
      <c r="M271" t="s">
        <v>85</v>
      </c>
      <c r="N271" s="6" t="str">
        <f>LEFT(Tabela1[[#This Row],[Male vs Female Purchases (%)]],2)</f>
        <v>64</v>
      </c>
      <c r="O271" s="6" t="str">
        <f>MID(Tabela1[[#This Row],[Male vs Female Purchases (%)]],12,2)</f>
        <v>23</v>
      </c>
      <c r="P271" t="s">
        <v>45</v>
      </c>
      <c r="Q271" t="s">
        <v>15</v>
      </c>
    </row>
    <row r="272" spans="1:17" x14ac:dyDescent="0.25">
      <c r="A272">
        <v>2020</v>
      </c>
      <c r="B272" t="s">
        <v>50</v>
      </c>
      <c r="C272">
        <v>765</v>
      </c>
      <c r="D272" s="1">
        <v>2.328633884875E+16</v>
      </c>
      <c r="E272" t="s">
        <v>15</v>
      </c>
      <c r="F272" s="3" t="str">
        <f ca="1">SUBSTITUTE(Tabela1[[#This Row],[Awareness Index (0-10)]],".",",")</f>
        <v>5,89</v>
      </c>
      <c r="G272" t="s">
        <v>40</v>
      </c>
      <c r="H272" s="3" t="str">
        <f ca="1">SUBSTITUTE(Tabela1[[#This Row],[Contraceptive Usage Rate (%)]],".",",")</f>
        <v>54,2</v>
      </c>
      <c r="I272" s="3" t="str">
        <f ca="1">SUBSTITUTE(Tabela1[[#This Row],[Teen Pregnancy Rate (per 1000 teens)]],".",",")</f>
        <v>51,5</v>
      </c>
      <c r="J272" t="str">
        <f ca="1">SUBSTITUTE(Tabela1[[#This Row],[HIV Prevention Awareness (%)]],".",",")</f>
        <v>80,02</v>
      </c>
      <c r="K272" t="str">
        <f ca="1">SUBSTITUTE(Tabela1[[#This Row],[Online Sales (%)]],".",",")</f>
        <v>52,47</v>
      </c>
      <c r="L272" t="str">
        <f ca="1">SUBSTITUTE(Tabela1[[#This Row],[Average Price per Condom (USD)]],".",",")</f>
        <v>1,09</v>
      </c>
      <c r="M272" t="s">
        <v>285</v>
      </c>
      <c r="N272" s="6" t="str">
        <f>LEFT(Tabela1[[#This Row],[Male vs Female Purchases (%)]],2)</f>
        <v>49</v>
      </c>
      <c r="O272" s="6" t="str">
        <f>MID(Tabela1[[#This Row],[Male vs Female Purchases (%)]],12,2)</f>
        <v>29</v>
      </c>
      <c r="P272" t="s">
        <v>21</v>
      </c>
      <c r="Q272" t="s">
        <v>15</v>
      </c>
    </row>
    <row r="273" spans="1:17" x14ac:dyDescent="0.25">
      <c r="A273">
        <v>2020</v>
      </c>
      <c r="B273" t="s">
        <v>50</v>
      </c>
      <c r="C273">
        <v>1234</v>
      </c>
      <c r="D273" s="1">
        <v>4075920100474130</v>
      </c>
      <c r="E273" t="s">
        <v>22</v>
      </c>
      <c r="F273" s="3" t="str">
        <f ca="1">SUBSTITUTE(Tabela1[[#This Row],[Awareness Index (0-10)]],".",",")</f>
        <v>5,26</v>
      </c>
      <c r="G273" t="s">
        <v>19</v>
      </c>
      <c r="H273" s="3" t="str">
        <f ca="1">SUBSTITUTE(Tabela1[[#This Row],[Contraceptive Usage Rate (%)]],".",",")</f>
        <v>81,07</v>
      </c>
      <c r="I273" s="3" t="str">
        <f ca="1">SUBSTITUTE(Tabela1[[#This Row],[Teen Pregnancy Rate (per 1000 teens)]],".",",")</f>
        <v>9,31</v>
      </c>
      <c r="J273" t="str">
        <f ca="1">SUBSTITUTE(Tabela1[[#This Row],[HIV Prevention Awareness (%)]],".",",")</f>
        <v>26,61</v>
      </c>
      <c r="K273" t="str">
        <f ca="1">SUBSTITUTE(Tabela1[[#This Row],[Online Sales (%)]],".",",")</f>
        <v>25,32</v>
      </c>
      <c r="L273" t="str">
        <f ca="1">SUBSTITUTE(Tabela1[[#This Row],[Average Price per Condom (USD)]],".",",")</f>
        <v>1,53</v>
      </c>
      <c r="M273" t="s">
        <v>286</v>
      </c>
      <c r="N273" s="6" t="str">
        <f>LEFT(Tabela1[[#This Row],[Male vs Female Purchases (%)]],2)</f>
        <v>40</v>
      </c>
      <c r="O273" s="6" t="str">
        <f>MID(Tabela1[[#This Row],[Male vs Female Purchases (%)]],12,2)</f>
        <v>21</v>
      </c>
      <c r="P273" t="s">
        <v>45</v>
      </c>
      <c r="Q273" t="s">
        <v>15</v>
      </c>
    </row>
    <row r="274" spans="1:17" x14ac:dyDescent="0.25">
      <c r="A274">
        <v>2020</v>
      </c>
      <c r="B274" t="s">
        <v>50</v>
      </c>
      <c r="C274">
        <v>2108</v>
      </c>
      <c r="D274" s="1">
        <v>2.76291178281383E+16</v>
      </c>
      <c r="E274" t="s">
        <v>15</v>
      </c>
      <c r="F274" s="3" t="str">
        <f ca="1">SUBSTITUTE(Tabela1[[#This Row],[Awareness Index (0-10)]],".",",")</f>
        <v>4,89</v>
      </c>
      <c r="G274" t="s">
        <v>23</v>
      </c>
      <c r="H274" s="3" t="str">
        <f ca="1">SUBSTITUTE(Tabela1[[#This Row],[Contraceptive Usage Rate (%)]],".",",")</f>
        <v>16,46</v>
      </c>
      <c r="I274" s="3" t="str">
        <f ca="1">SUBSTITUTE(Tabela1[[#This Row],[Teen Pregnancy Rate (per 1000 teens)]],".",",")</f>
        <v>48,17</v>
      </c>
      <c r="J274" t="str">
        <f ca="1">SUBSTITUTE(Tabela1[[#This Row],[HIV Prevention Awareness (%)]],".",",")</f>
        <v>79,36</v>
      </c>
      <c r="K274" t="str">
        <f ca="1">SUBSTITUTE(Tabela1[[#This Row],[Online Sales (%)]],".",",")</f>
        <v>47,02</v>
      </c>
      <c r="L274" t="str">
        <f ca="1">SUBSTITUTE(Tabela1[[#This Row],[Average Price per Condom (USD)]],".",",")</f>
        <v>0,62</v>
      </c>
      <c r="M274" t="s">
        <v>287</v>
      </c>
      <c r="N274" s="6" t="str">
        <f>LEFT(Tabela1[[#This Row],[Male vs Female Purchases (%)]],2)</f>
        <v>45</v>
      </c>
      <c r="O274" s="6" t="str">
        <f>MID(Tabela1[[#This Row],[Male vs Female Purchases (%)]],12,2)</f>
        <v>46</v>
      </c>
      <c r="P274" t="s">
        <v>28</v>
      </c>
      <c r="Q274" t="s">
        <v>15</v>
      </c>
    </row>
    <row r="275" spans="1:17" x14ac:dyDescent="0.25">
      <c r="A275">
        <v>2020</v>
      </c>
      <c r="B275" t="s">
        <v>50</v>
      </c>
      <c r="C275">
        <v>1698</v>
      </c>
      <c r="D275" s="1">
        <v>4877158498160990</v>
      </c>
      <c r="E275" t="s">
        <v>15</v>
      </c>
      <c r="F275" s="3" t="str">
        <f ca="1">SUBSTITUTE(Tabela1[[#This Row],[Awareness Index (0-10)]],".",",")</f>
        <v>9,38</v>
      </c>
      <c r="G275" t="s">
        <v>40</v>
      </c>
      <c r="H275" s="3" t="str">
        <f ca="1">SUBSTITUTE(Tabela1[[#This Row],[Contraceptive Usage Rate (%)]],".",",")</f>
        <v>79,42</v>
      </c>
      <c r="I275" s="3" t="str">
        <f ca="1">SUBSTITUTE(Tabela1[[#This Row],[Teen Pregnancy Rate (per 1000 teens)]],".",",")</f>
        <v>28,82</v>
      </c>
      <c r="J275" t="str">
        <f ca="1">SUBSTITUTE(Tabela1[[#This Row],[HIV Prevention Awareness (%)]],".",",")</f>
        <v>68,27</v>
      </c>
      <c r="K275" t="str">
        <f ca="1">SUBSTITUTE(Tabela1[[#This Row],[Online Sales (%)]],".",",")</f>
        <v>54,16</v>
      </c>
      <c r="L275" t="str">
        <f ca="1">SUBSTITUTE(Tabela1[[#This Row],[Average Price per Condom (USD)]],".",",")</f>
        <v>0,39</v>
      </c>
      <c r="M275" t="s">
        <v>288</v>
      </c>
      <c r="N275" s="6" t="str">
        <f>LEFT(Tabela1[[#This Row],[Male vs Female Purchases (%)]],2)</f>
        <v>46</v>
      </c>
      <c r="O275" s="6" t="str">
        <f>MID(Tabela1[[#This Row],[Male vs Female Purchases (%)]],12,2)</f>
        <v>27</v>
      </c>
      <c r="P275" t="s">
        <v>18</v>
      </c>
      <c r="Q275" t="s">
        <v>22</v>
      </c>
    </row>
    <row r="276" spans="1:17" x14ac:dyDescent="0.25">
      <c r="A276">
        <v>2020</v>
      </c>
      <c r="B276" t="s">
        <v>50</v>
      </c>
      <c r="C276">
        <v>1160</v>
      </c>
      <c r="D276" s="1">
        <v>1.99444954874503E+16</v>
      </c>
      <c r="E276" t="s">
        <v>22</v>
      </c>
      <c r="F276" s="3" t="str">
        <f ca="1">SUBSTITUTE(Tabela1[[#This Row],[Awareness Index (0-10)]],".",",")</f>
        <v>9,08</v>
      </c>
      <c r="G276" t="s">
        <v>40</v>
      </c>
      <c r="H276" s="3" t="str">
        <f ca="1">SUBSTITUTE(Tabela1[[#This Row],[Contraceptive Usage Rate (%)]],".",",")</f>
        <v>30,11</v>
      </c>
      <c r="I276" s="3" t="str">
        <f ca="1">SUBSTITUTE(Tabela1[[#This Row],[Teen Pregnancy Rate (per 1000 teens)]],".",",")</f>
        <v>34,94</v>
      </c>
      <c r="J276" t="str">
        <f ca="1">SUBSTITUTE(Tabela1[[#This Row],[HIV Prevention Awareness (%)]],".",",")</f>
        <v>53,15</v>
      </c>
      <c r="K276" t="str">
        <f ca="1">SUBSTITUTE(Tabela1[[#This Row],[Online Sales (%)]],".",",")</f>
        <v>11,2</v>
      </c>
      <c r="L276" t="str">
        <f ca="1">SUBSTITUTE(Tabela1[[#This Row],[Average Price per Condom (USD)]],".",",")</f>
        <v>1,02</v>
      </c>
      <c r="M276" t="s">
        <v>80</v>
      </c>
      <c r="N276" s="6" t="str">
        <f>LEFT(Tabela1[[#This Row],[Male vs Female Purchases (%)]],2)</f>
        <v>64</v>
      </c>
      <c r="O276" s="6" t="str">
        <f>MID(Tabela1[[#This Row],[Male vs Female Purchases (%)]],12,2)</f>
        <v>42</v>
      </c>
      <c r="P276" t="s">
        <v>59</v>
      </c>
      <c r="Q276" t="s">
        <v>22</v>
      </c>
    </row>
    <row r="277" spans="1:17" x14ac:dyDescent="0.25">
      <c r="A277">
        <v>2020</v>
      </c>
      <c r="B277" t="s">
        <v>56</v>
      </c>
      <c r="C277">
        <v>706</v>
      </c>
      <c r="D277" s="1">
        <v>7365198207141800</v>
      </c>
      <c r="E277" t="s">
        <v>15</v>
      </c>
      <c r="F277" s="3" t="str">
        <f ca="1">SUBSTITUTE(Tabela1[[#This Row],[Awareness Index (0-10)]],".",",")</f>
        <v>5,59</v>
      </c>
      <c r="G277" t="s">
        <v>23</v>
      </c>
      <c r="H277" s="3" t="str">
        <f ca="1">SUBSTITUTE(Tabela1[[#This Row],[Contraceptive Usage Rate (%)]],".",",")</f>
        <v>77,73</v>
      </c>
      <c r="I277" s="3" t="str">
        <f ca="1">SUBSTITUTE(Tabela1[[#This Row],[Teen Pregnancy Rate (per 1000 teens)]],".",",")</f>
        <v>36,83</v>
      </c>
      <c r="J277" t="str">
        <f ca="1">SUBSTITUTE(Tabela1[[#This Row],[HIV Prevention Awareness (%)]],".",",")</f>
        <v>86,18</v>
      </c>
      <c r="K277" t="str">
        <f ca="1">SUBSTITUTE(Tabela1[[#This Row],[Online Sales (%)]],".",",")</f>
        <v>20,2</v>
      </c>
      <c r="L277" t="str">
        <f ca="1">SUBSTITUTE(Tabela1[[#This Row],[Average Price per Condom (USD)]],".",",")</f>
        <v>1,5</v>
      </c>
      <c r="M277" t="s">
        <v>289</v>
      </c>
      <c r="N277" s="6" t="str">
        <f>LEFT(Tabela1[[#This Row],[Male vs Female Purchases (%)]],2)</f>
        <v>71</v>
      </c>
      <c r="O277" s="6" t="str">
        <f>MID(Tabela1[[#This Row],[Male vs Female Purchases (%)]],12,2)</f>
        <v>60</v>
      </c>
      <c r="P277" t="s">
        <v>45</v>
      </c>
      <c r="Q277" t="s">
        <v>15</v>
      </c>
    </row>
    <row r="278" spans="1:17" x14ac:dyDescent="0.25">
      <c r="A278">
        <v>2020</v>
      </c>
      <c r="B278" t="s">
        <v>56</v>
      </c>
      <c r="C278">
        <v>1914</v>
      </c>
      <c r="D278" s="1">
        <v>4939070919053530</v>
      </c>
      <c r="E278" t="s">
        <v>22</v>
      </c>
      <c r="F278" s="3" t="str">
        <f ca="1">SUBSTITUTE(Tabela1[[#This Row],[Awareness Index (0-10)]],".",",")</f>
        <v>7,29</v>
      </c>
      <c r="G278" t="s">
        <v>16</v>
      </c>
      <c r="H278" s="3" t="str">
        <f ca="1">SUBSTITUTE(Tabela1[[#This Row],[Contraceptive Usage Rate (%)]],".",",")</f>
        <v>48,41</v>
      </c>
      <c r="I278" s="3" t="str">
        <f ca="1">SUBSTITUTE(Tabela1[[#This Row],[Teen Pregnancy Rate (per 1000 teens)]],".",",")</f>
        <v>60,93</v>
      </c>
      <c r="J278" t="str">
        <f ca="1">SUBSTITUTE(Tabela1[[#This Row],[HIV Prevention Awareness (%)]],".",",")</f>
        <v>31,78</v>
      </c>
      <c r="K278" t="str">
        <f ca="1">SUBSTITUTE(Tabela1[[#This Row],[Online Sales (%)]],".",",")</f>
        <v>18,77</v>
      </c>
      <c r="L278" t="str">
        <f ca="1">SUBSTITUTE(Tabela1[[#This Row],[Average Price per Condom (USD)]],".",",")</f>
        <v>0,78</v>
      </c>
      <c r="M278" t="s">
        <v>290</v>
      </c>
      <c r="N278" s="6" t="str">
        <f>LEFT(Tabela1[[#This Row],[Male vs Female Purchases (%)]],2)</f>
        <v>53</v>
      </c>
      <c r="O278" s="6" t="str">
        <f>MID(Tabela1[[#This Row],[Male vs Female Purchases (%)]],12,2)</f>
        <v>58</v>
      </c>
      <c r="P278" t="s">
        <v>21</v>
      </c>
      <c r="Q278" t="s">
        <v>15</v>
      </c>
    </row>
    <row r="279" spans="1:17" x14ac:dyDescent="0.25">
      <c r="A279">
        <v>2020</v>
      </c>
      <c r="B279" t="s">
        <v>56</v>
      </c>
      <c r="C279">
        <v>68</v>
      </c>
      <c r="D279" s="1">
        <v>2.16245546560487E+16</v>
      </c>
      <c r="E279" t="s">
        <v>15</v>
      </c>
      <c r="F279" s="3" t="str">
        <f ca="1">SUBSTITUTE(Tabela1[[#This Row],[Awareness Index (0-10)]],".",",")</f>
        <v>8,77</v>
      </c>
      <c r="G279" t="s">
        <v>19</v>
      </c>
      <c r="H279" s="3" t="str">
        <f ca="1">SUBSTITUTE(Tabela1[[#This Row],[Contraceptive Usage Rate (%)]],".",",")</f>
        <v>47,63</v>
      </c>
      <c r="I279" s="3" t="str">
        <f ca="1">SUBSTITUTE(Tabela1[[#This Row],[Teen Pregnancy Rate (per 1000 teens)]],".",",")</f>
        <v>59,86</v>
      </c>
      <c r="J279" t="str">
        <f ca="1">SUBSTITUTE(Tabela1[[#This Row],[HIV Prevention Awareness (%)]],".",",")</f>
        <v>53,62</v>
      </c>
      <c r="K279" t="str">
        <f ca="1">SUBSTITUTE(Tabela1[[#This Row],[Online Sales (%)]],".",",")</f>
        <v>35,25</v>
      </c>
      <c r="L279" t="str">
        <f ca="1">SUBSTITUTE(Tabela1[[#This Row],[Average Price per Condom (USD)]],".",",")</f>
        <v>0,23</v>
      </c>
      <c r="M279" t="s">
        <v>291</v>
      </c>
      <c r="N279" s="6" t="str">
        <f>LEFT(Tabela1[[#This Row],[Male vs Female Purchases (%)]],2)</f>
        <v>57</v>
      </c>
      <c r="O279" s="6" t="str">
        <f>MID(Tabela1[[#This Row],[Male vs Female Purchases (%)]],12,2)</f>
        <v>40</v>
      </c>
      <c r="P279" t="s">
        <v>26</v>
      </c>
      <c r="Q279" t="s">
        <v>15</v>
      </c>
    </row>
    <row r="280" spans="1:17" x14ac:dyDescent="0.25">
      <c r="A280">
        <v>2020</v>
      </c>
      <c r="B280" t="s">
        <v>56</v>
      </c>
      <c r="C280">
        <v>1875</v>
      </c>
      <c r="D280" s="1">
        <v>5332951728088940</v>
      </c>
      <c r="E280" t="s">
        <v>15</v>
      </c>
      <c r="F280" s="3" t="str">
        <f ca="1">SUBSTITUTE(Tabela1[[#This Row],[Awareness Index (0-10)]],".",",")</f>
        <v>6,89</v>
      </c>
      <c r="G280" t="s">
        <v>16</v>
      </c>
      <c r="H280" s="3" t="str">
        <f ca="1">SUBSTITUTE(Tabela1[[#This Row],[Contraceptive Usage Rate (%)]],".",",")</f>
        <v>75,84</v>
      </c>
      <c r="I280" s="3" t="str">
        <f ca="1">SUBSTITUTE(Tabela1[[#This Row],[Teen Pregnancy Rate (per 1000 teens)]],".",",")</f>
        <v>38,96</v>
      </c>
      <c r="J280" t="str">
        <f ca="1">SUBSTITUTE(Tabela1[[#This Row],[HIV Prevention Awareness (%)]],".",",")</f>
        <v>75,19</v>
      </c>
      <c r="K280" t="str">
        <f ca="1">SUBSTITUTE(Tabela1[[#This Row],[Online Sales (%)]],".",",")</f>
        <v>52,73</v>
      </c>
      <c r="L280" t="str">
        <f ca="1">SUBSTITUTE(Tabela1[[#This Row],[Average Price per Condom (USD)]],".",",")</f>
        <v>1,86</v>
      </c>
      <c r="M280" t="s">
        <v>292</v>
      </c>
      <c r="N280" s="6" t="str">
        <f>LEFT(Tabela1[[#This Row],[Male vs Female Purchases (%)]],2)</f>
        <v>52</v>
      </c>
      <c r="O280" s="6" t="str">
        <f>MID(Tabela1[[#This Row],[Male vs Female Purchases (%)]],12,2)</f>
        <v>50</v>
      </c>
      <c r="P280" t="s">
        <v>18</v>
      </c>
      <c r="Q280" t="s">
        <v>15</v>
      </c>
    </row>
    <row r="281" spans="1:17" x14ac:dyDescent="0.25">
      <c r="A281">
        <v>2020</v>
      </c>
      <c r="B281" t="s">
        <v>56</v>
      </c>
      <c r="C281">
        <v>2310</v>
      </c>
      <c r="D281" s="1">
        <v>6209218907053190</v>
      </c>
      <c r="E281" t="s">
        <v>15</v>
      </c>
      <c r="F281" s="3" t="str">
        <f ca="1">SUBSTITUTE(Tabela1[[#This Row],[Awareness Index (0-10)]],".",",")</f>
        <v>8,73</v>
      </c>
      <c r="G281" t="s">
        <v>23</v>
      </c>
      <c r="H281" s="3" t="str">
        <f ca="1">SUBSTITUTE(Tabela1[[#This Row],[Contraceptive Usage Rate (%)]],".",",")</f>
        <v>32,62</v>
      </c>
      <c r="I281" s="3" t="str">
        <f ca="1">SUBSTITUTE(Tabela1[[#This Row],[Teen Pregnancy Rate (per 1000 teens)]],".",",")</f>
        <v>15,9</v>
      </c>
      <c r="J281" t="str">
        <f ca="1">SUBSTITUTE(Tabela1[[#This Row],[HIV Prevention Awareness (%)]],".",",")</f>
        <v>83,97</v>
      </c>
      <c r="K281" t="str">
        <f ca="1">SUBSTITUTE(Tabela1[[#This Row],[Online Sales (%)]],".",",")</f>
        <v>38,9</v>
      </c>
      <c r="L281" t="str">
        <f ca="1">SUBSTITUTE(Tabela1[[#This Row],[Average Price per Condom (USD)]],".",",")</f>
        <v>2,01</v>
      </c>
      <c r="M281" t="s">
        <v>293</v>
      </c>
      <c r="N281" s="6" t="str">
        <f>LEFT(Tabela1[[#This Row],[Male vs Female Purchases (%)]],2)</f>
        <v>64</v>
      </c>
      <c r="O281" s="6" t="str">
        <f>MID(Tabela1[[#This Row],[Male vs Female Purchases (%)]],12,2)</f>
        <v>45</v>
      </c>
      <c r="P281" t="s">
        <v>18</v>
      </c>
      <c r="Q281" t="s">
        <v>22</v>
      </c>
    </row>
    <row r="282" spans="1:17" x14ac:dyDescent="0.25">
      <c r="A282">
        <v>2020</v>
      </c>
      <c r="B282" t="s">
        <v>63</v>
      </c>
      <c r="C282">
        <v>2073</v>
      </c>
      <c r="D282" s="1">
        <v>4660266002706260</v>
      </c>
      <c r="E282" t="s">
        <v>22</v>
      </c>
      <c r="F282" s="3" t="str">
        <f ca="1">SUBSTITUTE(Tabela1[[#This Row],[Awareness Index (0-10)]],".",",")</f>
        <v>5,42</v>
      </c>
      <c r="G282" t="s">
        <v>16</v>
      </c>
      <c r="H282" s="3" t="str">
        <f ca="1">SUBSTITUTE(Tabela1[[#This Row],[Contraceptive Usage Rate (%)]],".",",")</f>
        <v>70,1</v>
      </c>
      <c r="I282" s="3" t="str">
        <f ca="1">SUBSTITUTE(Tabela1[[#This Row],[Teen Pregnancy Rate (per 1000 teens)]],".",",")</f>
        <v>2,31</v>
      </c>
      <c r="J282" t="str">
        <f ca="1">SUBSTITUTE(Tabela1[[#This Row],[HIV Prevention Awareness (%)]],".",",")</f>
        <v>26,63</v>
      </c>
      <c r="K282" t="str">
        <f ca="1">SUBSTITUTE(Tabela1[[#This Row],[Online Sales (%)]],".",",")</f>
        <v>8,47</v>
      </c>
      <c r="L282" t="str">
        <f ca="1">SUBSTITUTE(Tabela1[[#This Row],[Average Price per Condom (USD)]],".",",")</f>
        <v>1,05</v>
      </c>
      <c r="M282" t="s">
        <v>294</v>
      </c>
      <c r="N282" s="6" t="str">
        <f>LEFT(Tabela1[[#This Row],[Male vs Female Purchases (%)]],2)</f>
        <v>73</v>
      </c>
      <c r="O282" s="6" t="str">
        <f>MID(Tabela1[[#This Row],[Male vs Female Purchases (%)]],12,2)</f>
        <v>57</v>
      </c>
      <c r="P282" t="s">
        <v>18</v>
      </c>
      <c r="Q282" t="s">
        <v>15</v>
      </c>
    </row>
    <row r="283" spans="1:17" x14ac:dyDescent="0.25">
      <c r="A283">
        <v>2020</v>
      </c>
      <c r="B283" t="s">
        <v>63</v>
      </c>
      <c r="C283">
        <v>2149</v>
      </c>
      <c r="D283" s="1">
        <v>4428208359709810</v>
      </c>
      <c r="E283" t="s">
        <v>22</v>
      </c>
      <c r="F283" s="3" t="str">
        <f ca="1">SUBSTITUTE(Tabela1[[#This Row],[Awareness Index (0-10)]],".",",")</f>
        <v>2,16</v>
      </c>
      <c r="G283" t="s">
        <v>19</v>
      </c>
      <c r="H283" s="3" t="str">
        <f ca="1">SUBSTITUTE(Tabela1[[#This Row],[Contraceptive Usage Rate (%)]],".",",")</f>
        <v>39,24</v>
      </c>
      <c r="I283" s="3" t="str">
        <f ca="1">SUBSTITUTE(Tabela1[[#This Row],[Teen Pregnancy Rate (per 1000 teens)]],".",",")</f>
        <v>5,34</v>
      </c>
      <c r="J283" t="str">
        <f ca="1">SUBSTITUTE(Tabela1[[#This Row],[HIV Prevention Awareness (%)]],".",",")</f>
        <v>67,98</v>
      </c>
      <c r="K283" t="str">
        <f ca="1">SUBSTITUTE(Tabela1[[#This Row],[Online Sales (%)]],".",",")</f>
        <v>60,98</v>
      </c>
      <c r="L283" t="str">
        <f ca="1">SUBSTITUTE(Tabela1[[#This Row],[Average Price per Condom (USD)]],".",",")</f>
        <v>1,5</v>
      </c>
      <c r="M283" t="s">
        <v>295</v>
      </c>
      <c r="N283" s="6" t="str">
        <f>LEFT(Tabela1[[#This Row],[Male vs Female Purchases (%)]],2)</f>
        <v>55</v>
      </c>
      <c r="O283" s="6" t="str">
        <f>MID(Tabela1[[#This Row],[Male vs Female Purchases (%)]],12,2)</f>
        <v>51</v>
      </c>
      <c r="P283" t="s">
        <v>59</v>
      </c>
      <c r="Q283" t="s">
        <v>15</v>
      </c>
    </row>
    <row r="284" spans="1:17" x14ac:dyDescent="0.25">
      <c r="A284">
        <v>2020</v>
      </c>
      <c r="B284" t="s">
        <v>63</v>
      </c>
      <c r="C284">
        <v>982</v>
      </c>
      <c r="D284" s="1">
        <v>1.04912749500899E+16</v>
      </c>
      <c r="E284" t="s">
        <v>22</v>
      </c>
      <c r="F284" s="3" t="str">
        <f ca="1">SUBSTITUTE(Tabela1[[#This Row],[Awareness Index (0-10)]],".",",")</f>
        <v>3,17</v>
      </c>
      <c r="G284" t="s">
        <v>19</v>
      </c>
      <c r="H284" s="3" t="str">
        <f ca="1">SUBSTITUTE(Tabela1[[#This Row],[Contraceptive Usage Rate (%)]],".",",")</f>
        <v>71,02</v>
      </c>
      <c r="I284" s="3" t="str">
        <f ca="1">SUBSTITUTE(Tabela1[[#This Row],[Teen Pregnancy Rate (per 1000 teens)]],".",",")</f>
        <v>10,23</v>
      </c>
      <c r="J284" t="str">
        <f ca="1">SUBSTITUTE(Tabela1[[#This Row],[HIV Prevention Awareness (%)]],".",",")</f>
        <v>82,91</v>
      </c>
      <c r="K284" t="str">
        <f ca="1">SUBSTITUTE(Tabela1[[#This Row],[Online Sales (%)]],".",",")</f>
        <v>8,51</v>
      </c>
      <c r="L284" t="str">
        <f ca="1">SUBSTITUTE(Tabela1[[#This Row],[Average Price per Condom (USD)]],".",",")</f>
        <v>2,04</v>
      </c>
      <c r="M284" t="s">
        <v>296</v>
      </c>
      <c r="N284" s="6" t="str">
        <f>LEFT(Tabela1[[#This Row],[Male vs Female Purchases (%)]],2)</f>
        <v>63</v>
      </c>
      <c r="O284" s="6" t="str">
        <f>MID(Tabela1[[#This Row],[Male vs Female Purchases (%)]],12,2)</f>
        <v>23</v>
      </c>
      <c r="P284" t="s">
        <v>28</v>
      </c>
      <c r="Q284" t="s">
        <v>22</v>
      </c>
    </row>
    <row r="285" spans="1:17" x14ac:dyDescent="0.25">
      <c r="A285">
        <v>2020</v>
      </c>
      <c r="B285" t="s">
        <v>63</v>
      </c>
      <c r="C285">
        <v>2473</v>
      </c>
      <c r="D285" s="1">
        <v>2036798725760070</v>
      </c>
      <c r="E285" t="s">
        <v>22</v>
      </c>
      <c r="F285" s="3" t="str">
        <f ca="1">SUBSTITUTE(Tabela1[[#This Row],[Awareness Index (0-10)]],".",",")</f>
        <v>2,02</v>
      </c>
      <c r="G285" t="s">
        <v>40</v>
      </c>
      <c r="H285" s="3" t="str">
        <f ca="1">SUBSTITUTE(Tabela1[[#This Row],[Contraceptive Usage Rate (%)]],".",",")</f>
        <v>86,49</v>
      </c>
      <c r="I285" s="3" t="str">
        <f ca="1">SUBSTITUTE(Tabela1[[#This Row],[Teen Pregnancy Rate (per 1000 teens)]],".",",")</f>
        <v>27,33</v>
      </c>
      <c r="J285" t="str">
        <f ca="1">SUBSTITUTE(Tabela1[[#This Row],[HIV Prevention Awareness (%)]],".",",")</f>
        <v>75,1</v>
      </c>
      <c r="K285" t="str">
        <f ca="1">SUBSTITUTE(Tabela1[[#This Row],[Online Sales (%)]],".",",")</f>
        <v>58,46</v>
      </c>
      <c r="L285" t="str">
        <f ca="1">SUBSTITUTE(Tabela1[[#This Row],[Average Price per Condom (USD)]],".",",")</f>
        <v>1,03</v>
      </c>
      <c r="M285" t="s">
        <v>297</v>
      </c>
      <c r="N285" s="6" t="str">
        <f>LEFT(Tabela1[[#This Row],[Male vs Female Purchases (%)]],2)</f>
        <v>47</v>
      </c>
      <c r="O285" s="6" t="str">
        <f>MID(Tabela1[[#This Row],[Male vs Female Purchases (%)]],12,2)</f>
        <v>40</v>
      </c>
      <c r="P285" t="s">
        <v>21</v>
      </c>
      <c r="Q285" t="s">
        <v>15</v>
      </c>
    </row>
    <row r="286" spans="1:17" x14ac:dyDescent="0.25">
      <c r="A286">
        <v>2020</v>
      </c>
      <c r="B286" t="s">
        <v>63</v>
      </c>
      <c r="C286">
        <v>1195</v>
      </c>
      <c r="D286" s="1">
        <v>3.7025247750343504E+16</v>
      </c>
      <c r="E286" t="s">
        <v>15</v>
      </c>
      <c r="F286" s="3" t="str">
        <f ca="1">SUBSTITUTE(Tabela1[[#This Row],[Awareness Index (0-10)]],".",",")</f>
        <v>8,74</v>
      </c>
      <c r="G286" t="s">
        <v>16</v>
      </c>
      <c r="H286" s="3" t="str">
        <f ca="1">SUBSTITUTE(Tabela1[[#This Row],[Contraceptive Usage Rate (%)]],".",",")</f>
        <v>51,51</v>
      </c>
      <c r="I286" s="3" t="str">
        <f ca="1">SUBSTITUTE(Tabela1[[#This Row],[Teen Pregnancy Rate (per 1000 teens)]],".",",")</f>
        <v>9,25</v>
      </c>
      <c r="J286" t="str">
        <f ca="1">SUBSTITUTE(Tabela1[[#This Row],[HIV Prevention Awareness (%)]],".",",")</f>
        <v>59,52</v>
      </c>
      <c r="K286" t="str">
        <f ca="1">SUBSTITUTE(Tabela1[[#This Row],[Online Sales (%)]],".",",")</f>
        <v>67,19</v>
      </c>
      <c r="L286" t="str">
        <f ca="1">SUBSTITUTE(Tabela1[[#This Row],[Average Price per Condom (USD)]],".",",")</f>
        <v>1,6</v>
      </c>
      <c r="M286" t="s">
        <v>298</v>
      </c>
      <c r="N286" s="6" t="str">
        <f>LEFT(Tabela1[[#This Row],[Male vs Female Purchases (%)]],2)</f>
        <v>63</v>
      </c>
      <c r="O286" s="6" t="str">
        <f>MID(Tabela1[[#This Row],[Male vs Female Purchases (%)]],12,2)</f>
        <v>24</v>
      </c>
      <c r="P286" t="s">
        <v>28</v>
      </c>
      <c r="Q286" t="s">
        <v>15</v>
      </c>
    </row>
    <row r="287" spans="1:17" x14ac:dyDescent="0.25">
      <c r="A287">
        <v>2020</v>
      </c>
      <c r="B287" t="s">
        <v>68</v>
      </c>
      <c r="C287">
        <v>575</v>
      </c>
      <c r="D287" s="1">
        <v>1067940171344990</v>
      </c>
      <c r="E287" t="s">
        <v>22</v>
      </c>
      <c r="F287" s="3" t="str">
        <f ca="1">SUBSTITUTE(Tabela1[[#This Row],[Awareness Index (0-10)]],".",",")</f>
        <v>7,99</v>
      </c>
      <c r="G287" t="s">
        <v>19</v>
      </c>
      <c r="H287" s="3" t="str">
        <f ca="1">SUBSTITUTE(Tabela1[[#This Row],[Contraceptive Usage Rate (%)]],".",",")</f>
        <v>59,79</v>
      </c>
      <c r="I287" s="3" t="str">
        <f ca="1">SUBSTITUTE(Tabela1[[#This Row],[Teen Pregnancy Rate (per 1000 teens)]],".",",")</f>
        <v>63,48</v>
      </c>
      <c r="J287" t="str">
        <f ca="1">SUBSTITUTE(Tabela1[[#This Row],[HIV Prevention Awareness (%)]],".",",")</f>
        <v>56,34</v>
      </c>
      <c r="K287" t="str">
        <f ca="1">SUBSTITUTE(Tabela1[[#This Row],[Online Sales (%)]],".",",")</f>
        <v>26,99</v>
      </c>
      <c r="L287" t="str">
        <f ca="1">SUBSTITUTE(Tabela1[[#This Row],[Average Price per Condom (USD)]],".",",")</f>
        <v>1,92</v>
      </c>
      <c r="M287" t="s">
        <v>299</v>
      </c>
      <c r="N287" s="6" t="str">
        <f>LEFT(Tabela1[[#This Row],[Male vs Female Purchases (%)]],2)</f>
        <v>47</v>
      </c>
      <c r="O287" s="6" t="str">
        <f>MID(Tabela1[[#This Row],[Male vs Female Purchases (%)]],12,2)</f>
        <v>36</v>
      </c>
      <c r="P287" t="s">
        <v>18</v>
      </c>
      <c r="Q287" t="s">
        <v>22</v>
      </c>
    </row>
    <row r="288" spans="1:17" x14ac:dyDescent="0.25">
      <c r="A288">
        <v>2020</v>
      </c>
      <c r="B288" t="s">
        <v>68</v>
      </c>
      <c r="C288">
        <v>74</v>
      </c>
      <c r="D288" s="1">
        <v>2360321308652180</v>
      </c>
      <c r="E288" t="s">
        <v>15</v>
      </c>
      <c r="F288" s="3" t="str">
        <f ca="1">SUBSTITUTE(Tabela1[[#This Row],[Awareness Index (0-10)]],".",",")</f>
        <v>8,48</v>
      </c>
      <c r="G288" t="s">
        <v>16</v>
      </c>
      <c r="H288" s="3" t="str">
        <f ca="1">SUBSTITUTE(Tabela1[[#This Row],[Contraceptive Usage Rate (%)]],".",",")</f>
        <v>23,45</v>
      </c>
      <c r="I288" s="3" t="str">
        <f ca="1">SUBSTITUTE(Tabela1[[#This Row],[Teen Pregnancy Rate (per 1000 teens)]],".",",")</f>
        <v>35,45</v>
      </c>
      <c r="J288" t="str">
        <f ca="1">SUBSTITUTE(Tabela1[[#This Row],[HIV Prevention Awareness (%)]],".",",")</f>
        <v>46,91</v>
      </c>
      <c r="K288" t="str">
        <f ca="1">SUBSTITUTE(Tabela1[[#This Row],[Online Sales (%)]],".",",")</f>
        <v>17,57</v>
      </c>
      <c r="L288" t="str">
        <f ca="1">SUBSTITUTE(Tabela1[[#This Row],[Average Price per Condom (USD)]],".",",")</f>
        <v>2,24</v>
      </c>
      <c r="M288" t="s">
        <v>300</v>
      </c>
      <c r="N288" s="6" t="str">
        <f>LEFT(Tabela1[[#This Row],[Male vs Female Purchases (%)]],2)</f>
        <v>65</v>
      </c>
      <c r="O288" s="6" t="str">
        <f>MID(Tabela1[[#This Row],[Male vs Female Purchases (%)]],12,2)</f>
        <v>52</v>
      </c>
      <c r="P288" t="s">
        <v>28</v>
      </c>
      <c r="Q288" t="s">
        <v>22</v>
      </c>
    </row>
    <row r="289" spans="1:17" x14ac:dyDescent="0.25">
      <c r="A289">
        <v>2020</v>
      </c>
      <c r="B289" t="s">
        <v>68</v>
      </c>
      <c r="C289">
        <v>1072</v>
      </c>
      <c r="D289" s="1">
        <v>1.9670562130676E+16</v>
      </c>
      <c r="E289" t="s">
        <v>15</v>
      </c>
      <c r="F289" s="3" t="str">
        <f ca="1">SUBSTITUTE(Tabela1[[#This Row],[Awareness Index (0-10)]],".",",")</f>
        <v>6,67</v>
      </c>
      <c r="G289" t="s">
        <v>23</v>
      </c>
      <c r="H289" s="3" t="str">
        <f ca="1">SUBSTITUTE(Tabela1[[#This Row],[Contraceptive Usage Rate (%)]],".",",")</f>
        <v>71,04</v>
      </c>
      <c r="I289" s="3" t="str">
        <f ca="1">SUBSTITUTE(Tabela1[[#This Row],[Teen Pregnancy Rate (per 1000 teens)]],".",",")</f>
        <v>5,55</v>
      </c>
      <c r="J289" t="str">
        <f ca="1">SUBSTITUTE(Tabela1[[#This Row],[HIV Prevention Awareness (%)]],".",",")</f>
        <v>26,72</v>
      </c>
      <c r="K289" t="str">
        <f ca="1">SUBSTITUTE(Tabela1[[#This Row],[Online Sales (%)]],".",",")</f>
        <v>39,26</v>
      </c>
      <c r="L289" t="str">
        <f ca="1">SUBSTITUTE(Tabela1[[#This Row],[Average Price per Condom (USD)]],".",",")</f>
        <v>0,62</v>
      </c>
      <c r="M289" t="s">
        <v>301</v>
      </c>
      <c r="N289" s="6" t="str">
        <f>LEFT(Tabela1[[#This Row],[Male vs Female Purchases (%)]],2)</f>
        <v>47</v>
      </c>
      <c r="O289" s="6" t="str">
        <f>MID(Tabela1[[#This Row],[Male vs Female Purchases (%)]],12,2)</f>
        <v>34</v>
      </c>
      <c r="P289" t="s">
        <v>21</v>
      </c>
      <c r="Q289" t="s">
        <v>15</v>
      </c>
    </row>
    <row r="290" spans="1:17" x14ac:dyDescent="0.25">
      <c r="A290">
        <v>2020</v>
      </c>
      <c r="B290" t="s">
        <v>68</v>
      </c>
      <c r="C290">
        <v>119</v>
      </c>
      <c r="D290" s="1">
        <v>1.98356746100054E+16</v>
      </c>
      <c r="E290" t="s">
        <v>22</v>
      </c>
      <c r="F290" s="3" t="str">
        <f ca="1">SUBSTITUTE(Tabela1[[#This Row],[Awareness Index (0-10)]],".",",")</f>
        <v>8,31</v>
      </c>
      <c r="G290" t="s">
        <v>23</v>
      </c>
      <c r="H290" s="3" t="str">
        <f ca="1">SUBSTITUTE(Tabela1[[#This Row],[Contraceptive Usage Rate (%)]],".",",")</f>
        <v>68,31</v>
      </c>
      <c r="I290" s="3" t="str">
        <f ca="1">SUBSTITUTE(Tabela1[[#This Row],[Teen Pregnancy Rate (per 1000 teens)]],".",",")</f>
        <v>19,87</v>
      </c>
      <c r="J290" t="str">
        <f ca="1">SUBSTITUTE(Tabela1[[#This Row],[HIV Prevention Awareness (%)]],".",",")</f>
        <v>51,88</v>
      </c>
      <c r="K290" t="str">
        <f ca="1">SUBSTITUTE(Tabela1[[#This Row],[Online Sales (%)]],".",",")</f>
        <v>60,52</v>
      </c>
      <c r="L290" t="str">
        <f ca="1">SUBSTITUTE(Tabela1[[#This Row],[Average Price per Condom (USD)]],".",",")</f>
        <v>1,97</v>
      </c>
      <c r="M290" t="s">
        <v>302</v>
      </c>
      <c r="N290" s="6" t="str">
        <f>LEFT(Tabela1[[#This Row],[Male vs Female Purchases (%)]],2)</f>
        <v>63</v>
      </c>
      <c r="O290" s="6" t="str">
        <f>MID(Tabela1[[#This Row],[Male vs Female Purchases (%)]],12,2)</f>
        <v>33</v>
      </c>
      <c r="P290" t="s">
        <v>26</v>
      </c>
      <c r="Q290" t="s">
        <v>15</v>
      </c>
    </row>
    <row r="291" spans="1:17" x14ac:dyDescent="0.25">
      <c r="A291">
        <v>2020</v>
      </c>
      <c r="B291" t="s">
        <v>68</v>
      </c>
      <c r="C291">
        <v>1935</v>
      </c>
      <c r="D291" s="1">
        <v>4656377175610840</v>
      </c>
      <c r="E291" t="s">
        <v>15</v>
      </c>
      <c r="F291" s="3" t="str">
        <f ca="1">SUBSTITUTE(Tabela1[[#This Row],[Awareness Index (0-10)]],".",",")</f>
        <v>5,8</v>
      </c>
      <c r="G291" t="s">
        <v>40</v>
      </c>
      <c r="H291" s="3" t="str">
        <f ca="1">SUBSTITUTE(Tabela1[[#This Row],[Contraceptive Usage Rate (%)]],".",",")</f>
        <v>31,25</v>
      </c>
      <c r="I291" s="3" t="str">
        <f ca="1">SUBSTITUTE(Tabela1[[#This Row],[Teen Pregnancy Rate (per 1000 teens)]],".",",")</f>
        <v>22,69</v>
      </c>
      <c r="J291" t="str">
        <f ca="1">SUBSTITUTE(Tabela1[[#This Row],[HIV Prevention Awareness (%)]],".",",")</f>
        <v>75,52</v>
      </c>
      <c r="K291" t="str">
        <f ca="1">SUBSTITUTE(Tabela1[[#This Row],[Online Sales (%)]],".",",")</f>
        <v>17,18</v>
      </c>
      <c r="L291" t="str">
        <f ca="1">SUBSTITUTE(Tabela1[[#This Row],[Average Price per Condom (USD)]],".",",")</f>
        <v>0,99</v>
      </c>
      <c r="M291" t="s">
        <v>249</v>
      </c>
      <c r="N291" s="6" t="str">
        <f>LEFT(Tabela1[[#This Row],[Male vs Female Purchases (%)]],2)</f>
        <v>49</v>
      </c>
      <c r="O291" s="6" t="str">
        <f>MID(Tabela1[[#This Row],[Male vs Female Purchases (%)]],12,2)</f>
        <v>20</v>
      </c>
      <c r="P291" t="s">
        <v>38</v>
      </c>
      <c r="Q291" t="s">
        <v>22</v>
      </c>
    </row>
    <row r="292" spans="1:17" x14ac:dyDescent="0.25">
      <c r="A292">
        <v>2020</v>
      </c>
      <c r="B292" t="s">
        <v>74</v>
      </c>
      <c r="C292">
        <v>662</v>
      </c>
      <c r="D292" s="1">
        <v>1.83850123407768E+16</v>
      </c>
      <c r="E292" t="s">
        <v>22</v>
      </c>
      <c r="F292" s="3" t="str">
        <f ca="1">SUBSTITUTE(Tabela1[[#This Row],[Awareness Index (0-10)]],".",",")</f>
        <v>9,65</v>
      </c>
      <c r="G292" t="s">
        <v>40</v>
      </c>
      <c r="H292" s="3" t="str">
        <f ca="1">SUBSTITUTE(Tabela1[[#This Row],[Contraceptive Usage Rate (%)]],".",",")</f>
        <v>37,84</v>
      </c>
      <c r="I292" s="3" t="str">
        <f ca="1">SUBSTITUTE(Tabela1[[#This Row],[Teen Pregnancy Rate (per 1000 teens)]],".",",")</f>
        <v>27,33</v>
      </c>
      <c r="J292" t="str">
        <f ca="1">SUBSTITUTE(Tabela1[[#This Row],[HIV Prevention Awareness (%)]],".",",")</f>
        <v>65,07</v>
      </c>
      <c r="K292" t="str">
        <f ca="1">SUBSTITUTE(Tabela1[[#This Row],[Online Sales (%)]],".",",")</f>
        <v>52,39</v>
      </c>
      <c r="L292" t="str">
        <f ca="1">SUBSTITUTE(Tabela1[[#This Row],[Average Price per Condom (USD)]],".",",")</f>
        <v>1,17</v>
      </c>
      <c r="M292" t="s">
        <v>303</v>
      </c>
      <c r="N292" s="6" t="str">
        <f>LEFT(Tabela1[[#This Row],[Male vs Female Purchases (%)]],2)</f>
        <v>47</v>
      </c>
      <c r="O292" s="6" t="str">
        <f>MID(Tabela1[[#This Row],[Male vs Female Purchases (%)]],12,2)</f>
        <v>54</v>
      </c>
      <c r="P292" t="s">
        <v>38</v>
      </c>
      <c r="Q292" t="s">
        <v>15</v>
      </c>
    </row>
    <row r="293" spans="1:17" x14ac:dyDescent="0.25">
      <c r="A293">
        <v>2020</v>
      </c>
      <c r="B293" t="s">
        <v>74</v>
      </c>
      <c r="C293">
        <v>388</v>
      </c>
      <c r="D293" s="1">
        <v>1.32282552550303E+16</v>
      </c>
      <c r="E293" t="s">
        <v>22</v>
      </c>
      <c r="F293" s="3" t="str">
        <f ca="1">SUBSTITUTE(Tabela1[[#This Row],[Awareness Index (0-10)]],".",",")</f>
        <v>8,92</v>
      </c>
      <c r="G293" t="s">
        <v>40</v>
      </c>
      <c r="H293" s="3" t="str">
        <f ca="1">SUBSTITUTE(Tabela1[[#This Row],[Contraceptive Usage Rate (%)]],".",",")</f>
        <v>85,06</v>
      </c>
      <c r="I293" s="3" t="str">
        <f ca="1">SUBSTITUTE(Tabela1[[#This Row],[Teen Pregnancy Rate (per 1000 teens)]],".",",")</f>
        <v>55,0</v>
      </c>
      <c r="J293" t="str">
        <f ca="1">SUBSTITUTE(Tabela1[[#This Row],[HIV Prevention Awareness (%)]],".",",")</f>
        <v>92,46</v>
      </c>
      <c r="K293" t="str">
        <f ca="1">SUBSTITUTE(Tabela1[[#This Row],[Online Sales (%)]],".",",")</f>
        <v>48,81</v>
      </c>
      <c r="L293" t="str">
        <f ca="1">SUBSTITUTE(Tabela1[[#This Row],[Average Price per Condom (USD)]],".",",")</f>
        <v>1,51</v>
      </c>
      <c r="M293" t="s">
        <v>304</v>
      </c>
      <c r="N293" s="6" t="str">
        <f>LEFT(Tabela1[[#This Row],[Male vs Female Purchases (%)]],2)</f>
        <v>46</v>
      </c>
      <c r="O293" s="6" t="str">
        <f>MID(Tabela1[[#This Row],[Male vs Female Purchases (%)]],12,2)</f>
        <v>58</v>
      </c>
      <c r="P293" t="s">
        <v>18</v>
      </c>
      <c r="Q293" t="s">
        <v>22</v>
      </c>
    </row>
    <row r="294" spans="1:17" x14ac:dyDescent="0.25">
      <c r="A294">
        <v>2020</v>
      </c>
      <c r="B294" t="s">
        <v>74</v>
      </c>
      <c r="C294">
        <v>475</v>
      </c>
      <c r="D294" s="1">
        <v>5138824192995110</v>
      </c>
      <c r="E294" t="s">
        <v>15</v>
      </c>
      <c r="F294" s="3" t="str">
        <f ca="1">SUBSTITUTE(Tabela1[[#This Row],[Awareness Index (0-10)]],".",",")</f>
        <v>3,69</v>
      </c>
      <c r="G294" t="s">
        <v>16</v>
      </c>
      <c r="H294" s="3" t="str">
        <f ca="1">SUBSTITUTE(Tabela1[[#This Row],[Contraceptive Usage Rate (%)]],".",",")</f>
        <v>56,87</v>
      </c>
      <c r="I294" s="3" t="str">
        <f ca="1">SUBSTITUTE(Tabela1[[#This Row],[Teen Pregnancy Rate (per 1000 teens)]],".",",")</f>
        <v>56,14</v>
      </c>
      <c r="J294" t="str">
        <f ca="1">SUBSTITUTE(Tabela1[[#This Row],[HIV Prevention Awareness (%)]],".",",")</f>
        <v>52,89</v>
      </c>
      <c r="K294" t="str">
        <f ca="1">SUBSTITUTE(Tabela1[[#This Row],[Online Sales (%)]],".",",")</f>
        <v>34,57</v>
      </c>
      <c r="L294" t="str">
        <f ca="1">SUBSTITUTE(Tabela1[[#This Row],[Average Price per Condom (USD)]],".",",")</f>
        <v>2,07</v>
      </c>
      <c r="M294" t="s">
        <v>235</v>
      </c>
      <c r="N294" s="6" t="str">
        <f>LEFT(Tabela1[[#This Row],[Male vs Female Purchases (%)]],2)</f>
        <v>76</v>
      </c>
      <c r="O294" s="6" t="str">
        <f>MID(Tabela1[[#This Row],[Male vs Female Purchases (%)]],12,2)</f>
        <v>51</v>
      </c>
      <c r="P294" t="s">
        <v>26</v>
      </c>
      <c r="Q294" t="s">
        <v>15</v>
      </c>
    </row>
    <row r="295" spans="1:17" x14ac:dyDescent="0.25">
      <c r="A295">
        <v>2020</v>
      </c>
      <c r="B295" t="s">
        <v>74</v>
      </c>
      <c r="C295">
        <v>1115</v>
      </c>
      <c r="D295" s="1">
        <v>3.54787635638308E+16</v>
      </c>
      <c r="E295" t="s">
        <v>15</v>
      </c>
      <c r="F295" s="3" t="str">
        <f ca="1">SUBSTITUTE(Tabela1[[#This Row],[Awareness Index (0-10)]],".",",")</f>
        <v>3,61</v>
      </c>
      <c r="G295" t="s">
        <v>16</v>
      </c>
      <c r="H295" s="3" t="str">
        <f ca="1">SUBSTITUTE(Tabela1[[#This Row],[Contraceptive Usage Rate (%)]],".",",")</f>
        <v>43,64</v>
      </c>
      <c r="I295" s="3" t="str">
        <f ca="1">SUBSTITUTE(Tabela1[[#This Row],[Teen Pregnancy Rate (per 1000 teens)]],".",",")</f>
        <v>8,94</v>
      </c>
      <c r="J295" t="str">
        <f ca="1">SUBSTITUTE(Tabela1[[#This Row],[HIV Prevention Awareness (%)]],".",",")</f>
        <v>95,39</v>
      </c>
      <c r="K295" t="str">
        <f ca="1">SUBSTITUTE(Tabela1[[#This Row],[Online Sales (%)]],".",",")</f>
        <v>26,17</v>
      </c>
      <c r="L295" t="str">
        <f ca="1">SUBSTITUTE(Tabela1[[#This Row],[Average Price per Condom (USD)]],".",",")</f>
        <v>2,16</v>
      </c>
      <c r="M295" t="s">
        <v>274</v>
      </c>
      <c r="N295" s="6" t="str">
        <f>LEFT(Tabela1[[#This Row],[Male vs Female Purchases (%)]],2)</f>
        <v>69</v>
      </c>
      <c r="O295" s="6" t="str">
        <f>MID(Tabela1[[#This Row],[Male vs Female Purchases (%)]],12,2)</f>
        <v>58</v>
      </c>
      <c r="P295" t="s">
        <v>18</v>
      </c>
      <c r="Q295" t="s">
        <v>22</v>
      </c>
    </row>
    <row r="296" spans="1:17" x14ac:dyDescent="0.25">
      <c r="A296">
        <v>2020</v>
      </c>
      <c r="B296" t="s">
        <v>74</v>
      </c>
      <c r="C296">
        <v>70</v>
      </c>
      <c r="D296" s="1">
        <v>2.42632162085081E+16</v>
      </c>
      <c r="E296" t="s">
        <v>15</v>
      </c>
      <c r="F296" s="3" t="str">
        <f ca="1">SUBSTITUTE(Tabela1[[#This Row],[Awareness Index (0-10)]],".",",")</f>
        <v>6,83</v>
      </c>
      <c r="G296" t="s">
        <v>16</v>
      </c>
      <c r="H296" s="3" t="str">
        <f ca="1">SUBSTITUTE(Tabela1[[#This Row],[Contraceptive Usage Rate (%)]],".",",")</f>
        <v>68,97</v>
      </c>
      <c r="I296" s="3" t="str">
        <f ca="1">SUBSTITUTE(Tabela1[[#This Row],[Teen Pregnancy Rate (per 1000 teens)]],".",",")</f>
        <v>16,42</v>
      </c>
      <c r="J296" t="str">
        <f ca="1">SUBSTITUTE(Tabela1[[#This Row],[HIV Prevention Awareness (%)]],".",",")</f>
        <v>86,24</v>
      </c>
      <c r="K296" t="str">
        <f ca="1">SUBSTITUTE(Tabela1[[#This Row],[Online Sales (%)]],".",",")</f>
        <v>40,17</v>
      </c>
      <c r="L296" t="str">
        <f ca="1">SUBSTITUTE(Tabela1[[#This Row],[Average Price per Condom (USD)]],".",",")</f>
        <v>0,42</v>
      </c>
      <c r="M296" t="s">
        <v>305</v>
      </c>
      <c r="N296" s="6" t="str">
        <f>LEFT(Tabela1[[#This Row],[Male vs Female Purchases (%)]],2)</f>
        <v>67</v>
      </c>
      <c r="O296" s="6" t="str">
        <f>MID(Tabela1[[#This Row],[Male vs Female Purchases (%)]],12,2)</f>
        <v>45</v>
      </c>
      <c r="P296" t="s">
        <v>45</v>
      </c>
      <c r="Q296" t="s">
        <v>15</v>
      </c>
    </row>
    <row r="297" spans="1:17" x14ac:dyDescent="0.25">
      <c r="A297">
        <v>2020</v>
      </c>
      <c r="B297" t="s">
        <v>78</v>
      </c>
      <c r="C297">
        <v>1125</v>
      </c>
      <c r="D297" s="1">
        <v>1.91533422933166E+16</v>
      </c>
      <c r="E297" t="s">
        <v>15</v>
      </c>
      <c r="F297" s="3" t="str">
        <f ca="1">SUBSTITUTE(Tabela1[[#This Row],[Awareness Index (0-10)]],".",",")</f>
        <v>6,88</v>
      </c>
      <c r="G297" t="s">
        <v>16</v>
      </c>
      <c r="H297" s="3" t="str">
        <f ca="1">SUBSTITUTE(Tabela1[[#This Row],[Contraceptive Usage Rate (%)]],".",",")</f>
        <v>93,83</v>
      </c>
      <c r="I297" s="3" t="str">
        <f ca="1">SUBSTITUTE(Tabela1[[#This Row],[Teen Pregnancy Rate (per 1000 teens)]],".",",")</f>
        <v>20,92</v>
      </c>
      <c r="J297" t="str">
        <f ca="1">SUBSTITUTE(Tabela1[[#This Row],[HIV Prevention Awareness (%)]],".",",")</f>
        <v>82,96</v>
      </c>
      <c r="K297" t="str">
        <f ca="1">SUBSTITUTE(Tabela1[[#This Row],[Online Sales (%)]],".",",")</f>
        <v>28,22</v>
      </c>
      <c r="L297" t="str">
        <f ca="1">SUBSTITUTE(Tabela1[[#This Row],[Average Price per Condom (USD)]],".",",")</f>
        <v>2,13</v>
      </c>
      <c r="M297" t="s">
        <v>306</v>
      </c>
      <c r="N297" s="6" t="str">
        <f>LEFT(Tabela1[[#This Row],[Male vs Female Purchases (%)]],2)</f>
        <v>73</v>
      </c>
      <c r="O297" s="6" t="str">
        <f>MID(Tabela1[[#This Row],[Male vs Female Purchases (%)]],12,2)</f>
        <v>22</v>
      </c>
      <c r="P297" t="s">
        <v>18</v>
      </c>
      <c r="Q297" t="s">
        <v>22</v>
      </c>
    </row>
    <row r="298" spans="1:17" x14ac:dyDescent="0.25">
      <c r="A298">
        <v>2020</v>
      </c>
      <c r="B298" t="s">
        <v>78</v>
      </c>
      <c r="C298">
        <v>1465</v>
      </c>
      <c r="D298" s="1">
        <v>3215165429688220</v>
      </c>
      <c r="E298" t="s">
        <v>22</v>
      </c>
      <c r="F298" s="3" t="str">
        <f ca="1">SUBSTITUTE(Tabela1[[#This Row],[Awareness Index (0-10)]],".",",")</f>
        <v>7,32</v>
      </c>
      <c r="G298" t="s">
        <v>40</v>
      </c>
      <c r="H298" s="3" t="str">
        <f ca="1">SUBSTITUTE(Tabela1[[#This Row],[Contraceptive Usage Rate (%)]],".",",")</f>
        <v>81,24</v>
      </c>
      <c r="I298" s="3" t="str">
        <f ca="1">SUBSTITUTE(Tabela1[[#This Row],[Teen Pregnancy Rate (per 1000 teens)]],".",",")</f>
        <v>22,38</v>
      </c>
      <c r="J298" t="str">
        <f ca="1">SUBSTITUTE(Tabela1[[#This Row],[HIV Prevention Awareness (%)]],".",",")</f>
        <v>84,51</v>
      </c>
      <c r="K298" t="str">
        <f ca="1">SUBSTITUTE(Tabela1[[#This Row],[Online Sales (%)]],".",",")</f>
        <v>14,98</v>
      </c>
      <c r="L298" t="str">
        <f ca="1">SUBSTITUTE(Tabela1[[#This Row],[Average Price per Condom (USD)]],".",",")</f>
        <v>2,36</v>
      </c>
      <c r="M298" t="s">
        <v>307</v>
      </c>
      <c r="N298" s="6" t="str">
        <f>LEFT(Tabela1[[#This Row],[Male vs Female Purchases (%)]],2)</f>
        <v>75</v>
      </c>
      <c r="O298" s="6" t="str">
        <f>MID(Tabela1[[#This Row],[Male vs Female Purchases (%)]],12,2)</f>
        <v>52</v>
      </c>
      <c r="P298" t="s">
        <v>59</v>
      </c>
      <c r="Q298" t="s">
        <v>15</v>
      </c>
    </row>
    <row r="299" spans="1:17" x14ac:dyDescent="0.25">
      <c r="A299">
        <v>2020</v>
      </c>
      <c r="B299" t="s">
        <v>78</v>
      </c>
      <c r="C299">
        <v>998</v>
      </c>
      <c r="D299" s="1">
        <v>1.72437679661878E+16</v>
      </c>
      <c r="E299" t="s">
        <v>22</v>
      </c>
      <c r="F299" s="3" t="str">
        <f ca="1">SUBSTITUTE(Tabela1[[#This Row],[Awareness Index (0-10)]],".",",")</f>
        <v>8,94</v>
      </c>
      <c r="G299" t="s">
        <v>19</v>
      </c>
      <c r="H299" s="3" t="str">
        <f ca="1">SUBSTITUTE(Tabela1[[#This Row],[Contraceptive Usage Rate (%)]],".",",")</f>
        <v>50,86</v>
      </c>
      <c r="I299" s="3" t="str">
        <f ca="1">SUBSTITUTE(Tabela1[[#This Row],[Teen Pregnancy Rate (per 1000 teens)]],".",",")</f>
        <v>55,93</v>
      </c>
      <c r="J299" t="str">
        <f ca="1">SUBSTITUTE(Tabela1[[#This Row],[HIV Prevention Awareness (%)]],".",",")</f>
        <v>86,5</v>
      </c>
      <c r="K299" t="str">
        <f ca="1">SUBSTITUTE(Tabela1[[#This Row],[Online Sales (%)]],".",",")</f>
        <v>66,72</v>
      </c>
      <c r="L299" t="str">
        <f ca="1">SUBSTITUTE(Tabela1[[#This Row],[Average Price per Condom (USD)]],".",",")</f>
        <v>2,48</v>
      </c>
      <c r="M299" t="s">
        <v>308</v>
      </c>
      <c r="N299" s="6" t="str">
        <f>LEFT(Tabela1[[#This Row],[Male vs Female Purchases (%)]],2)</f>
        <v>71</v>
      </c>
      <c r="O299" s="6" t="str">
        <f>MID(Tabela1[[#This Row],[Male vs Female Purchases (%)]],12,2)</f>
        <v>22</v>
      </c>
      <c r="P299" t="s">
        <v>26</v>
      </c>
      <c r="Q299" t="s">
        <v>15</v>
      </c>
    </row>
    <row r="300" spans="1:17" x14ac:dyDescent="0.25">
      <c r="A300">
        <v>2020</v>
      </c>
      <c r="B300" t="s">
        <v>78</v>
      </c>
      <c r="C300">
        <v>133</v>
      </c>
      <c r="D300" s="1">
        <v>1.68453542515433E+16</v>
      </c>
      <c r="E300" t="s">
        <v>15</v>
      </c>
      <c r="F300" s="3" t="str">
        <f ca="1">SUBSTITUTE(Tabela1[[#This Row],[Awareness Index (0-10)]],".",",")</f>
        <v>9,45</v>
      </c>
      <c r="G300" t="s">
        <v>23</v>
      </c>
      <c r="H300" s="3" t="str">
        <f ca="1">SUBSTITUTE(Tabela1[[#This Row],[Contraceptive Usage Rate (%)]],".",",")</f>
        <v>24,3</v>
      </c>
      <c r="I300" s="3" t="str">
        <f ca="1">SUBSTITUTE(Tabela1[[#This Row],[Teen Pregnancy Rate (per 1000 teens)]],".",",")</f>
        <v>14,38</v>
      </c>
      <c r="J300" t="str">
        <f ca="1">SUBSTITUTE(Tabela1[[#This Row],[HIV Prevention Awareness (%)]],".",",")</f>
        <v>34,17</v>
      </c>
      <c r="K300" t="str">
        <f ca="1">SUBSTITUTE(Tabela1[[#This Row],[Online Sales (%)]],".",",")</f>
        <v>44,32</v>
      </c>
      <c r="L300" t="str">
        <f ca="1">SUBSTITUTE(Tabela1[[#This Row],[Average Price per Condom (USD)]],".",",")</f>
        <v>1,89</v>
      </c>
      <c r="M300" t="s">
        <v>309</v>
      </c>
      <c r="N300" s="6" t="str">
        <f>LEFT(Tabela1[[#This Row],[Male vs Female Purchases (%)]],2)</f>
        <v>60</v>
      </c>
      <c r="O300" s="6" t="str">
        <f>MID(Tabela1[[#This Row],[Male vs Female Purchases (%)]],12,2)</f>
        <v>39</v>
      </c>
      <c r="P300" t="s">
        <v>45</v>
      </c>
      <c r="Q300" t="s">
        <v>15</v>
      </c>
    </row>
    <row r="301" spans="1:17" x14ac:dyDescent="0.25">
      <c r="A301">
        <v>2020</v>
      </c>
      <c r="B301" t="s">
        <v>78</v>
      </c>
      <c r="C301">
        <v>751</v>
      </c>
      <c r="D301" s="1">
        <v>2561885727498060</v>
      </c>
      <c r="E301" t="s">
        <v>22</v>
      </c>
      <c r="F301" s="3" t="str">
        <f ca="1">SUBSTITUTE(Tabela1[[#This Row],[Awareness Index (0-10)]],".",",")</f>
        <v>5,76</v>
      </c>
      <c r="G301" t="s">
        <v>16</v>
      </c>
      <c r="H301" s="3" t="str">
        <f ca="1">SUBSTITUTE(Tabela1[[#This Row],[Contraceptive Usage Rate (%)]],".",",")</f>
        <v>39,58</v>
      </c>
      <c r="I301" s="3" t="str">
        <f ca="1">SUBSTITUTE(Tabela1[[#This Row],[Teen Pregnancy Rate (per 1000 teens)]],".",",")</f>
        <v>36,77</v>
      </c>
      <c r="J301" t="str">
        <f ca="1">SUBSTITUTE(Tabela1[[#This Row],[HIV Prevention Awareness (%)]],".",",")</f>
        <v>59,32</v>
      </c>
      <c r="K301" t="str">
        <f ca="1">SUBSTITUTE(Tabela1[[#This Row],[Online Sales (%)]],".",",")</f>
        <v>60,93</v>
      </c>
      <c r="L301" t="str">
        <f ca="1">SUBSTITUTE(Tabela1[[#This Row],[Average Price per Condom (USD)]],".",",")</f>
        <v>1,09</v>
      </c>
      <c r="M301" t="s">
        <v>146</v>
      </c>
      <c r="N301" s="6" t="str">
        <f>LEFT(Tabela1[[#This Row],[Male vs Female Purchases (%)]],2)</f>
        <v>76</v>
      </c>
      <c r="O301" s="6" t="str">
        <f>MID(Tabela1[[#This Row],[Male vs Female Purchases (%)]],12,2)</f>
        <v>59</v>
      </c>
      <c r="P301" t="s">
        <v>45</v>
      </c>
      <c r="Q301" t="s">
        <v>22</v>
      </c>
    </row>
    <row r="302" spans="1:17" x14ac:dyDescent="0.25">
      <c r="A302">
        <v>2021</v>
      </c>
      <c r="B302" t="s">
        <v>14</v>
      </c>
      <c r="C302">
        <v>1949</v>
      </c>
      <c r="D302" s="1">
        <v>2565810308535530</v>
      </c>
      <c r="E302" t="s">
        <v>15</v>
      </c>
      <c r="F302" s="3" t="str">
        <f ca="1">SUBSTITUTE(Tabela1[[#This Row],[Awareness Index (0-10)]],".",",")</f>
        <v>7,53</v>
      </c>
      <c r="G302" t="s">
        <v>23</v>
      </c>
      <c r="H302" s="3" t="str">
        <f ca="1">SUBSTITUTE(Tabela1[[#This Row],[Contraceptive Usage Rate (%)]],".",",")</f>
        <v>76,41</v>
      </c>
      <c r="I302" s="3" t="str">
        <f ca="1">SUBSTITUTE(Tabela1[[#This Row],[Teen Pregnancy Rate (per 1000 teens)]],".",",")</f>
        <v>4,07</v>
      </c>
      <c r="J302" t="str">
        <f ca="1">SUBSTITUTE(Tabela1[[#This Row],[HIV Prevention Awareness (%)]],".",",")</f>
        <v>58,86</v>
      </c>
      <c r="K302" t="str">
        <f ca="1">SUBSTITUTE(Tabela1[[#This Row],[Online Sales (%)]],".",",")</f>
        <v>49,29</v>
      </c>
      <c r="L302" t="str">
        <f ca="1">SUBSTITUTE(Tabela1[[#This Row],[Average Price per Condom (USD)]],".",",")</f>
        <v>1,74</v>
      </c>
      <c r="M302" t="s">
        <v>310</v>
      </c>
      <c r="N302" s="6" t="str">
        <f>LEFT(Tabela1[[#This Row],[Male vs Female Purchases (%)]],2)</f>
        <v>67</v>
      </c>
      <c r="O302" s="6" t="str">
        <f>MID(Tabela1[[#This Row],[Male vs Female Purchases (%)]],12,2)</f>
        <v>41</v>
      </c>
      <c r="P302" t="s">
        <v>21</v>
      </c>
      <c r="Q302" t="s">
        <v>15</v>
      </c>
    </row>
    <row r="303" spans="1:17" x14ac:dyDescent="0.25">
      <c r="A303">
        <v>2021</v>
      </c>
      <c r="B303" t="s">
        <v>14</v>
      </c>
      <c r="C303">
        <v>2200</v>
      </c>
      <c r="D303" s="1">
        <v>3559649174238640</v>
      </c>
      <c r="E303" t="s">
        <v>22</v>
      </c>
      <c r="F303" s="3" t="str">
        <f ca="1">SUBSTITUTE(Tabela1[[#This Row],[Awareness Index (0-10)]],".",",")</f>
        <v>2,08</v>
      </c>
      <c r="G303" t="s">
        <v>23</v>
      </c>
      <c r="H303" s="3" t="str">
        <f ca="1">SUBSTITUTE(Tabela1[[#This Row],[Contraceptive Usage Rate (%)]],".",",")</f>
        <v>66,77</v>
      </c>
      <c r="I303" s="3" t="str">
        <f ca="1">SUBSTITUTE(Tabela1[[#This Row],[Teen Pregnancy Rate (per 1000 teens)]],".",",")</f>
        <v>35,96</v>
      </c>
      <c r="J303" t="str">
        <f ca="1">SUBSTITUTE(Tabela1[[#This Row],[HIV Prevention Awareness (%)]],".",",")</f>
        <v>29,58</v>
      </c>
      <c r="K303" t="str">
        <f ca="1">SUBSTITUTE(Tabela1[[#This Row],[Online Sales (%)]],".",",")</f>
        <v>42,12</v>
      </c>
      <c r="L303" t="str">
        <f ca="1">SUBSTITUTE(Tabela1[[#This Row],[Average Price per Condom (USD)]],".",",")</f>
        <v>0,68</v>
      </c>
      <c r="M303" t="s">
        <v>311</v>
      </c>
      <c r="N303" s="6" t="str">
        <f>LEFT(Tabela1[[#This Row],[Male vs Female Purchases (%)]],2)</f>
        <v>58</v>
      </c>
      <c r="O303" s="6" t="str">
        <f>MID(Tabela1[[#This Row],[Male vs Female Purchases (%)]],12,2)</f>
        <v>21</v>
      </c>
      <c r="P303" t="s">
        <v>28</v>
      </c>
      <c r="Q303" t="s">
        <v>15</v>
      </c>
    </row>
    <row r="304" spans="1:17" x14ac:dyDescent="0.25">
      <c r="A304">
        <v>2021</v>
      </c>
      <c r="B304" t="s">
        <v>14</v>
      </c>
      <c r="C304">
        <v>368</v>
      </c>
      <c r="D304" s="1">
        <v>5819406505787230</v>
      </c>
      <c r="E304" t="s">
        <v>22</v>
      </c>
      <c r="F304" s="3" t="str">
        <f ca="1">SUBSTITUTE(Tabela1[[#This Row],[Awareness Index (0-10)]],".",",")</f>
        <v>6,49</v>
      </c>
      <c r="G304" t="s">
        <v>19</v>
      </c>
      <c r="H304" s="3" t="str">
        <f ca="1">SUBSTITUTE(Tabela1[[#This Row],[Contraceptive Usage Rate (%)]],".",",")</f>
        <v>59,14</v>
      </c>
      <c r="I304" s="3" t="str">
        <f ca="1">SUBSTITUTE(Tabela1[[#This Row],[Teen Pregnancy Rate (per 1000 teens)]],".",",")</f>
        <v>13,1</v>
      </c>
      <c r="J304" t="str">
        <f ca="1">SUBSTITUTE(Tabela1[[#This Row],[HIV Prevention Awareness (%)]],".",",")</f>
        <v>38,05</v>
      </c>
      <c r="K304" t="str">
        <f ca="1">SUBSTITUTE(Tabela1[[#This Row],[Online Sales (%)]],".",",")</f>
        <v>56,9</v>
      </c>
      <c r="L304" t="str">
        <f ca="1">SUBSTITUTE(Tabela1[[#This Row],[Average Price per Condom (USD)]],".",",")</f>
        <v>0,76</v>
      </c>
      <c r="M304" t="s">
        <v>312</v>
      </c>
      <c r="N304" s="6" t="str">
        <f>LEFT(Tabela1[[#This Row],[Male vs Female Purchases (%)]],2)</f>
        <v>52</v>
      </c>
      <c r="O304" s="6" t="str">
        <f>MID(Tabela1[[#This Row],[Male vs Female Purchases (%)]],12,2)</f>
        <v>26</v>
      </c>
      <c r="P304" t="s">
        <v>59</v>
      </c>
      <c r="Q304" t="s">
        <v>22</v>
      </c>
    </row>
    <row r="305" spans="1:17" x14ac:dyDescent="0.25">
      <c r="A305">
        <v>2021</v>
      </c>
      <c r="B305" t="s">
        <v>14</v>
      </c>
      <c r="C305">
        <v>419</v>
      </c>
      <c r="D305" s="1">
        <v>4.9599313839889E+16</v>
      </c>
      <c r="E305" t="s">
        <v>15</v>
      </c>
      <c r="F305" s="3" t="str">
        <f ca="1">SUBSTITUTE(Tabela1[[#This Row],[Awareness Index (0-10)]],".",",")</f>
        <v>9,67</v>
      </c>
      <c r="G305" t="s">
        <v>40</v>
      </c>
      <c r="H305" s="3" t="str">
        <f ca="1">SUBSTITUTE(Tabela1[[#This Row],[Contraceptive Usage Rate (%)]],".",",")</f>
        <v>87,42</v>
      </c>
      <c r="I305" s="3" t="str">
        <f ca="1">SUBSTITUTE(Tabela1[[#This Row],[Teen Pregnancy Rate (per 1000 teens)]],".",",")</f>
        <v>19,35</v>
      </c>
      <c r="J305" t="str">
        <f ca="1">SUBSTITUTE(Tabela1[[#This Row],[HIV Prevention Awareness (%)]],".",",")</f>
        <v>74,55</v>
      </c>
      <c r="K305" t="str">
        <f ca="1">SUBSTITUTE(Tabela1[[#This Row],[Online Sales (%)]],".",",")</f>
        <v>69,49</v>
      </c>
      <c r="L305" t="str">
        <f ca="1">SUBSTITUTE(Tabela1[[#This Row],[Average Price per Condom (USD)]],".",",")</f>
        <v>2,04</v>
      </c>
      <c r="M305" t="s">
        <v>313</v>
      </c>
      <c r="N305" s="6" t="str">
        <f>LEFT(Tabela1[[#This Row],[Male vs Female Purchases (%)]],2)</f>
        <v>51</v>
      </c>
      <c r="O305" s="6" t="str">
        <f>MID(Tabela1[[#This Row],[Male vs Female Purchases (%)]],12,2)</f>
        <v>53</v>
      </c>
      <c r="P305" t="s">
        <v>26</v>
      </c>
      <c r="Q305" t="s">
        <v>22</v>
      </c>
    </row>
    <row r="306" spans="1:17" x14ac:dyDescent="0.25">
      <c r="A306">
        <v>2021</v>
      </c>
      <c r="B306" t="s">
        <v>14</v>
      </c>
      <c r="C306">
        <v>1701</v>
      </c>
      <c r="D306" s="1">
        <v>3.8154157423205904E+16</v>
      </c>
      <c r="E306" t="s">
        <v>22</v>
      </c>
      <c r="F306" s="3" t="str">
        <f ca="1">SUBSTITUTE(Tabela1[[#This Row],[Awareness Index (0-10)]],".",",")</f>
        <v>8,08</v>
      </c>
      <c r="G306" t="s">
        <v>23</v>
      </c>
      <c r="H306" s="3" t="str">
        <f ca="1">SUBSTITUTE(Tabela1[[#This Row],[Contraceptive Usage Rate (%)]],".",",")</f>
        <v>61,52</v>
      </c>
      <c r="I306" s="3" t="str">
        <f ca="1">SUBSTITUTE(Tabela1[[#This Row],[Teen Pregnancy Rate (per 1000 teens)]],".",",")</f>
        <v>44,21</v>
      </c>
      <c r="J306" t="str">
        <f ca="1">SUBSTITUTE(Tabela1[[#This Row],[HIV Prevention Awareness (%)]],".",",")</f>
        <v>96,09</v>
      </c>
      <c r="K306" t="str">
        <f ca="1">SUBSTITUTE(Tabela1[[#This Row],[Online Sales (%)]],".",",")</f>
        <v>41,37</v>
      </c>
      <c r="L306" t="str">
        <f ca="1">SUBSTITUTE(Tabela1[[#This Row],[Average Price per Condom (USD)]],".",",")</f>
        <v>2,05</v>
      </c>
      <c r="M306" t="s">
        <v>314</v>
      </c>
      <c r="N306" s="6" t="str">
        <f>LEFT(Tabela1[[#This Row],[Male vs Female Purchases (%)]],2)</f>
        <v>76</v>
      </c>
      <c r="O306" s="6" t="str">
        <f>MID(Tabela1[[#This Row],[Male vs Female Purchases (%)]],12,2)</f>
        <v>56</v>
      </c>
      <c r="P306" t="s">
        <v>59</v>
      </c>
      <c r="Q306" t="s">
        <v>22</v>
      </c>
    </row>
    <row r="307" spans="1:17" x14ac:dyDescent="0.25">
      <c r="A307">
        <v>2021</v>
      </c>
      <c r="B307" t="s">
        <v>29</v>
      </c>
      <c r="C307">
        <v>736</v>
      </c>
      <c r="D307" s="1">
        <v>5576292827676520</v>
      </c>
      <c r="E307" t="s">
        <v>22</v>
      </c>
      <c r="F307" s="3" t="str">
        <f ca="1">SUBSTITUTE(Tabela1[[#This Row],[Awareness Index (0-10)]],".",",")</f>
        <v>8,2</v>
      </c>
      <c r="G307" t="s">
        <v>40</v>
      </c>
      <c r="H307" s="3" t="str">
        <f ca="1">SUBSTITUTE(Tabela1[[#This Row],[Contraceptive Usage Rate (%)]],".",",")</f>
        <v>54,08</v>
      </c>
      <c r="I307" s="3" t="str">
        <f ca="1">SUBSTITUTE(Tabela1[[#This Row],[Teen Pregnancy Rate (per 1000 teens)]],".",",")</f>
        <v>4,49</v>
      </c>
      <c r="J307" t="str">
        <f ca="1">SUBSTITUTE(Tabela1[[#This Row],[HIV Prevention Awareness (%)]],".",",")</f>
        <v>39,06</v>
      </c>
      <c r="K307" t="str">
        <f ca="1">SUBSTITUTE(Tabela1[[#This Row],[Online Sales (%)]],".",",")</f>
        <v>40,17</v>
      </c>
      <c r="L307" t="str">
        <f ca="1">SUBSTITUTE(Tabela1[[#This Row],[Average Price per Condom (USD)]],".",",")</f>
        <v>0,96</v>
      </c>
      <c r="M307" t="s">
        <v>315</v>
      </c>
      <c r="N307" s="6" t="str">
        <f>LEFT(Tabela1[[#This Row],[Male vs Female Purchases (%)]],2)</f>
        <v>80</v>
      </c>
      <c r="O307" s="6" t="str">
        <f>MID(Tabela1[[#This Row],[Male vs Female Purchases (%)]],12,2)</f>
        <v>41</v>
      </c>
      <c r="P307" t="s">
        <v>38</v>
      </c>
      <c r="Q307" t="s">
        <v>15</v>
      </c>
    </row>
    <row r="308" spans="1:17" x14ac:dyDescent="0.25">
      <c r="A308">
        <v>2021</v>
      </c>
      <c r="B308" t="s">
        <v>29</v>
      </c>
      <c r="C308">
        <v>440</v>
      </c>
      <c r="D308" s="1">
        <v>1.45363124795467E+16</v>
      </c>
      <c r="E308" t="s">
        <v>15</v>
      </c>
      <c r="F308" s="3" t="str">
        <f ca="1">SUBSTITUTE(Tabela1[[#This Row],[Awareness Index (0-10)]],".",",")</f>
        <v>8,45</v>
      </c>
      <c r="G308" t="s">
        <v>19</v>
      </c>
      <c r="H308" s="3" t="str">
        <f ca="1">SUBSTITUTE(Tabela1[[#This Row],[Contraceptive Usage Rate (%)]],".",",")</f>
        <v>55,92</v>
      </c>
      <c r="I308" s="3" t="str">
        <f ca="1">SUBSTITUTE(Tabela1[[#This Row],[Teen Pregnancy Rate (per 1000 teens)]],".",",")</f>
        <v>21,8</v>
      </c>
      <c r="J308" t="str">
        <f ca="1">SUBSTITUTE(Tabela1[[#This Row],[HIV Prevention Awareness (%)]],".",",")</f>
        <v>43,9</v>
      </c>
      <c r="K308" t="str">
        <f ca="1">SUBSTITUTE(Tabela1[[#This Row],[Online Sales (%)]],".",",")</f>
        <v>66,26</v>
      </c>
      <c r="L308" t="str">
        <f ca="1">SUBSTITUTE(Tabela1[[#This Row],[Average Price per Condom (USD)]],".",",")</f>
        <v>2,34</v>
      </c>
      <c r="M308" t="s">
        <v>316</v>
      </c>
      <c r="N308" s="6" t="str">
        <f>LEFT(Tabela1[[#This Row],[Male vs Female Purchases (%)]],2)</f>
        <v>70</v>
      </c>
      <c r="O308" s="6" t="str">
        <f>MID(Tabela1[[#This Row],[Male vs Female Purchases (%)]],12,2)</f>
        <v>22</v>
      </c>
      <c r="P308" t="s">
        <v>38</v>
      </c>
      <c r="Q308" t="s">
        <v>22</v>
      </c>
    </row>
    <row r="309" spans="1:17" x14ac:dyDescent="0.25">
      <c r="A309">
        <v>2021</v>
      </c>
      <c r="B309" t="s">
        <v>29</v>
      </c>
      <c r="C309">
        <v>418</v>
      </c>
      <c r="D309" s="1">
        <v>137376410106435</v>
      </c>
      <c r="E309" t="s">
        <v>15</v>
      </c>
      <c r="F309" s="3" t="str">
        <f ca="1">SUBSTITUTE(Tabela1[[#This Row],[Awareness Index (0-10)]],".",",")</f>
        <v>4,46</v>
      </c>
      <c r="G309" t="s">
        <v>23</v>
      </c>
      <c r="H309" s="3" t="str">
        <f ca="1">SUBSTITUTE(Tabela1[[#This Row],[Contraceptive Usage Rate (%)]],".",",")</f>
        <v>60,93</v>
      </c>
      <c r="I309" s="3" t="str">
        <f ca="1">SUBSTITUTE(Tabela1[[#This Row],[Teen Pregnancy Rate (per 1000 teens)]],".",",")</f>
        <v>66,52</v>
      </c>
      <c r="J309" t="str">
        <f ca="1">SUBSTITUTE(Tabela1[[#This Row],[HIV Prevention Awareness (%)]],".",",")</f>
        <v>70,59</v>
      </c>
      <c r="K309" t="str">
        <f ca="1">SUBSTITUTE(Tabela1[[#This Row],[Online Sales (%)]],".",",")</f>
        <v>38,75</v>
      </c>
      <c r="L309" t="str">
        <f ca="1">SUBSTITUTE(Tabela1[[#This Row],[Average Price per Condom (USD)]],".",",")</f>
        <v>2,32</v>
      </c>
      <c r="M309" t="s">
        <v>272</v>
      </c>
      <c r="N309" s="6" t="str">
        <f>LEFT(Tabela1[[#This Row],[Male vs Female Purchases (%)]],2)</f>
        <v>52</v>
      </c>
      <c r="O309" s="6" t="str">
        <f>MID(Tabela1[[#This Row],[Male vs Female Purchases (%)]],12,2)</f>
        <v>40</v>
      </c>
      <c r="P309" t="s">
        <v>28</v>
      </c>
      <c r="Q309" t="s">
        <v>15</v>
      </c>
    </row>
    <row r="310" spans="1:17" x14ac:dyDescent="0.25">
      <c r="A310">
        <v>2021</v>
      </c>
      <c r="B310" t="s">
        <v>29</v>
      </c>
      <c r="C310">
        <v>2057</v>
      </c>
      <c r="D310" s="1">
        <v>2068114513436360</v>
      </c>
      <c r="E310" t="s">
        <v>22</v>
      </c>
      <c r="F310" s="3" t="str">
        <f ca="1">SUBSTITUTE(Tabela1[[#This Row],[Awareness Index (0-10)]],".",",")</f>
        <v>5,13</v>
      </c>
      <c r="G310" t="s">
        <v>23</v>
      </c>
      <c r="H310" s="3" t="str">
        <f ca="1">SUBSTITUTE(Tabela1[[#This Row],[Contraceptive Usage Rate (%)]],".",",")</f>
        <v>75,15</v>
      </c>
      <c r="I310" s="3" t="str">
        <f ca="1">SUBSTITUTE(Tabela1[[#This Row],[Teen Pregnancy Rate (per 1000 teens)]],".",",")</f>
        <v>30,81</v>
      </c>
      <c r="J310" t="str">
        <f ca="1">SUBSTITUTE(Tabela1[[#This Row],[HIV Prevention Awareness (%)]],".",",")</f>
        <v>88,27</v>
      </c>
      <c r="K310" t="str">
        <f ca="1">SUBSTITUTE(Tabela1[[#This Row],[Online Sales (%)]],".",",")</f>
        <v>17,7</v>
      </c>
      <c r="L310" t="str">
        <f ca="1">SUBSTITUTE(Tabela1[[#This Row],[Average Price per Condom (USD)]],".",",")</f>
        <v>0,49</v>
      </c>
      <c r="M310" t="s">
        <v>317</v>
      </c>
      <c r="N310" s="6" t="str">
        <f>LEFT(Tabela1[[#This Row],[Male vs Female Purchases (%)]],2)</f>
        <v>77</v>
      </c>
      <c r="O310" s="6" t="str">
        <f>MID(Tabela1[[#This Row],[Male vs Female Purchases (%)]],12,2)</f>
        <v>31</v>
      </c>
      <c r="P310" t="s">
        <v>26</v>
      </c>
      <c r="Q310" t="s">
        <v>15</v>
      </c>
    </row>
    <row r="311" spans="1:17" x14ac:dyDescent="0.25">
      <c r="A311">
        <v>2021</v>
      </c>
      <c r="B311" t="s">
        <v>29</v>
      </c>
      <c r="C311">
        <v>2153</v>
      </c>
      <c r="D311" s="1">
        <v>1.23224758631705E+16</v>
      </c>
      <c r="E311" t="s">
        <v>15</v>
      </c>
      <c r="F311" s="3" t="str">
        <f ca="1">SUBSTITUTE(Tabela1[[#This Row],[Awareness Index (0-10)]],".",",")</f>
        <v>5,97</v>
      </c>
      <c r="G311" t="s">
        <v>23</v>
      </c>
      <c r="H311" s="3" t="str">
        <f ca="1">SUBSTITUTE(Tabela1[[#This Row],[Contraceptive Usage Rate (%)]],".",",")</f>
        <v>71,09</v>
      </c>
      <c r="I311" s="3" t="str">
        <f ca="1">SUBSTITUTE(Tabela1[[#This Row],[Teen Pregnancy Rate (per 1000 teens)]],".",",")</f>
        <v>37,04</v>
      </c>
      <c r="J311" t="str">
        <f ca="1">SUBSTITUTE(Tabela1[[#This Row],[HIV Prevention Awareness (%)]],".",",")</f>
        <v>42,87</v>
      </c>
      <c r="K311" t="str">
        <f ca="1">SUBSTITUTE(Tabela1[[#This Row],[Online Sales (%)]],".",",")</f>
        <v>18,31</v>
      </c>
      <c r="L311" t="str">
        <f ca="1">SUBSTITUTE(Tabela1[[#This Row],[Average Price per Condom (USD)]],".",",")</f>
        <v>0,51</v>
      </c>
      <c r="M311" t="s">
        <v>318</v>
      </c>
      <c r="N311" s="6" t="str">
        <f>LEFT(Tabela1[[#This Row],[Male vs Female Purchases (%)]],2)</f>
        <v>63</v>
      </c>
      <c r="O311" s="6" t="str">
        <f>MID(Tabela1[[#This Row],[Male vs Female Purchases (%)]],12,2)</f>
        <v>39</v>
      </c>
      <c r="P311" t="s">
        <v>26</v>
      </c>
      <c r="Q311" t="s">
        <v>22</v>
      </c>
    </row>
    <row r="312" spans="1:17" x14ac:dyDescent="0.25">
      <c r="A312">
        <v>2021</v>
      </c>
      <c r="B312" t="s">
        <v>35</v>
      </c>
      <c r="C312">
        <v>1721</v>
      </c>
      <c r="D312" s="1">
        <v>4234683115947510</v>
      </c>
      <c r="E312" t="s">
        <v>22</v>
      </c>
      <c r="F312" s="3" t="str">
        <f ca="1">SUBSTITUTE(Tabela1[[#This Row],[Awareness Index (0-10)]],".",",")</f>
        <v>2,19</v>
      </c>
      <c r="G312" t="s">
        <v>16</v>
      </c>
      <c r="H312" s="3" t="str">
        <f ca="1">SUBSTITUTE(Tabela1[[#This Row],[Contraceptive Usage Rate (%)]],".",",")</f>
        <v>77,67</v>
      </c>
      <c r="I312" s="3" t="str">
        <f ca="1">SUBSTITUTE(Tabela1[[#This Row],[Teen Pregnancy Rate (per 1000 teens)]],".",",")</f>
        <v>20,33</v>
      </c>
      <c r="J312" t="str">
        <f ca="1">SUBSTITUTE(Tabela1[[#This Row],[HIV Prevention Awareness (%)]],".",",")</f>
        <v>65,95</v>
      </c>
      <c r="K312" t="str">
        <f ca="1">SUBSTITUTE(Tabela1[[#This Row],[Online Sales (%)]],".",",")</f>
        <v>56,04</v>
      </c>
      <c r="L312" t="str">
        <f ca="1">SUBSTITUTE(Tabela1[[#This Row],[Average Price per Condom (USD)]],".",",")</f>
        <v>1,82</v>
      </c>
      <c r="M312" t="s">
        <v>319</v>
      </c>
      <c r="N312" s="6" t="str">
        <f>LEFT(Tabela1[[#This Row],[Male vs Female Purchases (%)]],2)</f>
        <v>48</v>
      </c>
      <c r="O312" s="6" t="str">
        <f>MID(Tabela1[[#This Row],[Male vs Female Purchases (%)]],12,2)</f>
        <v>25</v>
      </c>
      <c r="P312" t="s">
        <v>59</v>
      </c>
      <c r="Q312" t="s">
        <v>15</v>
      </c>
    </row>
    <row r="313" spans="1:17" x14ac:dyDescent="0.25">
      <c r="A313">
        <v>2021</v>
      </c>
      <c r="B313" t="s">
        <v>35</v>
      </c>
      <c r="C313">
        <v>2256</v>
      </c>
      <c r="D313" s="1">
        <v>6157648126173140</v>
      </c>
      <c r="E313" t="s">
        <v>15</v>
      </c>
      <c r="F313" s="3" t="str">
        <f ca="1">SUBSTITUTE(Tabela1[[#This Row],[Awareness Index (0-10)]],".",",")</f>
        <v>4,61</v>
      </c>
      <c r="G313" t="s">
        <v>40</v>
      </c>
      <c r="H313" s="3" t="str">
        <f ca="1">SUBSTITUTE(Tabela1[[#This Row],[Contraceptive Usage Rate (%)]],".",",")</f>
        <v>47,09</v>
      </c>
      <c r="I313" s="3" t="str">
        <f ca="1">SUBSTITUTE(Tabela1[[#This Row],[Teen Pregnancy Rate (per 1000 teens)]],".",",")</f>
        <v>32,37</v>
      </c>
      <c r="J313" t="str">
        <f ca="1">SUBSTITUTE(Tabela1[[#This Row],[HIV Prevention Awareness (%)]],".",",")</f>
        <v>42,83</v>
      </c>
      <c r="K313" t="str">
        <f ca="1">SUBSTITUTE(Tabela1[[#This Row],[Online Sales (%)]],".",",")</f>
        <v>27,97</v>
      </c>
      <c r="L313" t="str">
        <f ca="1">SUBSTITUTE(Tabela1[[#This Row],[Average Price per Condom (USD)]],".",",")</f>
        <v>1,79</v>
      </c>
      <c r="M313" t="s">
        <v>290</v>
      </c>
      <c r="N313" s="6" t="str">
        <f>LEFT(Tabela1[[#This Row],[Male vs Female Purchases (%)]],2)</f>
        <v>53</v>
      </c>
      <c r="O313" s="6" t="str">
        <f>MID(Tabela1[[#This Row],[Male vs Female Purchases (%)]],12,2)</f>
        <v>58</v>
      </c>
      <c r="P313" t="s">
        <v>59</v>
      </c>
      <c r="Q313" t="s">
        <v>22</v>
      </c>
    </row>
    <row r="314" spans="1:17" x14ac:dyDescent="0.25">
      <c r="A314">
        <v>2021</v>
      </c>
      <c r="B314" t="s">
        <v>35</v>
      </c>
      <c r="C314">
        <v>479</v>
      </c>
      <c r="D314" s="1">
        <v>272935678355563</v>
      </c>
      <c r="E314" t="s">
        <v>15</v>
      </c>
      <c r="F314" s="3" t="str">
        <f ca="1">SUBSTITUTE(Tabela1[[#This Row],[Awareness Index (0-10)]],".",",")</f>
        <v>6,47</v>
      </c>
      <c r="G314" t="s">
        <v>23</v>
      </c>
      <c r="H314" s="3" t="str">
        <f ca="1">SUBSTITUTE(Tabela1[[#This Row],[Contraceptive Usage Rate (%)]],".",",")</f>
        <v>92,66</v>
      </c>
      <c r="I314" s="3" t="str">
        <f ca="1">SUBSTITUTE(Tabela1[[#This Row],[Teen Pregnancy Rate (per 1000 teens)]],".",",")</f>
        <v>34,51</v>
      </c>
      <c r="J314" t="str">
        <f ca="1">SUBSTITUTE(Tabela1[[#This Row],[HIV Prevention Awareness (%)]],".",",")</f>
        <v>82,04</v>
      </c>
      <c r="K314" t="str">
        <f ca="1">SUBSTITUTE(Tabela1[[#This Row],[Online Sales (%)]],".",",")</f>
        <v>8,18</v>
      </c>
      <c r="L314" t="str">
        <f ca="1">SUBSTITUTE(Tabela1[[#This Row],[Average Price per Condom (USD)]],".",",")</f>
        <v>1,71</v>
      </c>
      <c r="M314" t="s">
        <v>320</v>
      </c>
      <c r="N314" s="6" t="str">
        <f>LEFT(Tabela1[[#This Row],[Male vs Female Purchases (%)]],2)</f>
        <v>46</v>
      </c>
      <c r="O314" s="6" t="str">
        <f>MID(Tabela1[[#This Row],[Male vs Female Purchases (%)]],12,2)</f>
        <v>39</v>
      </c>
      <c r="P314" t="s">
        <v>18</v>
      </c>
      <c r="Q314" t="s">
        <v>15</v>
      </c>
    </row>
    <row r="315" spans="1:17" x14ac:dyDescent="0.25">
      <c r="A315">
        <v>2021</v>
      </c>
      <c r="B315" t="s">
        <v>35</v>
      </c>
      <c r="C315">
        <v>802</v>
      </c>
      <c r="D315" s="1">
        <v>2.43211219966068E+16</v>
      </c>
      <c r="E315" t="s">
        <v>15</v>
      </c>
      <c r="F315" s="3" t="str">
        <f ca="1">SUBSTITUTE(Tabela1[[#This Row],[Awareness Index (0-10)]],".",",")</f>
        <v>3,47</v>
      </c>
      <c r="G315" t="s">
        <v>40</v>
      </c>
      <c r="H315" s="3" t="str">
        <f ca="1">SUBSTITUTE(Tabela1[[#This Row],[Contraceptive Usage Rate (%)]],".",",")</f>
        <v>69,66</v>
      </c>
      <c r="I315" s="3" t="str">
        <f ca="1">SUBSTITUTE(Tabela1[[#This Row],[Teen Pregnancy Rate (per 1000 teens)]],".",",")</f>
        <v>5,06</v>
      </c>
      <c r="J315" t="str">
        <f ca="1">SUBSTITUTE(Tabela1[[#This Row],[HIV Prevention Awareness (%)]],".",",")</f>
        <v>26,87</v>
      </c>
      <c r="K315" t="str">
        <f ca="1">SUBSTITUTE(Tabela1[[#This Row],[Online Sales (%)]],".",",")</f>
        <v>41,79</v>
      </c>
      <c r="L315" t="str">
        <f ca="1">SUBSTITUTE(Tabela1[[#This Row],[Average Price per Condom (USD)]],".",",")</f>
        <v>1,85</v>
      </c>
      <c r="M315" t="s">
        <v>27</v>
      </c>
      <c r="N315" s="6" t="str">
        <f>LEFT(Tabela1[[#This Row],[Male vs Female Purchases (%)]],2)</f>
        <v>40</v>
      </c>
      <c r="O315" s="6" t="str">
        <f>MID(Tabela1[[#This Row],[Male vs Female Purchases (%)]],12,2)</f>
        <v>29</v>
      </c>
      <c r="P315" t="s">
        <v>28</v>
      </c>
      <c r="Q315" t="s">
        <v>22</v>
      </c>
    </row>
    <row r="316" spans="1:17" x14ac:dyDescent="0.25">
      <c r="A316">
        <v>2021</v>
      </c>
      <c r="B316" t="s">
        <v>35</v>
      </c>
      <c r="C316">
        <v>1500</v>
      </c>
      <c r="D316" s="1">
        <v>4206013541135730</v>
      </c>
      <c r="E316" t="s">
        <v>15</v>
      </c>
      <c r="F316" s="3" t="str">
        <f ca="1">SUBSTITUTE(Tabela1[[#This Row],[Awareness Index (0-10)]],".",",")</f>
        <v>9,36</v>
      </c>
      <c r="G316" t="s">
        <v>19</v>
      </c>
      <c r="H316" s="3" t="str">
        <f ca="1">SUBSTITUTE(Tabela1[[#This Row],[Contraceptive Usage Rate (%)]],".",",")</f>
        <v>81,89</v>
      </c>
      <c r="I316" s="3" t="str">
        <f ca="1">SUBSTITUTE(Tabela1[[#This Row],[Teen Pregnancy Rate (per 1000 teens)]],".",",")</f>
        <v>25,08</v>
      </c>
      <c r="J316" t="str">
        <f ca="1">SUBSTITUTE(Tabela1[[#This Row],[HIV Prevention Awareness (%)]],".",",")</f>
        <v>82,11</v>
      </c>
      <c r="K316" t="str">
        <f ca="1">SUBSTITUTE(Tabela1[[#This Row],[Online Sales (%)]],".",",")</f>
        <v>51,71</v>
      </c>
      <c r="L316" t="str">
        <f ca="1">SUBSTITUTE(Tabela1[[#This Row],[Average Price per Condom (USD)]],".",",")</f>
        <v>2,46</v>
      </c>
      <c r="M316" t="s">
        <v>321</v>
      </c>
      <c r="N316" s="6" t="str">
        <f>LEFT(Tabela1[[#This Row],[Male vs Female Purchases (%)]],2)</f>
        <v>56</v>
      </c>
      <c r="O316" s="6" t="str">
        <f>MID(Tabela1[[#This Row],[Male vs Female Purchases (%)]],12,2)</f>
        <v>55</v>
      </c>
      <c r="P316" t="s">
        <v>59</v>
      </c>
      <c r="Q316" t="s">
        <v>22</v>
      </c>
    </row>
    <row r="317" spans="1:17" x14ac:dyDescent="0.25">
      <c r="A317">
        <v>2021</v>
      </c>
      <c r="B317" t="s">
        <v>43</v>
      </c>
      <c r="C317">
        <v>825</v>
      </c>
      <c r="D317" s="1">
        <v>2.07666161074748E+16</v>
      </c>
      <c r="E317" t="s">
        <v>15</v>
      </c>
      <c r="F317" s="3" t="str">
        <f ca="1">SUBSTITUTE(Tabela1[[#This Row],[Awareness Index (0-10)]],".",",")</f>
        <v>3,25</v>
      </c>
      <c r="G317" t="s">
        <v>16</v>
      </c>
      <c r="H317" s="3" t="str">
        <f ca="1">SUBSTITUTE(Tabela1[[#This Row],[Contraceptive Usage Rate (%)]],".",",")</f>
        <v>26,47</v>
      </c>
      <c r="I317" s="3" t="str">
        <f ca="1">SUBSTITUTE(Tabela1[[#This Row],[Teen Pregnancy Rate (per 1000 teens)]],".",",")</f>
        <v>58,14</v>
      </c>
      <c r="J317" t="str">
        <f ca="1">SUBSTITUTE(Tabela1[[#This Row],[HIV Prevention Awareness (%)]],".",",")</f>
        <v>44,11</v>
      </c>
      <c r="K317" t="str">
        <f ca="1">SUBSTITUTE(Tabela1[[#This Row],[Online Sales (%)]],".",",")</f>
        <v>33,37</v>
      </c>
      <c r="L317" t="str">
        <f ca="1">SUBSTITUTE(Tabela1[[#This Row],[Average Price per Condom (USD)]],".",",")</f>
        <v>1,72</v>
      </c>
      <c r="M317" t="s">
        <v>322</v>
      </c>
      <c r="N317" s="6" t="str">
        <f>LEFT(Tabela1[[#This Row],[Male vs Female Purchases (%)]],2)</f>
        <v>53</v>
      </c>
      <c r="O317" s="6" t="str">
        <f>MID(Tabela1[[#This Row],[Male vs Female Purchases (%)]],12,2)</f>
        <v>39</v>
      </c>
      <c r="P317" t="s">
        <v>59</v>
      </c>
      <c r="Q317" t="s">
        <v>22</v>
      </c>
    </row>
    <row r="318" spans="1:17" x14ac:dyDescent="0.25">
      <c r="A318">
        <v>2021</v>
      </c>
      <c r="B318" t="s">
        <v>43</v>
      </c>
      <c r="C318">
        <v>1040</v>
      </c>
      <c r="D318" s="1">
        <v>6539927229572150</v>
      </c>
      <c r="E318" t="s">
        <v>22</v>
      </c>
      <c r="F318" s="3" t="str">
        <f ca="1">SUBSTITUTE(Tabela1[[#This Row],[Awareness Index (0-10)]],".",",")</f>
        <v>5,72</v>
      </c>
      <c r="G318" t="s">
        <v>16</v>
      </c>
      <c r="H318" s="3" t="str">
        <f ca="1">SUBSTITUTE(Tabela1[[#This Row],[Contraceptive Usage Rate (%)]],".",",")</f>
        <v>57,7</v>
      </c>
      <c r="I318" s="3" t="str">
        <f ca="1">SUBSTITUTE(Tabela1[[#This Row],[Teen Pregnancy Rate (per 1000 teens)]],".",",")</f>
        <v>9,21</v>
      </c>
      <c r="J318" t="str">
        <f ca="1">SUBSTITUTE(Tabela1[[#This Row],[HIV Prevention Awareness (%)]],".",",")</f>
        <v>76,69</v>
      </c>
      <c r="K318" t="str">
        <f ca="1">SUBSTITUTE(Tabela1[[#This Row],[Online Sales (%)]],".",",")</f>
        <v>64,34</v>
      </c>
      <c r="L318" t="str">
        <f ca="1">SUBSTITUTE(Tabela1[[#This Row],[Average Price per Condom (USD)]],".",",")</f>
        <v>2,18</v>
      </c>
      <c r="M318" t="s">
        <v>323</v>
      </c>
      <c r="N318" s="6" t="str">
        <f>LEFT(Tabela1[[#This Row],[Male vs Female Purchases (%)]],2)</f>
        <v>56</v>
      </c>
      <c r="O318" s="6" t="str">
        <f>MID(Tabela1[[#This Row],[Male vs Female Purchases (%)]],12,2)</f>
        <v>27</v>
      </c>
      <c r="P318" t="s">
        <v>28</v>
      </c>
      <c r="Q318" t="s">
        <v>15</v>
      </c>
    </row>
    <row r="319" spans="1:17" x14ac:dyDescent="0.25">
      <c r="A319">
        <v>2021</v>
      </c>
      <c r="B319" t="s">
        <v>43</v>
      </c>
      <c r="C319">
        <v>2297</v>
      </c>
      <c r="D319" s="1">
        <v>5014701522639460</v>
      </c>
      <c r="E319" t="s">
        <v>22</v>
      </c>
      <c r="F319" s="3" t="str">
        <f ca="1">SUBSTITUTE(Tabela1[[#This Row],[Awareness Index (0-10)]],".",",")</f>
        <v>9,73</v>
      </c>
      <c r="G319" t="s">
        <v>40</v>
      </c>
      <c r="H319" s="3" t="str">
        <f ca="1">SUBSTITUTE(Tabela1[[#This Row],[Contraceptive Usage Rate (%)]],".",",")</f>
        <v>77,05</v>
      </c>
      <c r="I319" s="3" t="str">
        <f ca="1">SUBSTITUTE(Tabela1[[#This Row],[Teen Pregnancy Rate (per 1000 teens)]],".",",")</f>
        <v>50,84</v>
      </c>
      <c r="J319" t="str">
        <f ca="1">SUBSTITUTE(Tabela1[[#This Row],[HIV Prevention Awareness (%)]],".",",")</f>
        <v>73,65</v>
      </c>
      <c r="K319" t="str">
        <f ca="1">SUBSTITUTE(Tabela1[[#This Row],[Online Sales (%)]],".",",")</f>
        <v>67,44</v>
      </c>
      <c r="L319" t="str">
        <f ca="1">SUBSTITUTE(Tabela1[[#This Row],[Average Price per Condom (USD)]],".",",")</f>
        <v>1,58</v>
      </c>
      <c r="M319" t="s">
        <v>324</v>
      </c>
      <c r="N319" s="6" t="str">
        <f>LEFT(Tabela1[[#This Row],[Male vs Female Purchases (%)]],2)</f>
        <v>47</v>
      </c>
      <c r="O319" s="6" t="str">
        <f>MID(Tabela1[[#This Row],[Male vs Female Purchases (%)]],12,2)</f>
        <v>23</v>
      </c>
      <c r="P319" t="s">
        <v>45</v>
      </c>
      <c r="Q319" t="s">
        <v>22</v>
      </c>
    </row>
    <row r="320" spans="1:17" x14ac:dyDescent="0.25">
      <c r="A320">
        <v>2021</v>
      </c>
      <c r="B320" t="s">
        <v>43</v>
      </c>
      <c r="C320">
        <v>2312</v>
      </c>
      <c r="D320" s="1">
        <v>7853439272386060</v>
      </c>
      <c r="E320" t="s">
        <v>22</v>
      </c>
      <c r="F320" s="3" t="str">
        <f ca="1">SUBSTITUTE(Tabela1[[#This Row],[Awareness Index (0-10)]],".",",")</f>
        <v>4,55</v>
      </c>
      <c r="G320" t="s">
        <v>16</v>
      </c>
      <c r="H320" s="3" t="str">
        <f ca="1">SUBSTITUTE(Tabela1[[#This Row],[Contraceptive Usage Rate (%)]],".",",")</f>
        <v>94,55</v>
      </c>
      <c r="I320" s="3" t="str">
        <f ca="1">SUBSTITUTE(Tabela1[[#This Row],[Teen Pregnancy Rate (per 1000 teens)]],".",",")</f>
        <v>49,37</v>
      </c>
      <c r="J320" t="str">
        <f ca="1">SUBSTITUTE(Tabela1[[#This Row],[HIV Prevention Awareness (%)]],".",",")</f>
        <v>52,19</v>
      </c>
      <c r="K320" t="str">
        <f ca="1">SUBSTITUTE(Tabela1[[#This Row],[Online Sales (%)]],".",",")</f>
        <v>56,65</v>
      </c>
      <c r="L320" t="str">
        <f ca="1">SUBSTITUTE(Tabela1[[#This Row],[Average Price per Condom (USD)]],".",",")</f>
        <v>0,95</v>
      </c>
      <c r="M320" t="s">
        <v>325</v>
      </c>
      <c r="N320" s="6" t="str">
        <f>LEFT(Tabela1[[#This Row],[Male vs Female Purchases (%)]],2)</f>
        <v>60</v>
      </c>
      <c r="O320" s="6" t="str">
        <f>MID(Tabela1[[#This Row],[Male vs Female Purchases (%)]],12,2)</f>
        <v>28</v>
      </c>
      <c r="P320" t="s">
        <v>21</v>
      </c>
      <c r="Q320" t="s">
        <v>22</v>
      </c>
    </row>
    <row r="321" spans="1:17" x14ac:dyDescent="0.25">
      <c r="A321">
        <v>2021</v>
      </c>
      <c r="B321" t="s">
        <v>43</v>
      </c>
      <c r="C321">
        <v>609</v>
      </c>
      <c r="D321" s="1">
        <v>158749986206649</v>
      </c>
      <c r="E321" t="s">
        <v>22</v>
      </c>
      <c r="F321" s="3" t="str">
        <f ca="1">SUBSTITUTE(Tabela1[[#This Row],[Awareness Index (0-10)]],".",",")</f>
        <v>7,76</v>
      </c>
      <c r="G321" t="s">
        <v>16</v>
      </c>
      <c r="H321" s="3" t="str">
        <f ca="1">SUBSTITUTE(Tabela1[[#This Row],[Contraceptive Usage Rate (%)]],".",",")</f>
        <v>82,52</v>
      </c>
      <c r="I321" s="3" t="str">
        <f ca="1">SUBSTITUTE(Tabela1[[#This Row],[Teen Pregnancy Rate (per 1000 teens)]],".",",")</f>
        <v>54,25</v>
      </c>
      <c r="J321" t="str">
        <f ca="1">SUBSTITUTE(Tabela1[[#This Row],[HIV Prevention Awareness (%)]],".",",")</f>
        <v>27,34</v>
      </c>
      <c r="K321" t="str">
        <f ca="1">SUBSTITUTE(Tabela1[[#This Row],[Online Sales (%)]],".",",")</f>
        <v>44,87</v>
      </c>
      <c r="L321" t="str">
        <f ca="1">SUBSTITUTE(Tabela1[[#This Row],[Average Price per Condom (USD)]],".",",")</f>
        <v>0,44</v>
      </c>
      <c r="M321" t="s">
        <v>326</v>
      </c>
      <c r="N321" s="6" t="str">
        <f>LEFT(Tabela1[[#This Row],[Male vs Female Purchases (%)]],2)</f>
        <v>68</v>
      </c>
      <c r="O321" s="6" t="str">
        <f>MID(Tabela1[[#This Row],[Male vs Female Purchases (%)]],12,2)</f>
        <v>29</v>
      </c>
      <c r="P321" t="s">
        <v>45</v>
      </c>
      <c r="Q321" t="s">
        <v>22</v>
      </c>
    </row>
    <row r="322" spans="1:17" x14ac:dyDescent="0.25">
      <c r="A322">
        <v>2021</v>
      </c>
      <c r="B322" t="s">
        <v>50</v>
      </c>
      <c r="C322">
        <v>737</v>
      </c>
      <c r="D322" s="1">
        <v>4.7385214923708304E+16</v>
      </c>
      <c r="E322" t="s">
        <v>22</v>
      </c>
      <c r="F322" s="3" t="str">
        <f ca="1">SUBSTITUTE(Tabela1[[#This Row],[Awareness Index (0-10)]],".",",")</f>
        <v>2,28</v>
      </c>
      <c r="G322" t="s">
        <v>40</v>
      </c>
      <c r="H322" s="3" t="str">
        <f ca="1">SUBSTITUTE(Tabela1[[#This Row],[Contraceptive Usage Rate (%)]],".",",")</f>
        <v>35,34</v>
      </c>
      <c r="I322" s="3" t="str">
        <f ca="1">SUBSTITUTE(Tabela1[[#This Row],[Teen Pregnancy Rate (per 1000 teens)]],".",",")</f>
        <v>35,12</v>
      </c>
      <c r="J322" t="str">
        <f ca="1">SUBSTITUTE(Tabela1[[#This Row],[HIV Prevention Awareness (%)]],".",",")</f>
        <v>44,79</v>
      </c>
      <c r="K322" t="str">
        <f ca="1">SUBSTITUTE(Tabela1[[#This Row],[Online Sales (%)]],".",",")</f>
        <v>55,84</v>
      </c>
      <c r="L322" t="str">
        <f ca="1">SUBSTITUTE(Tabela1[[#This Row],[Average Price per Condom (USD)]],".",",")</f>
        <v>2,05</v>
      </c>
      <c r="M322" t="s">
        <v>327</v>
      </c>
      <c r="N322" s="6" t="str">
        <f>LEFT(Tabela1[[#This Row],[Male vs Female Purchases (%)]],2)</f>
        <v>78</v>
      </c>
      <c r="O322" s="6" t="str">
        <f>MID(Tabela1[[#This Row],[Male vs Female Purchases (%)]],12,2)</f>
        <v>47</v>
      </c>
      <c r="P322" t="s">
        <v>21</v>
      </c>
      <c r="Q322" t="s">
        <v>22</v>
      </c>
    </row>
    <row r="323" spans="1:17" x14ac:dyDescent="0.25">
      <c r="A323">
        <v>2021</v>
      </c>
      <c r="B323" t="s">
        <v>50</v>
      </c>
      <c r="C323">
        <v>563</v>
      </c>
      <c r="D323" s="1">
        <v>7472264874327600</v>
      </c>
      <c r="E323" t="s">
        <v>15</v>
      </c>
      <c r="F323" s="3" t="str">
        <f ca="1">SUBSTITUTE(Tabela1[[#This Row],[Awareness Index (0-10)]],".",",")</f>
        <v>5,1</v>
      </c>
      <c r="G323" t="s">
        <v>40</v>
      </c>
      <c r="H323" s="3" t="str">
        <f ca="1">SUBSTITUTE(Tabela1[[#This Row],[Contraceptive Usage Rate (%)]],".",",")</f>
        <v>56,77</v>
      </c>
      <c r="I323" s="3" t="str">
        <f ca="1">SUBSTITUTE(Tabela1[[#This Row],[Teen Pregnancy Rate (per 1000 teens)]],".",",")</f>
        <v>2,96</v>
      </c>
      <c r="J323" t="str">
        <f ca="1">SUBSTITUTE(Tabela1[[#This Row],[HIV Prevention Awareness (%)]],".",",")</f>
        <v>50,42</v>
      </c>
      <c r="K323" t="str">
        <f ca="1">SUBSTITUTE(Tabela1[[#This Row],[Online Sales (%)]],".",",")</f>
        <v>47,39</v>
      </c>
      <c r="L323" t="str">
        <f ca="1">SUBSTITUTE(Tabela1[[#This Row],[Average Price per Condom (USD)]],".",",")</f>
        <v>2,46</v>
      </c>
      <c r="M323" t="s">
        <v>328</v>
      </c>
      <c r="N323" s="6" t="str">
        <f>LEFT(Tabela1[[#This Row],[Male vs Female Purchases (%)]],2)</f>
        <v>46</v>
      </c>
      <c r="O323" s="6" t="str">
        <f>MID(Tabela1[[#This Row],[Male vs Female Purchases (%)]],12,2)</f>
        <v>37</v>
      </c>
      <c r="P323" t="s">
        <v>18</v>
      </c>
      <c r="Q323" t="s">
        <v>22</v>
      </c>
    </row>
    <row r="324" spans="1:17" x14ac:dyDescent="0.25">
      <c r="A324">
        <v>2021</v>
      </c>
      <c r="B324" t="s">
        <v>50</v>
      </c>
      <c r="C324">
        <v>1212</v>
      </c>
      <c r="D324" s="1">
        <v>1.52722774236071E+16</v>
      </c>
      <c r="E324" t="s">
        <v>15</v>
      </c>
      <c r="F324" s="3" t="str">
        <f ca="1">SUBSTITUTE(Tabela1[[#This Row],[Awareness Index (0-10)]],".",",")</f>
        <v>3,07</v>
      </c>
      <c r="G324" t="s">
        <v>23</v>
      </c>
      <c r="H324" s="3" t="str">
        <f ca="1">SUBSTITUTE(Tabela1[[#This Row],[Contraceptive Usage Rate (%)]],".",",")</f>
        <v>69,97</v>
      </c>
      <c r="I324" s="3" t="str">
        <f ca="1">SUBSTITUTE(Tabela1[[#This Row],[Teen Pregnancy Rate (per 1000 teens)]],".",",")</f>
        <v>7,32</v>
      </c>
      <c r="J324" t="str">
        <f ca="1">SUBSTITUTE(Tabela1[[#This Row],[HIV Prevention Awareness (%)]],".",",")</f>
        <v>75,94</v>
      </c>
      <c r="K324" t="str">
        <f ca="1">SUBSTITUTE(Tabela1[[#This Row],[Online Sales (%)]],".",",")</f>
        <v>33,05</v>
      </c>
      <c r="L324" t="str">
        <f ca="1">SUBSTITUTE(Tabela1[[#This Row],[Average Price per Condom (USD)]],".",",")</f>
        <v>1,85</v>
      </c>
      <c r="M324" t="s">
        <v>329</v>
      </c>
      <c r="N324" s="6" t="str">
        <f>LEFT(Tabela1[[#This Row],[Male vs Female Purchases (%)]],2)</f>
        <v>73</v>
      </c>
      <c r="O324" s="6" t="str">
        <f>MID(Tabela1[[#This Row],[Male vs Female Purchases (%)]],12,2)</f>
        <v>32</v>
      </c>
      <c r="P324" t="s">
        <v>45</v>
      </c>
      <c r="Q324" t="s">
        <v>22</v>
      </c>
    </row>
    <row r="325" spans="1:17" x14ac:dyDescent="0.25">
      <c r="A325">
        <v>2021</v>
      </c>
      <c r="B325" t="s">
        <v>50</v>
      </c>
      <c r="C325">
        <v>2438</v>
      </c>
      <c r="D325" s="1">
        <v>833371183460743</v>
      </c>
      <c r="E325" t="s">
        <v>15</v>
      </c>
      <c r="F325" s="3" t="str">
        <f ca="1">SUBSTITUTE(Tabela1[[#This Row],[Awareness Index (0-10)]],".",",")</f>
        <v>9,35</v>
      </c>
      <c r="G325" t="s">
        <v>16</v>
      </c>
      <c r="H325" s="3" t="str">
        <f ca="1">SUBSTITUTE(Tabela1[[#This Row],[Contraceptive Usage Rate (%)]],".",",")</f>
        <v>87,87</v>
      </c>
      <c r="I325" s="3" t="str">
        <f ca="1">SUBSTITUTE(Tabela1[[#This Row],[Teen Pregnancy Rate (per 1000 teens)]],".",",")</f>
        <v>29,71</v>
      </c>
      <c r="J325" t="str">
        <f ca="1">SUBSTITUTE(Tabela1[[#This Row],[HIV Prevention Awareness (%)]],".",",")</f>
        <v>91,79</v>
      </c>
      <c r="K325" t="str">
        <f ca="1">SUBSTITUTE(Tabela1[[#This Row],[Online Sales (%)]],".",",")</f>
        <v>52,23</v>
      </c>
      <c r="L325" t="str">
        <f ca="1">SUBSTITUTE(Tabela1[[#This Row],[Average Price per Condom (USD)]],".",",")</f>
        <v>2,11</v>
      </c>
      <c r="M325" t="s">
        <v>330</v>
      </c>
      <c r="N325" s="6" t="str">
        <f>LEFT(Tabela1[[#This Row],[Male vs Female Purchases (%)]],2)</f>
        <v>52</v>
      </c>
      <c r="O325" s="6" t="str">
        <f>MID(Tabela1[[#This Row],[Male vs Female Purchases (%)]],12,2)</f>
        <v>49</v>
      </c>
      <c r="P325" t="s">
        <v>38</v>
      </c>
      <c r="Q325" t="s">
        <v>22</v>
      </c>
    </row>
    <row r="326" spans="1:17" x14ac:dyDescent="0.25">
      <c r="A326">
        <v>2021</v>
      </c>
      <c r="B326" t="s">
        <v>50</v>
      </c>
      <c r="C326">
        <v>2063</v>
      </c>
      <c r="D326" s="1">
        <v>616198217856837</v>
      </c>
      <c r="E326" t="s">
        <v>22</v>
      </c>
      <c r="F326" s="3" t="str">
        <f ca="1">SUBSTITUTE(Tabela1[[#This Row],[Awareness Index (0-10)]],".",",")</f>
        <v>3,63</v>
      </c>
      <c r="G326" t="s">
        <v>40</v>
      </c>
      <c r="H326" s="3" t="str">
        <f ca="1">SUBSTITUTE(Tabela1[[#This Row],[Contraceptive Usage Rate (%)]],".",",")</f>
        <v>39,1</v>
      </c>
      <c r="I326" s="3" t="str">
        <f ca="1">SUBSTITUTE(Tabela1[[#This Row],[Teen Pregnancy Rate (per 1000 teens)]],".",",")</f>
        <v>37,4</v>
      </c>
      <c r="J326" t="str">
        <f ca="1">SUBSTITUTE(Tabela1[[#This Row],[HIV Prevention Awareness (%)]],".",",")</f>
        <v>76,12</v>
      </c>
      <c r="K326" t="str">
        <f ca="1">SUBSTITUTE(Tabela1[[#This Row],[Online Sales (%)]],".",",")</f>
        <v>21,68</v>
      </c>
      <c r="L326" t="str">
        <f ca="1">SUBSTITUTE(Tabela1[[#This Row],[Average Price per Condom (USD)]],".",",")</f>
        <v>2,24</v>
      </c>
      <c r="M326" t="s">
        <v>331</v>
      </c>
      <c r="N326" s="6" t="str">
        <f>LEFT(Tabela1[[#This Row],[Male vs Female Purchases (%)]],2)</f>
        <v>79</v>
      </c>
      <c r="O326" s="6" t="str">
        <f>MID(Tabela1[[#This Row],[Male vs Female Purchases (%)]],12,2)</f>
        <v>45</v>
      </c>
      <c r="P326" t="s">
        <v>21</v>
      </c>
      <c r="Q326" t="s">
        <v>15</v>
      </c>
    </row>
    <row r="327" spans="1:17" x14ac:dyDescent="0.25">
      <c r="A327">
        <v>2021</v>
      </c>
      <c r="B327" t="s">
        <v>56</v>
      </c>
      <c r="C327">
        <v>2019</v>
      </c>
      <c r="D327" s="1">
        <v>4298779426241730</v>
      </c>
      <c r="E327" t="s">
        <v>22</v>
      </c>
      <c r="F327" s="3" t="str">
        <f ca="1">SUBSTITUTE(Tabela1[[#This Row],[Awareness Index (0-10)]],".",",")</f>
        <v>3,95</v>
      </c>
      <c r="G327" t="s">
        <v>19</v>
      </c>
      <c r="H327" s="3" t="str">
        <f ca="1">SUBSTITUTE(Tabela1[[#This Row],[Contraceptive Usage Rate (%)]],".",",")</f>
        <v>47,65</v>
      </c>
      <c r="I327" s="3" t="str">
        <f ca="1">SUBSTITUTE(Tabela1[[#This Row],[Teen Pregnancy Rate (per 1000 teens)]],".",",")</f>
        <v>7,19</v>
      </c>
      <c r="J327" t="str">
        <f ca="1">SUBSTITUTE(Tabela1[[#This Row],[HIV Prevention Awareness (%)]],".",",")</f>
        <v>58,07</v>
      </c>
      <c r="K327" t="str">
        <f ca="1">SUBSTITUTE(Tabela1[[#This Row],[Online Sales (%)]],".",",")</f>
        <v>7,24</v>
      </c>
      <c r="L327" t="str">
        <f ca="1">SUBSTITUTE(Tabela1[[#This Row],[Average Price per Condom (USD)]],".",",")</f>
        <v>2,19</v>
      </c>
      <c r="M327" t="s">
        <v>332</v>
      </c>
      <c r="N327" s="6" t="str">
        <f>LEFT(Tabela1[[#This Row],[Male vs Female Purchases (%)]],2)</f>
        <v>69</v>
      </c>
      <c r="O327" s="6" t="str">
        <f>MID(Tabela1[[#This Row],[Male vs Female Purchases (%)]],12,2)</f>
        <v>48</v>
      </c>
      <c r="P327" t="s">
        <v>59</v>
      </c>
      <c r="Q327" t="s">
        <v>22</v>
      </c>
    </row>
    <row r="328" spans="1:17" x14ac:dyDescent="0.25">
      <c r="A328">
        <v>2021</v>
      </c>
      <c r="B328" t="s">
        <v>56</v>
      </c>
      <c r="C328">
        <v>1783</v>
      </c>
      <c r="D328" s="1">
        <v>3.5776923039362E+16</v>
      </c>
      <c r="E328" t="s">
        <v>15</v>
      </c>
      <c r="F328" s="3" t="str">
        <f ca="1">SUBSTITUTE(Tabela1[[#This Row],[Awareness Index (0-10)]],".",",")</f>
        <v>8,95</v>
      </c>
      <c r="G328" t="s">
        <v>16</v>
      </c>
      <c r="H328" s="3" t="str">
        <f ca="1">SUBSTITUTE(Tabela1[[#This Row],[Contraceptive Usage Rate (%)]],".",",")</f>
        <v>34,6</v>
      </c>
      <c r="I328" s="3" t="str">
        <f ca="1">SUBSTITUTE(Tabela1[[#This Row],[Teen Pregnancy Rate (per 1000 teens)]],".",",")</f>
        <v>40,03</v>
      </c>
      <c r="J328" t="str">
        <f ca="1">SUBSTITUTE(Tabela1[[#This Row],[HIV Prevention Awareness (%)]],".",",")</f>
        <v>77,11</v>
      </c>
      <c r="K328" t="str">
        <f ca="1">SUBSTITUTE(Tabela1[[#This Row],[Online Sales (%)]],".",",")</f>
        <v>37,32</v>
      </c>
      <c r="L328" t="str">
        <f ca="1">SUBSTITUTE(Tabela1[[#This Row],[Average Price per Condom (USD)]],".",",")</f>
        <v>0,72</v>
      </c>
      <c r="M328" t="s">
        <v>333</v>
      </c>
      <c r="N328" s="6" t="str">
        <f>LEFT(Tabela1[[#This Row],[Male vs Female Purchases (%)]],2)</f>
        <v>47</v>
      </c>
      <c r="O328" s="6" t="str">
        <f>MID(Tabela1[[#This Row],[Male vs Female Purchases (%)]],12,2)</f>
        <v>55</v>
      </c>
      <c r="P328" t="s">
        <v>59</v>
      </c>
      <c r="Q328" t="s">
        <v>22</v>
      </c>
    </row>
    <row r="329" spans="1:17" x14ac:dyDescent="0.25">
      <c r="A329">
        <v>2021</v>
      </c>
      <c r="B329" t="s">
        <v>56</v>
      </c>
      <c r="C329">
        <v>383</v>
      </c>
      <c r="D329" s="1">
        <v>3.3179517075765E+16</v>
      </c>
      <c r="E329" t="s">
        <v>15</v>
      </c>
      <c r="F329" s="3" t="str">
        <f ca="1">SUBSTITUTE(Tabela1[[#This Row],[Awareness Index (0-10)]],".",",")</f>
        <v>9,68</v>
      </c>
      <c r="G329" t="s">
        <v>40</v>
      </c>
      <c r="H329" s="3" t="str">
        <f ca="1">SUBSTITUTE(Tabela1[[#This Row],[Contraceptive Usage Rate (%)]],".",",")</f>
        <v>21,31</v>
      </c>
      <c r="I329" s="3" t="str">
        <f ca="1">SUBSTITUTE(Tabela1[[#This Row],[Teen Pregnancy Rate (per 1000 teens)]],".",",")</f>
        <v>51,52</v>
      </c>
      <c r="J329" t="str">
        <f ca="1">SUBSTITUTE(Tabela1[[#This Row],[HIV Prevention Awareness (%)]],".",",")</f>
        <v>83,07</v>
      </c>
      <c r="K329" t="str">
        <f ca="1">SUBSTITUTE(Tabela1[[#This Row],[Online Sales (%)]],".",",")</f>
        <v>48,81</v>
      </c>
      <c r="L329" t="str">
        <f ca="1">SUBSTITUTE(Tabela1[[#This Row],[Average Price per Condom (USD)]],".",",")</f>
        <v>2,26</v>
      </c>
      <c r="M329" t="s">
        <v>334</v>
      </c>
      <c r="N329" s="6" t="str">
        <f>LEFT(Tabela1[[#This Row],[Male vs Female Purchases (%)]],2)</f>
        <v>42</v>
      </c>
      <c r="O329" s="6" t="str">
        <f>MID(Tabela1[[#This Row],[Male vs Female Purchases (%)]],12,2)</f>
        <v>42</v>
      </c>
      <c r="P329" t="s">
        <v>21</v>
      </c>
      <c r="Q329" t="s">
        <v>15</v>
      </c>
    </row>
    <row r="330" spans="1:17" x14ac:dyDescent="0.25">
      <c r="A330">
        <v>2021</v>
      </c>
      <c r="B330" t="s">
        <v>56</v>
      </c>
      <c r="C330">
        <v>1168</v>
      </c>
      <c r="D330" s="1">
        <v>3.36998793654645E+16</v>
      </c>
      <c r="E330" t="s">
        <v>22</v>
      </c>
      <c r="F330" s="3" t="str">
        <f ca="1">SUBSTITUTE(Tabela1[[#This Row],[Awareness Index (0-10)]],".",",")</f>
        <v>9,51</v>
      </c>
      <c r="G330" t="s">
        <v>40</v>
      </c>
      <c r="H330" s="3" t="str">
        <f ca="1">SUBSTITUTE(Tabela1[[#This Row],[Contraceptive Usage Rate (%)]],".",",")</f>
        <v>74,91</v>
      </c>
      <c r="I330" s="3" t="str">
        <f ca="1">SUBSTITUTE(Tabela1[[#This Row],[Teen Pregnancy Rate (per 1000 teens)]],".",",")</f>
        <v>12,53</v>
      </c>
      <c r="J330" t="str">
        <f ca="1">SUBSTITUTE(Tabela1[[#This Row],[HIV Prevention Awareness (%)]],".",",")</f>
        <v>77,57</v>
      </c>
      <c r="K330" t="str">
        <f ca="1">SUBSTITUTE(Tabela1[[#This Row],[Online Sales (%)]],".",",")</f>
        <v>34,18</v>
      </c>
      <c r="L330" t="str">
        <f ca="1">SUBSTITUTE(Tabela1[[#This Row],[Average Price per Condom (USD)]],".",",")</f>
        <v>1,87</v>
      </c>
      <c r="M330" t="s">
        <v>335</v>
      </c>
      <c r="N330" s="6" t="str">
        <f>LEFT(Tabela1[[#This Row],[Male vs Female Purchases (%)]],2)</f>
        <v>80</v>
      </c>
      <c r="O330" s="6" t="str">
        <f>MID(Tabela1[[#This Row],[Male vs Female Purchases (%)]],12,2)</f>
        <v>34</v>
      </c>
      <c r="P330" t="s">
        <v>59</v>
      </c>
      <c r="Q330" t="s">
        <v>22</v>
      </c>
    </row>
    <row r="331" spans="1:17" x14ac:dyDescent="0.25">
      <c r="A331">
        <v>2021</v>
      </c>
      <c r="B331" t="s">
        <v>56</v>
      </c>
      <c r="C331">
        <v>1898</v>
      </c>
      <c r="D331" s="1">
        <v>1675448690390450</v>
      </c>
      <c r="E331" t="s">
        <v>22</v>
      </c>
      <c r="F331" s="3" t="str">
        <f ca="1">SUBSTITUTE(Tabela1[[#This Row],[Awareness Index (0-10)]],".",",")</f>
        <v>8,69</v>
      </c>
      <c r="G331" t="s">
        <v>40</v>
      </c>
      <c r="H331" s="3" t="str">
        <f ca="1">SUBSTITUTE(Tabela1[[#This Row],[Contraceptive Usage Rate (%)]],".",",")</f>
        <v>42,71</v>
      </c>
      <c r="I331" s="3" t="str">
        <f ca="1">SUBSTITUTE(Tabela1[[#This Row],[Teen Pregnancy Rate (per 1000 teens)]],".",",")</f>
        <v>69,61</v>
      </c>
      <c r="J331" t="str">
        <f ca="1">SUBSTITUTE(Tabela1[[#This Row],[HIV Prevention Awareness (%)]],".",",")</f>
        <v>78,42</v>
      </c>
      <c r="K331" t="str">
        <f ca="1">SUBSTITUTE(Tabela1[[#This Row],[Online Sales (%)]],".",",")</f>
        <v>8,96</v>
      </c>
      <c r="L331" t="str">
        <f ca="1">SUBSTITUTE(Tabela1[[#This Row],[Average Price per Condom (USD)]],".",",")</f>
        <v>1,04</v>
      </c>
      <c r="M331" t="s">
        <v>160</v>
      </c>
      <c r="N331" s="6" t="str">
        <f>LEFT(Tabela1[[#This Row],[Male vs Female Purchases (%)]],2)</f>
        <v>48</v>
      </c>
      <c r="O331" s="6" t="str">
        <f>MID(Tabela1[[#This Row],[Male vs Female Purchases (%)]],12,2)</f>
        <v>46</v>
      </c>
      <c r="P331" t="s">
        <v>59</v>
      </c>
      <c r="Q331" t="s">
        <v>22</v>
      </c>
    </row>
    <row r="332" spans="1:17" x14ac:dyDescent="0.25">
      <c r="A332">
        <v>2021</v>
      </c>
      <c r="B332" t="s">
        <v>63</v>
      </c>
      <c r="C332">
        <v>1098</v>
      </c>
      <c r="D332" s="1">
        <v>2.53365261631701E+16</v>
      </c>
      <c r="E332" t="s">
        <v>15</v>
      </c>
      <c r="F332" s="3" t="str">
        <f ca="1">SUBSTITUTE(Tabela1[[#This Row],[Awareness Index (0-10)]],".",",")</f>
        <v>4,27</v>
      </c>
      <c r="G332" t="s">
        <v>16</v>
      </c>
      <c r="H332" s="3" t="str">
        <f ca="1">SUBSTITUTE(Tabela1[[#This Row],[Contraceptive Usage Rate (%)]],".",",")</f>
        <v>30,2</v>
      </c>
      <c r="I332" s="3" t="str">
        <f ca="1">SUBSTITUTE(Tabela1[[#This Row],[Teen Pregnancy Rate (per 1000 teens)]],".",",")</f>
        <v>63,74</v>
      </c>
      <c r="J332" t="str">
        <f ca="1">SUBSTITUTE(Tabela1[[#This Row],[HIV Prevention Awareness (%)]],".",",")</f>
        <v>28,36</v>
      </c>
      <c r="K332" t="str">
        <f ca="1">SUBSTITUTE(Tabela1[[#This Row],[Online Sales (%)]],".",",")</f>
        <v>13,14</v>
      </c>
      <c r="L332" t="str">
        <f ca="1">SUBSTITUTE(Tabela1[[#This Row],[Average Price per Condom (USD)]],".",",")</f>
        <v>1,55</v>
      </c>
      <c r="M332" t="s">
        <v>106</v>
      </c>
      <c r="N332" s="6" t="str">
        <f>LEFT(Tabela1[[#This Row],[Male vs Female Purchases (%)]],2)</f>
        <v>47</v>
      </c>
      <c r="O332" s="6" t="str">
        <f>MID(Tabela1[[#This Row],[Male vs Female Purchases (%)]],12,2)</f>
        <v>60</v>
      </c>
      <c r="P332" t="s">
        <v>38</v>
      </c>
      <c r="Q332" t="s">
        <v>15</v>
      </c>
    </row>
    <row r="333" spans="1:17" x14ac:dyDescent="0.25">
      <c r="A333">
        <v>2021</v>
      </c>
      <c r="B333" t="s">
        <v>63</v>
      </c>
      <c r="C333">
        <v>719</v>
      </c>
      <c r="D333" s="1">
        <v>1.80005163682434E+16</v>
      </c>
      <c r="E333" t="s">
        <v>15</v>
      </c>
      <c r="F333" s="3" t="str">
        <f ca="1">SUBSTITUTE(Tabela1[[#This Row],[Awareness Index (0-10)]],".",",")</f>
        <v>7,22</v>
      </c>
      <c r="G333" t="s">
        <v>40</v>
      </c>
      <c r="H333" s="3" t="str">
        <f ca="1">SUBSTITUTE(Tabela1[[#This Row],[Contraceptive Usage Rate (%)]],".",",")</f>
        <v>31,15</v>
      </c>
      <c r="I333" s="3" t="str">
        <f ca="1">SUBSTITUTE(Tabela1[[#This Row],[Teen Pregnancy Rate (per 1000 teens)]],".",",")</f>
        <v>26,37</v>
      </c>
      <c r="J333" t="str">
        <f ca="1">SUBSTITUTE(Tabela1[[#This Row],[HIV Prevention Awareness (%)]],".",",")</f>
        <v>82,96</v>
      </c>
      <c r="K333" t="str">
        <f ca="1">SUBSTITUTE(Tabela1[[#This Row],[Online Sales (%)]],".",",")</f>
        <v>62,62</v>
      </c>
      <c r="L333" t="str">
        <f ca="1">SUBSTITUTE(Tabela1[[#This Row],[Average Price per Condom (USD)]],".",",")</f>
        <v>1,15</v>
      </c>
      <c r="M333" t="s">
        <v>336</v>
      </c>
      <c r="N333" s="6" t="str">
        <f>LEFT(Tabela1[[#This Row],[Male vs Female Purchases (%)]],2)</f>
        <v>52</v>
      </c>
      <c r="O333" s="6" t="str">
        <f>MID(Tabela1[[#This Row],[Male vs Female Purchases (%)]],12,2)</f>
        <v>51</v>
      </c>
      <c r="P333" t="s">
        <v>18</v>
      </c>
      <c r="Q333" t="s">
        <v>15</v>
      </c>
    </row>
    <row r="334" spans="1:17" x14ac:dyDescent="0.25">
      <c r="A334">
        <v>2021</v>
      </c>
      <c r="B334" t="s">
        <v>63</v>
      </c>
      <c r="C334">
        <v>2417</v>
      </c>
      <c r="D334" s="1">
        <v>6271333748959980</v>
      </c>
      <c r="E334" t="s">
        <v>15</v>
      </c>
      <c r="F334" s="3" t="str">
        <f ca="1">SUBSTITUTE(Tabela1[[#This Row],[Awareness Index (0-10)]],".",",")</f>
        <v>7,24</v>
      </c>
      <c r="G334" t="s">
        <v>19</v>
      </c>
      <c r="H334" s="3" t="str">
        <f ca="1">SUBSTITUTE(Tabela1[[#This Row],[Contraceptive Usage Rate (%)]],".",",")</f>
        <v>80,52</v>
      </c>
      <c r="I334" s="3" t="str">
        <f ca="1">SUBSTITUTE(Tabela1[[#This Row],[Teen Pregnancy Rate (per 1000 teens)]],".",",")</f>
        <v>55,27</v>
      </c>
      <c r="J334" t="str">
        <f ca="1">SUBSTITUTE(Tabela1[[#This Row],[HIV Prevention Awareness (%)]],".",",")</f>
        <v>67,27</v>
      </c>
      <c r="K334" t="str">
        <f ca="1">SUBSTITUTE(Tabela1[[#This Row],[Online Sales (%)]],".",",")</f>
        <v>24,02</v>
      </c>
      <c r="L334" t="str">
        <f ca="1">SUBSTITUTE(Tabela1[[#This Row],[Average Price per Condom (USD)]],".",",")</f>
        <v>0,24</v>
      </c>
      <c r="M334" t="s">
        <v>337</v>
      </c>
      <c r="N334" s="6" t="str">
        <f>LEFT(Tabela1[[#This Row],[Male vs Female Purchases (%)]],2)</f>
        <v>45</v>
      </c>
      <c r="O334" s="6" t="str">
        <f>MID(Tabela1[[#This Row],[Male vs Female Purchases (%)]],12,2)</f>
        <v>24</v>
      </c>
      <c r="P334" t="s">
        <v>38</v>
      </c>
      <c r="Q334" t="s">
        <v>15</v>
      </c>
    </row>
    <row r="335" spans="1:17" x14ac:dyDescent="0.25">
      <c r="A335">
        <v>2021</v>
      </c>
      <c r="B335" t="s">
        <v>63</v>
      </c>
      <c r="C335">
        <v>972</v>
      </c>
      <c r="D335" s="1">
        <v>1.06398885900749E+16</v>
      </c>
      <c r="E335" t="s">
        <v>15</v>
      </c>
      <c r="F335" s="3" t="str">
        <f ca="1">SUBSTITUTE(Tabela1[[#This Row],[Awareness Index (0-10)]],".",",")</f>
        <v>2,69</v>
      </c>
      <c r="G335" t="s">
        <v>40</v>
      </c>
      <c r="H335" s="3" t="str">
        <f ca="1">SUBSTITUTE(Tabela1[[#This Row],[Contraceptive Usage Rate (%)]],".",",")</f>
        <v>53,82</v>
      </c>
      <c r="I335" s="3" t="str">
        <f ca="1">SUBSTITUTE(Tabela1[[#This Row],[Teen Pregnancy Rate (per 1000 teens)]],".",",")</f>
        <v>44,51</v>
      </c>
      <c r="J335" t="str">
        <f ca="1">SUBSTITUTE(Tabela1[[#This Row],[HIV Prevention Awareness (%)]],".",",")</f>
        <v>78,08</v>
      </c>
      <c r="K335" t="str">
        <f ca="1">SUBSTITUTE(Tabela1[[#This Row],[Online Sales (%)]],".",",")</f>
        <v>8,58</v>
      </c>
      <c r="L335" t="str">
        <f ca="1">SUBSTITUTE(Tabela1[[#This Row],[Average Price per Condom (USD)]],".",",")</f>
        <v>1,9</v>
      </c>
      <c r="M335" t="s">
        <v>338</v>
      </c>
      <c r="N335" s="6" t="str">
        <f>LEFT(Tabela1[[#This Row],[Male vs Female Purchases (%)]],2)</f>
        <v>43</v>
      </c>
      <c r="O335" s="6" t="str">
        <f>MID(Tabela1[[#This Row],[Male vs Female Purchases (%)]],12,2)</f>
        <v>37</v>
      </c>
      <c r="P335" t="s">
        <v>45</v>
      </c>
      <c r="Q335" t="s">
        <v>15</v>
      </c>
    </row>
    <row r="336" spans="1:17" x14ac:dyDescent="0.25">
      <c r="A336">
        <v>2021</v>
      </c>
      <c r="B336" t="s">
        <v>63</v>
      </c>
      <c r="C336">
        <v>1343</v>
      </c>
      <c r="D336" s="1">
        <v>4475528442327930</v>
      </c>
      <c r="E336" t="s">
        <v>15</v>
      </c>
      <c r="F336" s="3" t="str">
        <f ca="1">SUBSTITUTE(Tabela1[[#This Row],[Awareness Index (0-10)]],".",",")</f>
        <v>8,37</v>
      </c>
      <c r="G336" t="s">
        <v>19</v>
      </c>
      <c r="H336" s="3" t="str">
        <f ca="1">SUBSTITUTE(Tabela1[[#This Row],[Contraceptive Usage Rate (%)]],".",",")</f>
        <v>58,56</v>
      </c>
      <c r="I336" s="3" t="str">
        <f ca="1">SUBSTITUTE(Tabela1[[#This Row],[Teen Pregnancy Rate (per 1000 teens)]],".",",")</f>
        <v>42,34</v>
      </c>
      <c r="J336" t="str">
        <f ca="1">SUBSTITUTE(Tabela1[[#This Row],[HIV Prevention Awareness (%)]],".",",")</f>
        <v>98,7</v>
      </c>
      <c r="K336" t="str">
        <f ca="1">SUBSTITUTE(Tabela1[[#This Row],[Online Sales (%)]],".",",")</f>
        <v>13,47</v>
      </c>
      <c r="L336" t="str">
        <f ca="1">SUBSTITUTE(Tabela1[[#This Row],[Average Price per Condom (USD)]],".",",")</f>
        <v>0,68</v>
      </c>
      <c r="M336" t="s">
        <v>339</v>
      </c>
      <c r="N336" s="6" t="str">
        <f>LEFT(Tabela1[[#This Row],[Male vs Female Purchases (%)]],2)</f>
        <v>57</v>
      </c>
      <c r="O336" s="6" t="str">
        <f>MID(Tabela1[[#This Row],[Male vs Female Purchases (%)]],12,2)</f>
        <v>57</v>
      </c>
      <c r="P336" t="s">
        <v>18</v>
      </c>
      <c r="Q336" t="s">
        <v>15</v>
      </c>
    </row>
    <row r="337" spans="1:17" x14ac:dyDescent="0.25">
      <c r="A337">
        <v>2021</v>
      </c>
      <c r="B337" t="s">
        <v>68</v>
      </c>
      <c r="C337">
        <v>2151</v>
      </c>
      <c r="D337" s="1">
        <v>5603119045234510</v>
      </c>
      <c r="E337" t="s">
        <v>15</v>
      </c>
      <c r="F337" s="3" t="str">
        <f ca="1">SUBSTITUTE(Tabela1[[#This Row],[Awareness Index (0-10)]],".",",")</f>
        <v>6,1</v>
      </c>
      <c r="G337" t="s">
        <v>40</v>
      </c>
      <c r="H337" s="3" t="str">
        <f ca="1">SUBSTITUTE(Tabela1[[#This Row],[Contraceptive Usage Rate (%)]],".",",")</f>
        <v>89,83</v>
      </c>
      <c r="I337" s="3" t="str">
        <f ca="1">SUBSTITUTE(Tabela1[[#This Row],[Teen Pregnancy Rate (per 1000 teens)]],".",",")</f>
        <v>38,51</v>
      </c>
      <c r="J337" t="str">
        <f ca="1">SUBSTITUTE(Tabela1[[#This Row],[HIV Prevention Awareness (%)]],".",",")</f>
        <v>90,79</v>
      </c>
      <c r="K337" t="str">
        <f ca="1">SUBSTITUTE(Tabela1[[#This Row],[Online Sales (%)]],".",",")</f>
        <v>37,34</v>
      </c>
      <c r="L337" t="str">
        <f ca="1">SUBSTITUTE(Tabela1[[#This Row],[Average Price per Condom (USD)]],".",",")</f>
        <v>2,16</v>
      </c>
      <c r="M337" t="s">
        <v>340</v>
      </c>
      <c r="N337" s="6" t="str">
        <f>LEFT(Tabela1[[#This Row],[Male vs Female Purchases (%)]],2)</f>
        <v>62</v>
      </c>
      <c r="O337" s="6" t="str">
        <f>MID(Tabela1[[#This Row],[Male vs Female Purchases (%)]],12,2)</f>
        <v>20</v>
      </c>
      <c r="P337" t="s">
        <v>45</v>
      </c>
      <c r="Q337" t="s">
        <v>15</v>
      </c>
    </row>
    <row r="338" spans="1:17" x14ac:dyDescent="0.25">
      <c r="A338">
        <v>2021</v>
      </c>
      <c r="B338" t="s">
        <v>68</v>
      </c>
      <c r="C338">
        <v>1049</v>
      </c>
      <c r="D338" s="1">
        <v>2161587434003320</v>
      </c>
      <c r="E338" t="s">
        <v>15</v>
      </c>
      <c r="F338" s="3" t="str">
        <f ca="1">SUBSTITUTE(Tabela1[[#This Row],[Awareness Index (0-10)]],".",",")</f>
        <v>9,57</v>
      </c>
      <c r="G338" t="s">
        <v>40</v>
      </c>
      <c r="H338" s="3" t="str">
        <f ca="1">SUBSTITUTE(Tabela1[[#This Row],[Contraceptive Usage Rate (%)]],".",",")</f>
        <v>40,03</v>
      </c>
      <c r="I338" s="3" t="str">
        <f ca="1">SUBSTITUTE(Tabela1[[#This Row],[Teen Pregnancy Rate (per 1000 teens)]],".",",")</f>
        <v>28,61</v>
      </c>
      <c r="J338" t="str">
        <f ca="1">SUBSTITUTE(Tabela1[[#This Row],[HIV Prevention Awareness (%)]],".",",")</f>
        <v>85,42</v>
      </c>
      <c r="K338" t="str">
        <f ca="1">SUBSTITUTE(Tabela1[[#This Row],[Online Sales (%)]],".",",")</f>
        <v>55,97</v>
      </c>
      <c r="L338" t="str">
        <f ca="1">SUBSTITUTE(Tabela1[[#This Row],[Average Price per Condom (USD)]],".",",")</f>
        <v>1,11</v>
      </c>
      <c r="M338" t="s">
        <v>341</v>
      </c>
      <c r="N338" s="6" t="str">
        <f>LEFT(Tabela1[[#This Row],[Male vs Female Purchases (%)]],2)</f>
        <v>59</v>
      </c>
      <c r="O338" s="6" t="str">
        <f>MID(Tabela1[[#This Row],[Male vs Female Purchases (%)]],12,2)</f>
        <v>34</v>
      </c>
      <c r="P338" t="s">
        <v>38</v>
      </c>
      <c r="Q338" t="s">
        <v>22</v>
      </c>
    </row>
    <row r="339" spans="1:17" x14ac:dyDescent="0.25">
      <c r="A339">
        <v>2021</v>
      </c>
      <c r="B339" t="s">
        <v>68</v>
      </c>
      <c r="C339">
        <v>1283</v>
      </c>
      <c r="D339" s="1">
        <v>1.31950896095362E+16</v>
      </c>
      <c r="E339" t="s">
        <v>15</v>
      </c>
      <c r="F339" s="3" t="str">
        <f ca="1">SUBSTITUTE(Tabela1[[#This Row],[Awareness Index (0-10)]],".",",")</f>
        <v>6,21</v>
      </c>
      <c r="G339" t="s">
        <v>19</v>
      </c>
      <c r="H339" s="3" t="str">
        <f ca="1">SUBSTITUTE(Tabela1[[#This Row],[Contraceptive Usage Rate (%)]],".",",")</f>
        <v>41,15</v>
      </c>
      <c r="I339" s="3" t="str">
        <f ca="1">SUBSTITUTE(Tabela1[[#This Row],[Teen Pregnancy Rate (per 1000 teens)]],".",",")</f>
        <v>68,46</v>
      </c>
      <c r="J339" t="str">
        <f ca="1">SUBSTITUTE(Tabela1[[#This Row],[HIV Prevention Awareness (%)]],".",",")</f>
        <v>82,29</v>
      </c>
      <c r="K339" t="str">
        <f ca="1">SUBSTITUTE(Tabela1[[#This Row],[Online Sales (%)]],".",",")</f>
        <v>15,21</v>
      </c>
      <c r="L339" t="str">
        <f ca="1">SUBSTITUTE(Tabela1[[#This Row],[Average Price per Condom (USD)]],".",",")</f>
        <v>1,06</v>
      </c>
      <c r="M339" t="s">
        <v>342</v>
      </c>
      <c r="N339" s="6" t="str">
        <f>LEFT(Tabela1[[#This Row],[Male vs Female Purchases (%)]],2)</f>
        <v>51</v>
      </c>
      <c r="O339" s="6" t="str">
        <f>MID(Tabela1[[#This Row],[Male vs Female Purchases (%)]],12,2)</f>
        <v>20</v>
      </c>
      <c r="P339" t="s">
        <v>45</v>
      </c>
      <c r="Q339" t="s">
        <v>15</v>
      </c>
    </row>
    <row r="340" spans="1:17" x14ac:dyDescent="0.25">
      <c r="A340">
        <v>2021</v>
      </c>
      <c r="B340" t="s">
        <v>68</v>
      </c>
      <c r="C340">
        <v>2379</v>
      </c>
      <c r="D340" s="1">
        <v>7653737502420350</v>
      </c>
      <c r="E340" t="s">
        <v>22</v>
      </c>
      <c r="F340" s="3" t="str">
        <f ca="1">SUBSTITUTE(Tabela1[[#This Row],[Awareness Index (0-10)]],".",",")</f>
        <v>5,82</v>
      </c>
      <c r="G340" t="s">
        <v>40</v>
      </c>
      <c r="H340" s="3" t="str">
        <f ca="1">SUBSTITUTE(Tabela1[[#This Row],[Contraceptive Usage Rate (%)]],".",",")</f>
        <v>82,89</v>
      </c>
      <c r="I340" s="3" t="str">
        <f ca="1">SUBSTITUTE(Tabela1[[#This Row],[Teen Pregnancy Rate (per 1000 teens)]],".",",")</f>
        <v>15,9</v>
      </c>
      <c r="J340" t="str">
        <f ca="1">SUBSTITUTE(Tabela1[[#This Row],[HIV Prevention Awareness (%)]],".",",")</f>
        <v>66,0</v>
      </c>
      <c r="K340" t="str">
        <f ca="1">SUBSTITUTE(Tabela1[[#This Row],[Online Sales (%)]],".",",")</f>
        <v>56,94</v>
      </c>
      <c r="L340" t="str">
        <f ca="1">SUBSTITUTE(Tabela1[[#This Row],[Average Price per Condom (USD)]],".",",")</f>
        <v>1,35</v>
      </c>
      <c r="M340" t="s">
        <v>343</v>
      </c>
      <c r="N340" s="6" t="str">
        <f>LEFT(Tabela1[[#This Row],[Male vs Female Purchases (%)]],2)</f>
        <v>58</v>
      </c>
      <c r="O340" s="6" t="str">
        <f>MID(Tabela1[[#This Row],[Male vs Female Purchases (%)]],12,2)</f>
        <v>52</v>
      </c>
      <c r="P340" t="s">
        <v>45</v>
      </c>
      <c r="Q340" t="s">
        <v>22</v>
      </c>
    </row>
    <row r="341" spans="1:17" x14ac:dyDescent="0.25">
      <c r="A341">
        <v>2021</v>
      </c>
      <c r="B341" t="s">
        <v>68</v>
      </c>
      <c r="C341">
        <v>1285</v>
      </c>
      <c r="D341" s="1">
        <v>2.62858982906321E+16</v>
      </c>
      <c r="E341" t="s">
        <v>15</v>
      </c>
      <c r="F341" s="3" t="str">
        <f ca="1">SUBSTITUTE(Tabela1[[#This Row],[Awareness Index (0-10)]],".",",")</f>
        <v>3,16</v>
      </c>
      <c r="G341" t="s">
        <v>40</v>
      </c>
      <c r="H341" s="3" t="str">
        <f ca="1">SUBSTITUTE(Tabela1[[#This Row],[Contraceptive Usage Rate (%)]],".",",")</f>
        <v>47,86</v>
      </c>
      <c r="I341" s="3" t="str">
        <f ca="1">SUBSTITUTE(Tabela1[[#This Row],[Teen Pregnancy Rate (per 1000 teens)]],".",",")</f>
        <v>44,16</v>
      </c>
      <c r="J341" t="str">
        <f ca="1">SUBSTITUTE(Tabela1[[#This Row],[HIV Prevention Awareness (%)]],".",",")</f>
        <v>36,02</v>
      </c>
      <c r="K341" t="str">
        <f ca="1">SUBSTITUTE(Tabela1[[#This Row],[Online Sales (%)]],".",",")</f>
        <v>52,35</v>
      </c>
      <c r="L341" t="str">
        <f ca="1">SUBSTITUTE(Tabela1[[#This Row],[Average Price per Condom (USD)]],".",",")</f>
        <v>1,54</v>
      </c>
      <c r="M341" t="s">
        <v>344</v>
      </c>
      <c r="N341" s="6" t="str">
        <f>LEFT(Tabela1[[#This Row],[Male vs Female Purchases (%)]],2)</f>
        <v>58</v>
      </c>
      <c r="O341" s="6" t="str">
        <f>MID(Tabela1[[#This Row],[Male vs Female Purchases (%)]],12,2)</f>
        <v>60</v>
      </c>
      <c r="P341" t="s">
        <v>21</v>
      </c>
      <c r="Q341" t="s">
        <v>15</v>
      </c>
    </row>
    <row r="342" spans="1:17" x14ac:dyDescent="0.25">
      <c r="A342">
        <v>2021</v>
      </c>
      <c r="B342" t="s">
        <v>74</v>
      </c>
      <c r="C342">
        <v>51</v>
      </c>
      <c r="D342" s="1">
        <v>1745882387290990</v>
      </c>
      <c r="E342" t="s">
        <v>15</v>
      </c>
      <c r="F342" s="3" t="str">
        <f ca="1">SUBSTITUTE(Tabela1[[#This Row],[Awareness Index (0-10)]],".",",")</f>
        <v>4,31</v>
      </c>
      <c r="G342" t="s">
        <v>16</v>
      </c>
      <c r="H342" s="3" t="str">
        <f ca="1">SUBSTITUTE(Tabela1[[#This Row],[Contraceptive Usage Rate (%)]],".",",")</f>
        <v>16,21</v>
      </c>
      <c r="I342" s="3" t="str">
        <f ca="1">SUBSTITUTE(Tabela1[[#This Row],[Teen Pregnancy Rate (per 1000 teens)]],".",",")</f>
        <v>49,93</v>
      </c>
      <c r="J342" t="str">
        <f ca="1">SUBSTITUTE(Tabela1[[#This Row],[HIV Prevention Awareness (%)]],".",",")</f>
        <v>65,94</v>
      </c>
      <c r="K342" t="str">
        <f ca="1">SUBSTITUTE(Tabela1[[#This Row],[Online Sales (%)]],".",",")</f>
        <v>42,02</v>
      </c>
      <c r="L342" t="str">
        <f ca="1">SUBSTITUTE(Tabela1[[#This Row],[Average Price per Condom (USD)]],".",",")</f>
        <v>0,23</v>
      </c>
      <c r="M342" t="s">
        <v>345</v>
      </c>
      <c r="N342" s="6" t="str">
        <f>LEFT(Tabela1[[#This Row],[Male vs Female Purchases (%)]],2)</f>
        <v>78</v>
      </c>
      <c r="O342" s="6" t="str">
        <f>MID(Tabela1[[#This Row],[Male vs Female Purchases (%)]],12,2)</f>
        <v>58</v>
      </c>
      <c r="P342" t="s">
        <v>26</v>
      </c>
      <c r="Q342" t="s">
        <v>15</v>
      </c>
    </row>
    <row r="343" spans="1:17" x14ac:dyDescent="0.25">
      <c r="A343">
        <v>2021</v>
      </c>
      <c r="B343" t="s">
        <v>74</v>
      </c>
      <c r="C343">
        <v>646</v>
      </c>
      <c r="D343" s="1">
        <v>1.15426519380864E+16</v>
      </c>
      <c r="E343" t="s">
        <v>22</v>
      </c>
      <c r="F343" s="3" t="str">
        <f ca="1">SUBSTITUTE(Tabela1[[#This Row],[Awareness Index (0-10)]],".",",")</f>
        <v>2,42</v>
      </c>
      <c r="G343" t="s">
        <v>40</v>
      </c>
      <c r="H343" s="3" t="str">
        <f ca="1">SUBSTITUTE(Tabela1[[#This Row],[Contraceptive Usage Rate (%)]],".",",")</f>
        <v>81,44</v>
      </c>
      <c r="I343" s="3" t="str">
        <f ca="1">SUBSTITUTE(Tabela1[[#This Row],[Teen Pregnancy Rate (per 1000 teens)]],".",",")</f>
        <v>56,5</v>
      </c>
      <c r="J343" t="str">
        <f ca="1">SUBSTITUTE(Tabela1[[#This Row],[HIV Prevention Awareness (%)]],".",",")</f>
        <v>63,73</v>
      </c>
      <c r="K343" t="str">
        <f ca="1">SUBSTITUTE(Tabela1[[#This Row],[Online Sales (%)]],".",",")</f>
        <v>37,95</v>
      </c>
      <c r="L343" t="str">
        <f ca="1">SUBSTITUTE(Tabela1[[#This Row],[Average Price per Condom (USD)]],".",",")</f>
        <v>0,29</v>
      </c>
      <c r="M343" t="s">
        <v>263</v>
      </c>
      <c r="N343" s="6" t="str">
        <f>LEFT(Tabela1[[#This Row],[Male vs Female Purchases (%)]],2)</f>
        <v>40</v>
      </c>
      <c r="O343" s="6" t="str">
        <f>MID(Tabela1[[#This Row],[Male vs Female Purchases (%)]],12,2)</f>
        <v>36</v>
      </c>
      <c r="P343" t="s">
        <v>59</v>
      </c>
      <c r="Q343" t="s">
        <v>22</v>
      </c>
    </row>
    <row r="344" spans="1:17" x14ac:dyDescent="0.25">
      <c r="A344">
        <v>2021</v>
      </c>
      <c r="B344" t="s">
        <v>74</v>
      </c>
      <c r="C344">
        <v>88</v>
      </c>
      <c r="D344" s="1">
        <v>5182889721326960</v>
      </c>
      <c r="E344" t="s">
        <v>15</v>
      </c>
      <c r="F344" s="3" t="str">
        <f ca="1">SUBSTITUTE(Tabela1[[#This Row],[Awareness Index (0-10)]],".",",")</f>
        <v>3,24</v>
      </c>
      <c r="G344" t="s">
        <v>40</v>
      </c>
      <c r="H344" s="3" t="str">
        <f ca="1">SUBSTITUTE(Tabela1[[#This Row],[Contraceptive Usage Rate (%)]],".",",")</f>
        <v>82,92</v>
      </c>
      <c r="I344" s="3" t="str">
        <f ca="1">SUBSTITUTE(Tabela1[[#This Row],[Teen Pregnancy Rate (per 1000 teens)]],".",",")</f>
        <v>33,84</v>
      </c>
      <c r="J344" t="str">
        <f ca="1">SUBSTITUTE(Tabela1[[#This Row],[HIV Prevention Awareness (%)]],".",",")</f>
        <v>75,74</v>
      </c>
      <c r="K344" t="str">
        <f ca="1">SUBSTITUTE(Tabela1[[#This Row],[Online Sales (%)]],".",",")</f>
        <v>12,47</v>
      </c>
      <c r="L344" t="str">
        <f ca="1">SUBSTITUTE(Tabela1[[#This Row],[Average Price per Condom (USD)]],".",",")</f>
        <v>0,37</v>
      </c>
      <c r="M344" t="s">
        <v>184</v>
      </c>
      <c r="N344" s="6" t="str">
        <f>LEFT(Tabela1[[#This Row],[Male vs Female Purchases (%)]],2)</f>
        <v>61</v>
      </c>
      <c r="O344" s="6" t="str">
        <f>MID(Tabela1[[#This Row],[Male vs Female Purchases (%)]],12,2)</f>
        <v>54</v>
      </c>
      <c r="P344" t="s">
        <v>38</v>
      </c>
      <c r="Q344" t="s">
        <v>22</v>
      </c>
    </row>
    <row r="345" spans="1:17" x14ac:dyDescent="0.25">
      <c r="A345">
        <v>2021</v>
      </c>
      <c r="B345" t="s">
        <v>74</v>
      </c>
      <c r="C345">
        <v>520</v>
      </c>
      <c r="D345" s="1">
        <v>1.30802668268922E+16</v>
      </c>
      <c r="E345" t="s">
        <v>15</v>
      </c>
      <c r="F345" s="3" t="str">
        <f ca="1">SUBSTITUTE(Tabela1[[#This Row],[Awareness Index (0-10)]],".",",")</f>
        <v>7,47</v>
      </c>
      <c r="G345" t="s">
        <v>23</v>
      </c>
      <c r="H345" s="3" t="str">
        <f ca="1">SUBSTITUTE(Tabela1[[#This Row],[Contraceptive Usage Rate (%)]],".",",")</f>
        <v>25,11</v>
      </c>
      <c r="I345" s="3" t="str">
        <f ca="1">SUBSTITUTE(Tabela1[[#This Row],[Teen Pregnancy Rate (per 1000 teens)]],".",",")</f>
        <v>24,63</v>
      </c>
      <c r="J345" t="str">
        <f ca="1">SUBSTITUTE(Tabela1[[#This Row],[HIV Prevention Awareness (%)]],".",",")</f>
        <v>91,65</v>
      </c>
      <c r="K345" t="str">
        <f ca="1">SUBSTITUTE(Tabela1[[#This Row],[Online Sales (%)]],".",",")</f>
        <v>9,14</v>
      </c>
      <c r="L345" t="str">
        <f ca="1">SUBSTITUTE(Tabela1[[#This Row],[Average Price per Condom (USD)]],".",",")</f>
        <v>0,27</v>
      </c>
      <c r="M345" t="s">
        <v>346</v>
      </c>
      <c r="N345" s="6" t="str">
        <f>LEFT(Tabela1[[#This Row],[Male vs Female Purchases (%)]],2)</f>
        <v>70</v>
      </c>
      <c r="O345" s="6" t="str">
        <f>MID(Tabela1[[#This Row],[Male vs Female Purchases (%)]],12,2)</f>
        <v>46</v>
      </c>
      <c r="P345" t="s">
        <v>21</v>
      </c>
      <c r="Q345" t="s">
        <v>15</v>
      </c>
    </row>
    <row r="346" spans="1:17" x14ac:dyDescent="0.25">
      <c r="A346">
        <v>2021</v>
      </c>
      <c r="B346" t="s">
        <v>74</v>
      </c>
      <c r="C346">
        <v>1370</v>
      </c>
      <c r="D346" s="1">
        <v>9433018768009980</v>
      </c>
      <c r="E346" t="s">
        <v>15</v>
      </c>
      <c r="F346" s="3" t="str">
        <f ca="1">SUBSTITUTE(Tabela1[[#This Row],[Awareness Index (0-10)]],".",",")</f>
        <v>6,15</v>
      </c>
      <c r="G346" t="s">
        <v>23</v>
      </c>
      <c r="H346" s="3" t="str">
        <f ca="1">SUBSTITUTE(Tabela1[[#This Row],[Contraceptive Usage Rate (%)]],".",",")</f>
        <v>70,54</v>
      </c>
      <c r="I346" s="3" t="str">
        <f ca="1">SUBSTITUTE(Tabela1[[#This Row],[Teen Pregnancy Rate (per 1000 teens)]],".",",")</f>
        <v>31,2</v>
      </c>
      <c r="J346" t="str">
        <f ca="1">SUBSTITUTE(Tabela1[[#This Row],[HIV Prevention Awareness (%)]],".",",")</f>
        <v>90,22</v>
      </c>
      <c r="K346" t="str">
        <f ca="1">SUBSTITUTE(Tabela1[[#This Row],[Online Sales (%)]],".",",")</f>
        <v>68,0</v>
      </c>
      <c r="L346" t="str">
        <f ca="1">SUBSTITUTE(Tabela1[[#This Row],[Average Price per Condom (USD)]],".",",")</f>
        <v>0,39</v>
      </c>
      <c r="M346" t="s">
        <v>347</v>
      </c>
      <c r="N346" s="6" t="str">
        <f>LEFT(Tabela1[[#This Row],[Male vs Female Purchases (%)]],2)</f>
        <v>73</v>
      </c>
      <c r="O346" s="6" t="str">
        <f>MID(Tabela1[[#This Row],[Male vs Female Purchases (%)]],12,2)</f>
        <v>24</v>
      </c>
      <c r="P346" t="s">
        <v>45</v>
      </c>
      <c r="Q346" t="s">
        <v>22</v>
      </c>
    </row>
    <row r="347" spans="1:17" x14ac:dyDescent="0.25">
      <c r="A347">
        <v>2021</v>
      </c>
      <c r="B347" t="s">
        <v>78</v>
      </c>
      <c r="C347">
        <v>477</v>
      </c>
      <c r="D347" s="1">
        <v>1.52569672271497E+16</v>
      </c>
      <c r="E347" t="s">
        <v>15</v>
      </c>
      <c r="F347" s="3" t="str">
        <f ca="1">SUBSTITUTE(Tabela1[[#This Row],[Awareness Index (0-10)]],".",",")</f>
        <v>8,9</v>
      </c>
      <c r="G347" t="s">
        <v>16</v>
      </c>
      <c r="H347" s="3" t="str">
        <f ca="1">SUBSTITUTE(Tabela1[[#This Row],[Contraceptive Usage Rate (%)]],".",",")</f>
        <v>25,38</v>
      </c>
      <c r="I347" s="3" t="str">
        <f ca="1">SUBSTITUTE(Tabela1[[#This Row],[Teen Pregnancy Rate (per 1000 teens)]],".",",")</f>
        <v>46,33</v>
      </c>
      <c r="J347" t="str">
        <f ca="1">SUBSTITUTE(Tabela1[[#This Row],[HIV Prevention Awareness (%)]],".",",")</f>
        <v>40,56</v>
      </c>
      <c r="K347" t="str">
        <f ca="1">SUBSTITUTE(Tabela1[[#This Row],[Online Sales (%)]],".",",")</f>
        <v>28,31</v>
      </c>
      <c r="L347" t="str">
        <f ca="1">SUBSTITUTE(Tabela1[[#This Row],[Average Price per Condom (USD)]],".",",")</f>
        <v>1,15</v>
      </c>
      <c r="M347" t="s">
        <v>348</v>
      </c>
      <c r="N347" s="6" t="str">
        <f>LEFT(Tabela1[[#This Row],[Male vs Female Purchases (%)]],2)</f>
        <v>44</v>
      </c>
      <c r="O347" s="6" t="str">
        <f>MID(Tabela1[[#This Row],[Male vs Female Purchases (%)]],12,2)</f>
        <v>39</v>
      </c>
      <c r="P347" t="s">
        <v>21</v>
      </c>
      <c r="Q347" t="s">
        <v>22</v>
      </c>
    </row>
    <row r="348" spans="1:17" x14ac:dyDescent="0.25">
      <c r="A348">
        <v>2021</v>
      </c>
      <c r="B348" t="s">
        <v>78</v>
      </c>
      <c r="C348">
        <v>2083</v>
      </c>
      <c r="D348" s="1">
        <v>3.70136308222708E+16</v>
      </c>
      <c r="E348" t="s">
        <v>22</v>
      </c>
      <c r="F348" s="3" t="str">
        <f ca="1">SUBSTITUTE(Tabela1[[#This Row],[Awareness Index (0-10)]],".",",")</f>
        <v>2,52</v>
      </c>
      <c r="G348" t="s">
        <v>40</v>
      </c>
      <c r="H348" s="3" t="str">
        <f ca="1">SUBSTITUTE(Tabela1[[#This Row],[Contraceptive Usage Rate (%)]],".",",")</f>
        <v>59,13</v>
      </c>
      <c r="I348" s="3" t="str">
        <f ca="1">SUBSTITUTE(Tabela1[[#This Row],[Teen Pregnancy Rate (per 1000 teens)]],".",",")</f>
        <v>43,59</v>
      </c>
      <c r="J348" t="str">
        <f ca="1">SUBSTITUTE(Tabela1[[#This Row],[HIV Prevention Awareness (%)]],".",",")</f>
        <v>67,58</v>
      </c>
      <c r="K348" t="str">
        <f ca="1">SUBSTITUTE(Tabela1[[#This Row],[Online Sales (%)]],".",",")</f>
        <v>57,23</v>
      </c>
      <c r="L348" t="str">
        <f ca="1">SUBSTITUTE(Tabela1[[#This Row],[Average Price per Condom (USD)]],".",",")</f>
        <v>0,79</v>
      </c>
      <c r="M348" t="s">
        <v>349</v>
      </c>
      <c r="N348" s="6" t="str">
        <f>LEFT(Tabela1[[#This Row],[Male vs Female Purchases (%)]],2)</f>
        <v>60</v>
      </c>
      <c r="O348" s="6" t="str">
        <f>MID(Tabela1[[#This Row],[Male vs Female Purchases (%)]],12,2)</f>
        <v>35</v>
      </c>
      <c r="P348" t="s">
        <v>21</v>
      </c>
      <c r="Q348" t="s">
        <v>22</v>
      </c>
    </row>
    <row r="349" spans="1:17" x14ac:dyDescent="0.25">
      <c r="A349">
        <v>2021</v>
      </c>
      <c r="B349" t="s">
        <v>78</v>
      </c>
      <c r="C349">
        <v>1246</v>
      </c>
      <c r="D349" s="1">
        <v>1.17788876087598E+16</v>
      </c>
      <c r="E349" t="s">
        <v>15</v>
      </c>
      <c r="F349" s="3" t="str">
        <f ca="1">SUBSTITUTE(Tabela1[[#This Row],[Awareness Index (0-10)]],".",",")</f>
        <v>6,14</v>
      </c>
      <c r="G349" t="s">
        <v>16</v>
      </c>
      <c r="H349" s="3" t="str">
        <f ca="1">SUBSTITUTE(Tabela1[[#This Row],[Contraceptive Usage Rate (%)]],".",",")</f>
        <v>57,85</v>
      </c>
      <c r="I349" s="3" t="str">
        <f ca="1">SUBSTITUTE(Tabela1[[#This Row],[Teen Pregnancy Rate (per 1000 teens)]],".",",")</f>
        <v>66,05</v>
      </c>
      <c r="J349" t="str">
        <f ca="1">SUBSTITUTE(Tabela1[[#This Row],[HIV Prevention Awareness (%)]],".",",")</f>
        <v>86,22</v>
      </c>
      <c r="K349" t="str">
        <f ca="1">SUBSTITUTE(Tabela1[[#This Row],[Online Sales (%)]],".",",")</f>
        <v>7,12</v>
      </c>
      <c r="L349" t="str">
        <f ca="1">SUBSTITUTE(Tabela1[[#This Row],[Average Price per Condom (USD)]],".",",")</f>
        <v>1,69</v>
      </c>
      <c r="M349" t="s">
        <v>350</v>
      </c>
      <c r="N349" s="6" t="str">
        <f>LEFT(Tabela1[[#This Row],[Male vs Female Purchases (%)]],2)</f>
        <v>78</v>
      </c>
      <c r="O349" s="6" t="str">
        <f>MID(Tabela1[[#This Row],[Male vs Female Purchases (%)]],12,2)</f>
        <v>40</v>
      </c>
      <c r="P349" t="s">
        <v>18</v>
      </c>
      <c r="Q349" t="s">
        <v>22</v>
      </c>
    </row>
    <row r="350" spans="1:17" x14ac:dyDescent="0.25">
      <c r="A350">
        <v>2021</v>
      </c>
      <c r="B350" t="s">
        <v>78</v>
      </c>
      <c r="C350">
        <v>602</v>
      </c>
      <c r="D350" s="1">
        <v>6884345020124940</v>
      </c>
      <c r="E350" t="s">
        <v>15</v>
      </c>
      <c r="F350" s="3" t="str">
        <f ca="1">SUBSTITUTE(Tabela1[[#This Row],[Awareness Index (0-10)]],".",",")</f>
        <v>9,91</v>
      </c>
      <c r="G350" t="s">
        <v>19</v>
      </c>
      <c r="H350" s="3" t="str">
        <f ca="1">SUBSTITUTE(Tabela1[[#This Row],[Contraceptive Usage Rate (%)]],".",",")</f>
        <v>35,69</v>
      </c>
      <c r="I350" s="3" t="str">
        <f ca="1">SUBSTITUTE(Tabela1[[#This Row],[Teen Pregnancy Rate (per 1000 teens)]],".",",")</f>
        <v>26,32</v>
      </c>
      <c r="J350" t="str">
        <f ca="1">SUBSTITUTE(Tabela1[[#This Row],[HIV Prevention Awareness (%)]],".",",")</f>
        <v>76,36</v>
      </c>
      <c r="K350" t="str">
        <f ca="1">SUBSTITUTE(Tabela1[[#This Row],[Online Sales (%)]],".",",")</f>
        <v>14,68</v>
      </c>
      <c r="L350" t="str">
        <f ca="1">SUBSTITUTE(Tabela1[[#This Row],[Average Price per Condom (USD)]],".",",")</f>
        <v>2,25</v>
      </c>
      <c r="M350" t="s">
        <v>351</v>
      </c>
      <c r="N350" s="6" t="str">
        <f>LEFT(Tabela1[[#This Row],[Male vs Female Purchases (%)]],2)</f>
        <v>65</v>
      </c>
      <c r="O350" s="6" t="str">
        <f>MID(Tabela1[[#This Row],[Male vs Female Purchases (%)]],12,2)</f>
        <v>35</v>
      </c>
      <c r="P350" t="s">
        <v>28</v>
      </c>
      <c r="Q350" t="s">
        <v>22</v>
      </c>
    </row>
    <row r="351" spans="1:17" x14ac:dyDescent="0.25">
      <c r="A351">
        <v>2021</v>
      </c>
      <c r="B351" t="s">
        <v>78</v>
      </c>
      <c r="C351">
        <v>1116</v>
      </c>
      <c r="D351" s="1">
        <v>3204325208186440</v>
      </c>
      <c r="E351" t="s">
        <v>15</v>
      </c>
      <c r="F351" s="3" t="str">
        <f ca="1">SUBSTITUTE(Tabela1[[#This Row],[Awareness Index (0-10)]],".",",")</f>
        <v>9,37</v>
      </c>
      <c r="G351" t="s">
        <v>19</v>
      </c>
      <c r="H351" s="3" t="str">
        <f ca="1">SUBSTITUTE(Tabela1[[#This Row],[Contraceptive Usage Rate (%)]],".",",")</f>
        <v>28,98</v>
      </c>
      <c r="I351" s="3" t="str">
        <f ca="1">SUBSTITUTE(Tabela1[[#This Row],[Teen Pregnancy Rate (per 1000 teens)]],".",",")</f>
        <v>43,56</v>
      </c>
      <c r="J351" t="str">
        <f ca="1">SUBSTITUTE(Tabela1[[#This Row],[HIV Prevention Awareness (%)]],".",",")</f>
        <v>93,52</v>
      </c>
      <c r="K351" t="str">
        <f ca="1">SUBSTITUTE(Tabela1[[#This Row],[Online Sales (%)]],".",",")</f>
        <v>36,13</v>
      </c>
      <c r="L351" t="str">
        <f ca="1">SUBSTITUTE(Tabela1[[#This Row],[Average Price per Condom (USD)]],".",",")</f>
        <v>1,5</v>
      </c>
      <c r="M351" t="s">
        <v>243</v>
      </c>
      <c r="N351" s="6" t="str">
        <f>LEFT(Tabela1[[#This Row],[Male vs Female Purchases (%)]],2)</f>
        <v>58</v>
      </c>
      <c r="O351" s="6" t="str">
        <f>MID(Tabela1[[#This Row],[Male vs Female Purchases (%)]],12,2)</f>
        <v>32</v>
      </c>
      <c r="P351" t="s">
        <v>28</v>
      </c>
      <c r="Q351" t="s">
        <v>15</v>
      </c>
    </row>
    <row r="352" spans="1:17" x14ac:dyDescent="0.25">
      <c r="A352">
        <v>2022</v>
      </c>
      <c r="B352" t="s">
        <v>14</v>
      </c>
      <c r="C352">
        <v>712</v>
      </c>
      <c r="D352" s="1">
        <v>2467585961650500</v>
      </c>
      <c r="E352" t="s">
        <v>15</v>
      </c>
      <c r="F352" s="3" t="str">
        <f ca="1">SUBSTITUTE(Tabela1[[#This Row],[Awareness Index (0-10)]],".",",")</f>
        <v>2,21</v>
      </c>
      <c r="G352" t="s">
        <v>16</v>
      </c>
      <c r="H352" s="3" t="str">
        <f ca="1">SUBSTITUTE(Tabela1[[#This Row],[Contraceptive Usage Rate (%)]],".",",")</f>
        <v>48,32</v>
      </c>
      <c r="I352" s="3" t="str">
        <f ca="1">SUBSTITUTE(Tabela1[[#This Row],[Teen Pregnancy Rate (per 1000 teens)]],".",",")</f>
        <v>67,25</v>
      </c>
      <c r="J352" t="str">
        <f ca="1">SUBSTITUTE(Tabela1[[#This Row],[HIV Prevention Awareness (%)]],".",",")</f>
        <v>26,7</v>
      </c>
      <c r="K352" t="str">
        <f ca="1">SUBSTITUTE(Tabela1[[#This Row],[Online Sales (%)]],".",",")</f>
        <v>24,88</v>
      </c>
      <c r="L352" t="str">
        <f ca="1">SUBSTITUTE(Tabela1[[#This Row],[Average Price per Condom (USD)]],".",",")</f>
        <v>1,51</v>
      </c>
      <c r="M352" t="s">
        <v>352</v>
      </c>
      <c r="N352" s="6" t="str">
        <f>LEFT(Tabela1[[#This Row],[Male vs Female Purchases (%)]],2)</f>
        <v>53</v>
      </c>
      <c r="O352" s="6" t="str">
        <f>MID(Tabela1[[#This Row],[Male vs Female Purchases (%)]],12,2)</f>
        <v>54</v>
      </c>
      <c r="P352" t="s">
        <v>26</v>
      </c>
      <c r="Q352" t="s">
        <v>22</v>
      </c>
    </row>
    <row r="353" spans="1:17" x14ac:dyDescent="0.25">
      <c r="A353">
        <v>2022</v>
      </c>
      <c r="B353" t="s">
        <v>14</v>
      </c>
      <c r="C353">
        <v>593</v>
      </c>
      <c r="D353" s="1">
        <v>1.84605292018636E+16</v>
      </c>
      <c r="E353" t="s">
        <v>15</v>
      </c>
      <c r="F353" s="3" t="str">
        <f ca="1">SUBSTITUTE(Tabela1[[#This Row],[Awareness Index (0-10)]],".",",")</f>
        <v>8,53</v>
      </c>
      <c r="G353" t="s">
        <v>40</v>
      </c>
      <c r="H353" s="3" t="str">
        <f ca="1">SUBSTITUTE(Tabela1[[#This Row],[Contraceptive Usage Rate (%)]],".",",")</f>
        <v>94,83</v>
      </c>
      <c r="I353" s="3" t="str">
        <f ca="1">SUBSTITUTE(Tabela1[[#This Row],[Teen Pregnancy Rate (per 1000 teens)]],".",",")</f>
        <v>17,88</v>
      </c>
      <c r="J353" t="str">
        <f ca="1">SUBSTITUTE(Tabela1[[#This Row],[HIV Prevention Awareness (%)]],".",",")</f>
        <v>83,94</v>
      </c>
      <c r="K353" t="str">
        <f ca="1">SUBSTITUTE(Tabela1[[#This Row],[Online Sales (%)]],".",",")</f>
        <v>28,97</v>
      </c>
      <c r="L353" t="str">
        <f ca="1">SUBSTITUTE(Tabela1[[#This Row],[Average Price per Condom (USD)]],".",",")</f>
        <v>2,3</v>
      </c>
      <c r="M353" t="s">
        <v>353</v>
      </c>
      <c r="N353" s="6" t="str">
        <f>LEFT(Tabela1[[#This Row],[Male vs Female Purchases (%)]],2)</f>
        <v>54</v>
      </c>
      <c r="O353" s="6" t="str">
        <f>MID(Tabela1[[#This Row],[Male vs Female Purchases (%)]],12,2)</f>
        <v>55</v>
      </c>
      <c r="P353" t="s">
        <v>18</v>
      </c>
      <c r="Q353" t="s">
        <v>22</v>
      </c>
    </row>
    <row r="354" spans="1:17" x14ac:dyDescent="0.25">
      <c r="A354">
        <v>2022</v>
      </c>
      <c r="B354" t="s">
        <v>14</v>
      </c>
      <c r="C354">
        <v>2303</v>
      </c>
      <c r="D354" s="1">
        <v>4362635718600690</v>
      </c>
      <c r="E354" t="s">
        <v>22</v>
      </c>
      <c r="F354" s="3" t="str">
        <f ca="1">SUBSTITUTE(Tabela1[[#This Row],[Awareness Index (0-10)]],".",",")</f>
        <v>7,72</v>
      </c>
      <c r="G354" t="s">
        <v>40</v>
      </c>
      <c r="H354" s="3" t="str">
        <f ca="1">SUBSTITUTE(Tabela1[[#This Row],[Contraceptive Usage Rate (%)]],".",",")</f>
        <v>60,4</v>
      </c>
      <c r="I354" s="3" t="str">
        <f ca="1">SUBSTITUTE(Tabela1[[#This Row],[Teen Pregnancy Rate (per 1000 teens)]],".",",")</f>
        <v>64,54</v>
      </c>
      <c r="J354" t="str">
        <f ca="1">SUBSTITUTE(Tabela1[[#This Row],[HIV Prevention Awareness (%)]],".",",")</f>
        <v>87,22</v>
      </c>
      <c r="K354" t="str">
        <f ca="1">SUBSTITUTE(Tabela1[[#This Row],[Online Sales (%)]],".",",")</f>
        <v>18,17</v>
      </c>
      <c r="L354" t="str">
        <f ca="1">SUBSTITUTE(Tabela1[[#This Row],[Average Price per Condom (USD)]],".",",")</f>
        <v>2,15</v>
      </c>
      <c r="M354" t="s">
        <v>354</v>
      </c>
      <c r="N354" s="6" t="str">
        <f>LEFT(Tabela1[[#This Row],[Male vs Female Purchases (%)]],2)</f>
        <v>53</v>
      </c>
      <c r="O354" s="6" t="str">
        <f>MID(Tabela1[[#This Row],[Male vs Female Purchases (%)]],12,2)</f>
        <v>28</v>
      </c>
      <c r="P354" t="s">
        <v>59</v>
      </c>
      <c r="Q354" t="s">
        <v>22</v>
      </c>
    </row>
    <row r="355" spans="1:17" x14ac:dyDescent="0.25">
      <c r="A355">
        <v>2022</v>
      </c>
      <c r="B355" t="s">
        <v>14</v>
      </c>
      <c r="C355">
        <v>2056</v>
      </c>
      <c r="D355" s="1">
        <v>2.45322580947388E+16</v>
      </c>
      <c r="E355" t="s">
        <v>15</v>
      </c>
      <c r="F355" s="3" t="str">
        <f ca="1">SUBSTITUTE(Tabela1[[#This Row],[Awareness Index (0-10)]],".",",")</f>
        <v>3,71</v>
      </c>
      <c r="G355" t="s">
        <v>19</v>
      </c>
      <c r="H355" s="3" t="str">
        <f ca="1">SUBSTITUTE(Tabela1[[#This Row],[Contraceptive Usage Rate (%)]],".",",")</f>
        <v>45,53</v>
      </c>
      <c r="I355" s="3" t="str">
        <f ca="1">SUBSTITUTE(Tabela1[[#This Row],[Teen Pregnancy Rate (per 1000 teens)]],".",",")</f>
        <v>27,67</v>
      </c>
      <c r="J355" t="str">
        <f ca="1">SUBSTITUTE(Tabela1[[#This Row],[HIV Prevention Awareness (%)]],".",",")</f>
        <v>56,04</v>
      </c>
      <c r="K355" t="str">
        <f ca="1">SUBSTITUTE(Tabela1[[#This Row],[Online Sales (%)]],".",",")</f>
        <v>44,4</v>
      </c>
      <c r="L355" t="str">
        <f ca="1">SUBSTITUTE(Tabela1[[#This Row],[Average Price per Condom (USD)]],".",",")</f>
        <v>1,95</v>
      </c>
      <c r="M355" t="s">
        <v>355</v>
      </c>
      <c r="N355" s="6" t="str">
        <f>LEFT(Tabela1[[#This Row],[Male vs Female Purchases (%)]],2)</f>
        <v>41</v>
      </c>
      <c r="O355" s="6" t="str">
        <f>MID(Tabela1[[#This Row],[Male vs Female Purchases (%)]],12,2)</f>
        <v>32</v>
      </c>
      <c r="P355" t="s">
        <v>26</v>
      </c>
      <c r="Q355" t="s">
        <v>15</v>
      </c>
    </row>
    <row r="356" spans="1:17" x14ac:dyDescent="0.25">
      <c r="A356">
        <v>2022</v>
      </c>
      <c r="B356" t="s">
        <v>14</v>
      </c>
      <c r="C356">
        <v>2292</v>
      </c>
      <c r="D356" s="1">
        <v>7013414873061870</v>
      </c>
      <c r="E356" t="s">
        <v>22</v>
      </c>
      <c r="F356" s="3" t="str">
        <f ca="1">SUBSTITUTE(Tabela1[[#This Row],[Awareness Index (0-10)]],".",",")</f>
        <v>7,08</v>
      </c>
      <c r="G356" t="s">
        <v>40</v>
      </c>
      <c r="H356" s="3" t="str">
        <f ca="1">SUBSTITUTE(Tabela1[[#This Row],[Contraceptive Usage Rate (%)]],".",",")</f>
        <v>85,49</v>
      </c>
      <c r="I356" s="3" t="str">
        <f ca="1">SUBSTITUTE(Tabela1[[#This Row],[Teen Pregnancy Rate (per 1000 teens)]],".",",")</f>
        <v>64,1</v>
      </c>
      <c r="J356" t="str">
        <f ca="1">SUBSTITUTE(Tabela1[[#This Row],[HIV Prevention Awareness (%)]],".",",")</f>
        <v>74,18</v>
      </c>
      <c r="K356" t="str">
        <f ca="1">SUBSTITUTE(Tabela1[[#This Row],[Online Sales (%)]],".",",")</f>
        <v>23,56</v>
      </c>
      <c r="L356" t="str">
        <f ca="1">SUBSTITUTE(Tabela1[[#This Row],[Average Price per Condom (USD)]],".",",")</f>
        <v>2,24</v>
      </c>
      <c r="M356" t="s">
        <v>356</v>
      </c>
      <c r="N356" s="6" t="str">
        <f>LEFT(Tabela1[[#This Row],[Male vs Female Purchases (%)]],2)</f>
        <v>68</v>
      </c>
      <c r="O356" s="6" t="str">
        <f>MID(Tabela1[[#This Row],[Male vs Female Purchases (%)]],12,2)</f>
        <v>55</v>
      </c>
      <c r="P356" t="s">
        <v>21</v>
      </c>
      <c r="Q356" t="s">
        <v>22</v>
      </c>
    </row>
    <row r="357" spans="1:17" x14ac:dyDescent="0.25">
      <c r="A357">
        <v>2022</v>
      </c>
      <c r="B357" t="s">
        <v>29</v>
      </c>
      <c r="C357">
        <v>298</v>
      </c>
      <c r="D357" s="1">
        <v>1790432152757000</v>
      </c>
      <c r="E357" t="s">
        <v>22</v>
      </c>
      <c r="F357" s="3" t="str">
        <f ca="1">SUBSTITUTE(Tabela1[[#This Row],[Awareness Index (0-10)]],".",",")</f>
        <v>3,8</v>
      </c>
      <c r="G357" t="s">
        <v>40</v>
      </c>
      <c r="H357" s="3" t="str">
        <f ca="1">SUBSTITUTE(Tabela1[[#This Row],[Contraceptive Usage Rate (%)]],".",",")</f>
        <v>94,46</v>
      </c>
      <c r="I357" s="3" t="str">
        <f ca="1">SUBSTITUTE(Tabela1[[#This Row],[Teen Pregnancy Rate (per 1000 teens)]],".",",")</f>
        <v>44,19</v>
      </c>
      <c r="J357" t="str">
        <f ca="1">SUBSTITUTE(Tabela1[[#This Row],[HIV Prevention Awareness (%)]],".",",")</f>
        <v>41,46</v>
      </c>
      <c r="K357" t="str">
        <f ca="1">SUBSTITUTE(Tabela1[[#This Row],[Online Sales (%)]],".",",")</f>
        <v>66,37</v>
      </c>
      <c r="L357" t="str">
        <f ca="1">SUBSTITUTE(Tabela1[[#This Row],[Average Price per Condom (USD)]],".",",")</f>
        <v>2,14</v>
      </c>
      <c r="M357" t="s">
        <v>357</v>
      </c>
      <c r="N357" s="6" t="str">
        <f>LEFT(Tabela1[[#This Row],[Male vs Female Purchases (%)]],2)</f>
        <v>80</v>
      </c>
      <c r="O357" s="6" t="str">
        <f>MID(Tabela1[[#This Row],[Male vs Female Purchases (%)]],12,2)</f>
        <v>56</v>
      </c>
      <c r="P357" t="s">
        <v>18</v>
      </c>
      <c r="Q357" t="s">
        <v>22</v>
      </c>
    </row>
    <row r="358" spans="1:17" x14ac:dyDescent="0.25">
      <c r="A358">
        <v>2022</v>
      </c>
      <c r="B358" t="s">
        <v>29</v>
      </c>
      <c r="C358">
        <v>1503</v>
      </c>
      <c r="D358" s="1">
        <v>224018929907658</v>
      </c>
      <c r="E358" t="s">
        <v>22</v>
      </c>
      <c r="F358" s="3" t="str">
        <f ca="1">SUBSTITUTE(Tabela1[[#This Row],[Awareness Index (0-10)]],".",",")</f>
        <v>7,98</v>
      </c>
      <c r="G358" t="s">
        <v>16</v>
      </c>
      <c r="H358" s="3" t="str">
        <f ca="1">SUBSTITUTE(Tabela1[[#This Row],[Contraceptive Usage Rate (%)]],".",",")</f>
        <v>39,21</v>
      </c>
      <c r="I358" s="3" t="str">
        <f ca="1">SUBSTITUTE(Tabela1[[#This Row],[Teen Pregnancy Rate (per 1000 teens)]],".",",")</f>
        <v>58,33</v>
      </c>
      <c r="J358" t="str">
        <f ca="1">SUBSTITUTE(Tabela1[[#This Row],[HIV Prevention Awareness (%)]],".",",")</f>
        <v>55,12</v>
      </c>
      <c r="K358" t="str">
        <f ca="1">SUBSTITUTE(Tabela1[[#This Row],[Online Sales (%)]],".",",")</f>
        <v>47,19</v>
      </c>
      <c r="L358" t="str">
        <f ca="1">SUBSTITUTE(Tabela1[[#This Row],[Average Price per Condom (USD)]],".",",")</f>
        <v>2,48</v>
      </c>
      <c r="M358" t="s">
        <v>358</v>
      </c>
      <c r="N358" s="6" t="str">
        <f>LEFT(Tabela1[[#This Row],[Male vs Female Purchases (%)]],2)</f>
        <v>80</v>
      </c>
      <c r="O358" s="6" t="str">
        <f>MID(Tabela1[[#This Row],[Male vs Female Purchases (%)]],12,2)</f>
        <v>39</v>
      </c>
      <c r="P358" t="s">
        <v>38</v>
      </c>
      <c r="Q358" t="s">
        <v>15</v>
      </c>
    </row>
    <row r="359" spans="1:17" x14ac:dyDescent="0.25">
      <c r="A359">
        <v>2022</v>
      </c>
      <c r="B359" t="s">
        <v>29</v>
      </c>
      <c r="C359">
        <v>1560</v>
      </c>
      <c r="D359" s="1">
        <v>1.37764266560685E+16</v>
      </c>
      <c r="E359" t="s">
        <v>15</v>
      </c>
      <c r="F359" s="3" t="str">
        <f ca="1">SUBSTITUTE(Tabela1[[#This Row],[Awareness Index (0-10)]],".",",")</f>
        <v>2,66</v>
      </c>
      <c r="G359" t="s">
        <v>40</v>
      </c>
      <c r="H359" s="3" t="str">
        <f ca="1">SUBSTITUTE(Tabela1[[#This Row],[Contraceptive Usage Rate (%)]],".",",")</f>
        <v>77,71</v>
      </c>
      <c r="I359" s="3" t="str">
        <f ca="1">SUBSTITUTE(Tabela1[[#This Row],[Teen Pregnancy Rate (per 1000 teens)]],".",",")</f>
        <v>13,69</v>
      </c>
      <c r="J359" t="str">
        <f ca="1">SUBSTITUTE(Tabela1[[#This Row],[HIV Prevention Awareness (%)]],".",",")</f>
        <v>34,49</v>
      </c>
      <c r="K359" t="str">
        <f ca="1">SUBSTITUTE(Tabela1[[#This Row],[Online Sales (%)]],".",",")</f>
        <v>6,44</v>
      </c>
      <c r="L359" t="str">
        <f ca="1">SUBSTITUTE(Tabela1[[#This Row],[Average Price per Condom (USD)]],".",",")</f>
        <v>1,94</v>
      </c>
      <c r="M359" t="s">
        <v>191</v>
      </c>
      <c r="N359" s="6" t="str">
        <f>LEFT(Tabela1[[#This Row],[Male vs Female Purchases (%)]],2)</f>
        <v>76</v>
      </c>
      <c r="O359" s="6" t="str">
        <f>MID(Tabela1[[#This Row],[Male vs Female Purchases (%)]],12,2)</f>
        <v>36</v>
      </c>
      <c r="P359" t="s">
        <v>18</v>
      </c>
      <c r="Q359" t="s">
        <v>22</v>
      </c>
    </row>
    <row r="360" spans="1:17" x14ac:dyDescent="0.25">
      <c r="A360">
        <v>2022</v>
      </c>
      <c r="B360" t="s">
        <v>29</v>
      </c>
      <c r="C360">
        <v>1147</v>
      </c>
      <c r="D360" s="1">
        <v>2.35994236713288E+16</v>
      </c>
      <c r="E360" t="s">
        <v>15</v>
      </c>
      <c r="F360" s="3" t="str">
        <f ca="1">SUBSTITUTE(Tabela1[[#This Row],[Awareness Index (0-10)]],".",",")</f>
        <v>7,31</v>
      </c>
      <c r="G360" t="s">
        <v>40</v>
      </c>
      <c r="H360" s="3" t="str">
        <f ca="1">SUBSTITUTE(Tabela1[[#This Row],[Contraceptive Usage Rate (%)]],".",",")</f>
        <v>52,65</v>
      </c>
      <c r="I360" s="3" t="str">
        <f ca="1">SUBSTITUTE(Tabela1[[#This Row],[Teen Pregnancy Rate (per 1000 teens)]],".",",")</f>
        <v>39,57</v>
      </c>
      <c r="J360" t="str">
        <f ca="1">SUBSTITUTE(Tabela1[[#This Row],[HIV Prevention Awareness (%)]],".",",")</f>
        <v>34,38</v>
      </c>
      <c r="K360" t="str">
        <f ca="1">SUBSTITUTE(Tabela1[[#This Row],[Online Sales (%)]],".",",")</f>
        <v>20,45</v>
      </c>
      <c r="L360" t="str">
        <f ca="1">SUBSTITUTE(Tabela1[[#This Row],[Average Price per Condom (USD)]],".",",")</f>
        <v>0,62</v>
      </c>
      <c r="M360" t="s">
        <v>359</v>
      </c>
      <c r="N360" s="6" t="str">
        <f>LEFT(Tabela1[[#This Row],[Male vs Female Purchases (%)]],2)</f>
        <v>46</v>
      </c>
      <c r="O360" s="6" t="str">
        <f>MID(Tabela1[[#This Row],[Male vs Female Purchases (%)]],12,2)</f>
        <v>40</v>
      </c>
      <c r="P360" t="s">
        <v>21</v>
      </c>
      <c r="Q360" t="s">
        <v>15</v>
      </c>
    </row>
    <row r="361" spans="1:17" x14ac:dyDescent="0.25">
      <c r="A361">
        <v>2022</v>
      </c>
      <c r="B361" t="s">
        <v>29</v>
      </c>
      <c r="C361">
        <v>2007</v>
      </c>
      <c r="D361" s="1">
        <v>1.30894648837243E+16</v>
      </c>
      <c r="E361" t="s">
        <v>15</v>
      </c>
      <c r="F361" s="3" t="str">
        <f ca="1">SUBSTITUTE(Tabela1[[#This Row],[Awareness Index (0-10)]],".",",")</f>
        <v>9,37</v>
      </c>
      <c r="G361" t="s">
        <v>16</v>
      </c>
      <c r="H361" s="3" t="str">
        <f ca="1">SUBSTITUTE(Tabela1[[#This Row],[Contraceptive Usage Rate (%)]],".",",")</f>
        <v>66,34</v>
      </c>
      <c r="I361" s="3" t="str">
        <f ca="1">SUBSTITUTE(Tabela1[[#This Row],[Teen Pregnancy Rate (per 1000 teens)]],".",",")</f>
        <v>45,01</v>
      </c>
      <c r="J361" t="str">
        <f ca="1">SUBSTITUTE(Tabela1[[#This Row],[HIV Prevention Awareness (%)]],".",",")</f>
        <v>58,73</v>
      </c>
      <c r="K361" t="str">
        <f ca="1">SUBSTITUTE(Tabela1[[#This Row],[Online Sales (%)]],".",",")</f>
        <v>38,67</v>
      </c>
      <c r="L361" t="str">
        <f ca="1">SUBSTITUTE(Tabela1[[#This Row],[Average Price per Condom (USD)]],".",",")</f>
        <v>1,08</v>
      </c>
      <c r="M361" t="s">
        <v>360</v>
      </c>
      <c r="N361" s="6" t="str">
        <f>LEFT(Tabela1[[#This Row],[Male vs Female Purchases (%)]],2)</f>
        <v>70</v>
      </c>
      <c r="O361" s="6" t="str">
        <f>MID(Tabela1[[#This Row],[Male vs Female Purchases (%)]],12,2)</f>
        <v>25</v>
      </c>
      <c r="P361" t="s">
        <v>18</v>
      </c>
      <c r="Q361" t="s">
        <v>22</v>
      </c>
    </row>
    <row r="362" spans="1:17" x14ac:dyDescent="0.25">
      <c r="A362">
        <v>2022</v>
      </c>
      <c r="B362" t="s">
        <v>35</v>
      </c>
      <c r="C362">
        <v>2081</v>
      </c>
      <c r="D362" s="1">
        <v>6930320905305170</v>
      </c>
      <c r="E362" t="s">
        <v>15</v>
      </c>
      <c r="F362" s="3" t="str">
        <f ca="1">SUBSTITUTE(Tabela1[[#This Row],[Awareness Index (0-10)]],".",",")</f>
        <v>9,96</v>
      </c>
      <c r="G362" t="s">
        <v>40</v>
      </c>
      <c r="H362" s="3" t="str">
        <f ca="1">SUBSTITUTE(Tabela1[[#This Row],[Contraceptive Usage Rate (%)]],".",",")</f>
        <v>85,82</v>
      </c>
      <c r="I362" s="3" t="str">
        <f ca="1">SUBSTITUTE(Tabela1[[#This Row],[Teen Pregnancy Rate (per 1000 teens)]],".",",")</f>
        <v>22,33</v>
      </c>
      <c r="J362" t="str">
        <f ca="1">SUBSTITUTE(Tabela1[[#This Row],[HIV Prevention Awareness (%)]],".",",")</f>
        <v>28,2</v>
      </c>
      <c r="K362" t="str">
        <f ca="1">SUBSTITUTE(Tabela1[[#This Row],[Online Sales (%)]],".",",")</f>
        <v>58,59</v>
      </c>
      <c r="L362" t="str">
        <f ca="1">SUBSTITUTE(Tabela1[[#This Row],[Average Price per Condom (USD)]],".",",")</f>
        <v>1,68</v>
      </c>
      <c r="M362" t="s">
        <v>361</v>
      </c>
      <c r="N362" s="6" t="str">
        <f>LEFT(Tabela1[[#This Row],[Male vs Female Purchases (%)]],2)</f>
        <v>67</v>
      </c>
      <c r="O362" s="6" t="str">
        <f>MID(Tabela1[[#This Row],[Male vs Female Purchases (%)]],12,2)</f>
        <v>49</v>
      </c>
      <c r="P362" t="s">
        <v>18</v>
      </c>
      <c r="Q362" t="s">
        <v>15</v>
      </c>
    </row>
    <row r="363" spans="1:17" x14ac:dyDescent="0.25">
      <c r="A363">
        <v>2022</v>
      </c>
      <c r="B363" t="s">
        <v>35</v>
      </c>
      <c r="C363">
        <v>1663</v>
      </c>
      <c r="D363" s="1">
        <v>1.09670437955433E+16</v>
      </c>
      <c r="E363" t="s">
        <v>22</v>
      </c>
      <c r="F363" s="3" t="str">
        <f ca="1">SUBSTITUTE(Tabela1[[#This Row],[Awareness Index (0-10)]],".",",")</f>
        <v>9,11</v>
      </c>
      <c r="G363" t="s">
        <v>40</v>
      </c>
      <c r="H363" s="3" t="str">
        <f ca="1">SUBSTITUTE(Tabela1[[#This Row],[Contraceptive Usage Rate (%)]],".",",")</f>
        <v>20,54</v>
      </c>
      <c r="I363" s="3" t="str">
        <f ca="1">SUBSTITUTE(Tabela1[[#This Row],[Teen Pregnancy Rate (per 1000 teens)]],".",",")</f>
        <v>26,94</v>
      </c>
      <c r="J363" t="str">
        <f ca="1">SUBSTITUTE(Tabela1[[#This Row],[HIV Prevention Awareness (%)]],".",",")</f>
        <v>26,36</v>
      </c>
      <c r="K363" t="str">
        <f ca="1">SUBSTITUTE(Tabela1[[#This Row],[Online Sales (%)]],".",",")</f>
        <v>33,29</v>
      </c>
      <c r="L363" t="str">
        <f ca="1">SUBSTITUTE(Tabela1[[#This Row],[Average Price per Condom (USD)]],".",",")</f>
        <v>0,69</v>
      </c>
      <c r="M363" t="s">
        <v>362</v>
      </c>
      <c r="N363" s="6" t="str">
        <f>LEFT(Tabela1[[#This Row],[Male vs Female Purchases (%)]],2)</f>
        <v>52</v>
      </c>
      <c r="O363" s="6" t="str">
        <f>MID(Tabela1[[#This Row],[Male vs Female Purchases (%)]],12,2)</f>
        <v>24</v>
      </c>
      <c r="P363" t="s">
        <v>38</v>
      </c>
      <c r="Q363" t="s">
        <v>22</v>
      </c>
    </row>
    <row r="364" spans="1:17" x14ac:dyDescent="0.25">
      <c r="A364">
        <v>2022</v>
      </c>
      <c r="B364" t="s">
        <v>35</v>
      </c>
      <c r="C364">
        <v>695</v>
      </c>
      <c r="D364" s="1">
        <v>1.0220134577292E+16</v>
      </c>
      <c r="E364" t="s">
        <v>22</v>
      </c>
      <c r="F364" s="3" t="str">
        <f ca="1">SUBSTITUTE(Tabela1[[#This Row],[Awareness Index (0-10)]],".",",")</f>
        <v>6,79</v>
      </c>
      <c r="G364" t="s">
        <v>19</v>
      </c>
      <c r="H364" s="3" t="str">
        <f ca="1">SUBSTITUTE(Tabela1[[#This Row],[Contraceptive Usage Rate (%)]],".",",")</f>
        <v>73,24</v>
      </c>
      <c r="I364" s="3" t="str">
        <f ca="1">SUBSTITUTE(Tabela1[[#This Row],[Teen Pregnancy Rate (per 1000 teens)]],".",",")</f>
        <v>63,32</v>
      </c>
      <c r="J364" t="str">
        <f ca="1">SUBSTITUTE(Tabela1[[#This Row],[HIV Prevention Awareness (%)]],".",",")</f>
        <v>37,25</v>
      </c>
      <c r="K364" t="str">
        <f ca="1">SUBSTITUTE(Tabela1[[#This Row],[Online Sales (%)]],".",",")</f>
        <v>37,82</v>
      </c>
      <c r="L364" t="str">
        <f ca="1">SUBSTITUTE(Tabela1[[#This Row],[Average Price per Condom (USD)]],".",",")</f>
        <v>1,09</v>
      </c>
      <c r="M364" t="s">
        <v>363</v>
      </c>
      <c r="N364" s="6" t="str">
        <f>LEFT(Tabela1[[#This Row],[Male vs Female Purchases (%)]],2)</f>
        <v>46</v>
      </c>
      <c r="O364" s="6" t="str">
        <f>MID(Tabela1[[#This Row],[Male vs Female Purchases (%)]],12,2)</f>
        <v>52</v>
      </c>
      <c r="P364" t="s">
        <v>26</v>
      </c>
      <c r="Q364" t="s">
        <v>15</v>
      </c>
    </row>
    <row r="365" spans="1:17" x14ac:dyDescent="0.25">
      <c r="A365">
        <v>2022</v>
      </c>
      <c r="B365" t="s">
        <v>35</v>
      </c>
      <c r="C365">
        <v>113</v>
      </c>
      <c r="D365" s="1">
        <v>2.08415026914322E+16</v>
      </c>
      <c r="E365" t="s">
        <v>22</v>
      </c>
      <c r="F365" s="3" t="str">
        <f ca="1">SUBSTITUTE(Tabela1[[#This Row],[Awareness Index (0-10)]],".",",")</f>
        <v>9,01</v>
      </c>
      <c r="G365" t="s">
        <v>23</v>
      </c>
      <c r="H365" s="3" t="str">
        <f ca="1">SUBSTITUTE(Tabela1[[#This Row],[Contraceptive Usage Rate (%)]],".",",")</f>
        <v>27,53</v>
      </c>
      <c r="I365" s="3" t="str">
        <f ca="1">SUBSTITUTE(Tabela1[[#This Row],[Teen Pregnancy Rate (per 1000 teens)]],".",",")</f>
        <v>11,79</v>
      </c>
      <c r="J365" t="str">
        <f ca="1">SUBSTITUTE(Tabela1[[#This Row],[HIV Prevention Awareness (%)]],".",",")</f>
        <v>63,46</v>
      </c>
      <c r="K365" t="str">
        <f ca="1">SUBSTITUTE(Tabela1[[#This Row],[Online Sales (%)]],".",",")</f>
        <v>24,34</v>
      </c>
      <c r="L365" t="str">
        <f ca="1">SUBSTITUTE(Tabela1[[#This Row],[Average Price per Condom (USD)]],".",",")</f>
        <v>1,21</v>
      </c>
      <c r="M365" t="s">
        <v>364</v>
      </c>
      <c r="N365" s="6" t="str">
        <f>LEFT(Tabela1[[#This Row],[Male vs Female Purchases (%)]],2)</f>
        <v>74</v>
      </c>
      <c r="O365" s="6" t="str">
        <f>MID(Tabela1[[#This Row],[Male vs Female Purchases (%)]],12,2)</f>
        <v>44</v>
      </c>
      <c r="P365" t="s">
        <v>21</v>
      </c>
      <c r="Q365" t="s">
        <v>22</v>
      </c>
    </row>
    <row r="366" spans="1:17" x14ac:dyDescent="0.25">
      <c r="A366">
        <v>2022</v>
      </c>
      <c r="B366" t="s">
        <v>35</v>
      </c>
      <c r="C366">
        <v>2203</v>
      </c>
      <c r="D366" s="1">
        <v>5857911889864210</v>
      </c>
      <c r="E366" t="s">
        <v>15</v>
      </c>
      <c r="F366" s="3" t="str">
        <f ca="1">SUBSTITUTE(Tabela1[[#This Row],[Awareness Index (0-10)]],".",",")</f>
        <v>7,87</v>
      </c>
      <c r="G366" t="s">
        <v>23</v>
      </c>
      <c r="H366" s="3" t="str">
        <f ca="1">SUBSTITUTE(Tabela1[[#This Row],[Contraceptive Usage Rate (%)]],".",",")</f>
        <v>75,78</v>
      </c>
      <c r="I366" s="3" t="str">
        <f ca="1">SUBSTITUTE(Tabela1[[#This Row],[Teen Pregnancy Rate (per 1000 teens)]],".",",")</f>
        <v>16,9</v>
      </c>
      <c r="J366" t="str">
        <f ca="1">SUBSTITUTE(Tabela1[[#This Row],[HIV Prevention Awareness (%)]],".",",")</f>
        <v>91,43</v>
      </c>
      <c r="K366" t="str">
        <f ca="1">SUBSTITUTE(Tabela1[[#This Row],[Online Sales (%)]],".",",")</f>
        <v>34,16</v>
      </c>
      <c r="L366" t="str">
        <f ca="1">SUBSTITUTE(Tabela1[[#This Row],[Average Price per Condom (USD)]],".",",")</f>
        <v>2,36</v>
      </c>
      <c r="M366" t="s">
        <v>365</v>
      </c>
      <c r="N366" s="6" t="str">
        <f>LEFT(Tabela1[[#This Row],[Male vs Female Purchases (%)]],2)</f>
        <v>71</v>
      </c>
      <c r="O366" s="6" t="str">
        <f>MID(Tabela1[[#This Row],[Male vs Female Purchases (%)]],12,2)</f>
        <v>59</v>
      </c>
      <c r="P366" t="s">
        <v>26</v>
      </c>
      <c r="Q366" t="s">
        <v>22</v>
      </c>
    </row>
    <row r="367" spans="1:17" x14ac:dyDescent="0.25">
      <c r="A367">
        <v>2022</v>
      </c>
      <c r="B367" t="s">
        <v>43</v>
      </c>
      <c r="C367">
        <v>822</v>
      </c>
      <c r="D367" s="1">
        <v>2.43758435419486E+16</v>
      </c>
      <c r="E367" t="s">
        <v>15</v>
      </c>
      <c r="F367" s="3" t="str">
        <f ca="1">SUBSTITUTE(Tabela1[[#This Row],[Awareness Index (0-10)]],".",",")</f>
        <v>2,35</v>
      </c>
      <c r="G367" t="s">
        <v>19</v>
      </c>
      <c r="H367" s="3" t="str">
        <f ca="1">SUBSTITUTE(Tabela1[[#This Row],[Contraceptive Usage Rate (%)]],".",",")</f>
        <v>80,82</v>
      </c>
      <c r="I367" s="3" t="str">
        <f ca="1">SUBSTITUTE(Tabela1[[#This Row],[Teen Pregnancy Rate (per 1000 teens)]],".",",")</f>
        <v>25,66</v>
      </c>
      <c r="J367" t="str">
        <f ca="1">SUBSTITUTE(Tabela1[[#This Row],[HIV Prevention Awareness (%)]],".",",")</f>
        <v>97,19</v>
      </c>
      <c r="K367" t="str">
        <f ca="1">SUBSTITUTE(Tabela1[[#This Row],[Online Sales (%)]],".",",")</f>
        <v>12,6</v>
      </c>
      <c r="L367" t="str">
        <f ca="1">SUBSTITUTE(Tabela1[[#This Row],[Average Price per Condom (USD)]],".",",")</f>
        <v>0,52</v>
      </c>
      <c r="M367" t="s">
        <v>366</v>
      </c>
      <c r="N367" s="6" t="str">
        <f>LEFT(Tabela1[[#This Row],[Male vs Female Purchases (%)]],2)</f>
        <v>68</v>
      </c>
      <c r="O367" s="6" t="str">
        <f>MID(Tabela1[[#This Row],[Male vs Female Purchases (%)]],12,2)</f>
        <v>52</v>
      </c>
      <c r="P367" t="s">
        <v>18</v>
      </c>
      <c r="Q367" t="s">
        <v>22</v>
      </c>
    </row>
    <row r="368" spans="1:17" x14ac:dyDescent="0.25">
      <c r="A368">
        <v>2022</v>
      </c>
      <c r="B368" t="s">
        <v>43</v>
      </c>
      <c r="C368">
        <v>156</v>
      </c>
      <c r="D368" s="1">
        <v>8130509082694790</v>
      </c>
      <c r="E368" t="s">
        <v>22</v>
      </c>
      <c r="F368" s="3" t="str">
        <f ca="1">SUBSTITUTE(Tabela1[[#This Row],[Awareness Index (0-10)]],".",",")</f>
        <v>5,7</v>
      </c>
      <c r="G368" t="s">
        <v>23</v>
      </c>
      <c r="H368" s="3" t="str">
        <f ca="1">SUBSTITUTE(Tabela1[[#This Row],[Contraceptive Usage Rate (%)]],".",",")</f>
        <v>88,32</v>
      </c>
      <c r="I368" s="3" t="str">
        <f ca="1">SUBSTITUTE(Tabela1[[#This Row],[Teen Pregnancy Rate (per 1000 teens)]],".",",")</f>
        <v>5,94</v>
      </c>
      <c r="J368" t="str">
        <f ca="1">SUBSTITUTE(Tabela1[[#This Row],[HIV Prevention Awareness (%)]],".",",")</f>
        <v>40,84</v>
      </c>
      <c r="K368" t="str">
        <f ca="1">SUBSTITUTE(Tabela1[[#This Row],[Online Sales (%)]],".",",")</f>
        <v>51,71</v>
      </c>
      <c r="L368" t="str">
        <f ca="1">SUBSTITUTE(Tabela1[[#This Row],[Average Price per Condom (USD)]],".",",")</f>
        <v>2,4</v>
      </c>
      <c r="M368" t="s">
        <v>367</v>
      </c>
      <c r="N368" s="6" t="str">
        <f>LEFT(Tabela1[[#This Row],[Male vs Female Purchases (%)]],2)</f>
        <v>65</v>
      </c>
      <c r="O368" s="6" t="str">
        <f>MID(Tabela1[[#This Row],[Male vs Female Purchases (%)]],12,2)</f>
        <v>21</v>
      </c>
      <c r="P368" t="s">
        <v>59</v>
      </c>
      <c r="Q368" t="s">
        <v>22</v>
      </c>
    </row>
    <row r="369" spans="1:17" x14ac:dyDescent="0.25">
      <c r="A369">
        <v>2022</v>
      </c>
      <c r="B369" t="s">
        <v>43</v>
      </c>
      <c r="C369">
        <v>2352</v>
      </c>
      <c r="D369" s="1">
        <v>7061263675023770</v>
      </c>
      <c r="E369" t="s">
        <v>22</v>
      </c>
      <c r="F369" s="3" t="str">
        <f ca="1">SUBSTITUTE(Tabela1[[#This Row],[Awareness Index (0-10)]],".",",")</f>
        <v>9,12</v>
      </c>
      <c r="G369" t="s">
        <v>23</v>
      </c>
      <c r="H369" s="3" t="str">
        <f ca="1">SUBSTITUTE(Tabela1[[#This Row],[Contraceptive Usage Rate (%)]],".",",")</f>
        <v>59,39</v>
      </c>
      <c r="I369" s="3" t="str">
        <f ca="1">SUBSTITUTE(Tabela1[[#This Row],[Teen Pregnancy Rate (per 1000 teens)]],".",",")</f>
        <v>51,07</v>
      </c>
      <c r="J369" t="str">
        <f ca="1">SUBSTITUTE(Tabela1[[#This Row],[HIV Prevention Awareness (%)]],".",",")</f>
        <v>93,78</v>
      </c>
      <c r="K369" t="str">
        <f ca="1">SUBSTITUTE(Tabela1[[#This Row],[Online Sales (%)]],".",",")</f>
        <v>60,68</v>
      </c>
      <c r="L369" t="str">
        <f ca="1">SUBSTITUTE(Tabela1[[#This Row],[Average Price per Condom (USD)]],".",",")</f>
        <v>1,42</v>
      </c>
      <c r="M369" t="s">
        <v>368</v>
      </c>
      <c r="N369" s="6" t="str">
        <f>LEFT(Tabela1[[#This Row],[Male vs Female Purchases (%)]],2)</f>
        <v>49</v>
      </c>
      <c r="O369" s="6" t="str">
        <f>MID(Tabela1[[#This Row],[Male vs Female Purchases (%)]],12,2)</f>
        <v>42</v>
      </c>
      <c r="P369" t="s">
        <v>26</v>
      </c>
      <c r="Q369" t="s">
        <v>22</v>
      </c>
    </row>
    <row r="370" spans="1:17" x14ac:dyDescent="0.25">
      <c r="A370">
        <v>2022</v>
      </c>
      <c r="B370" t="s">
        <v>43</v>
      </c>
      <c r="C370">
        <v>517</v>
      </c>
      <c r="D370" s="1">
        <v>6043644516554270</v>
      </c>
      <c r="E370" t="s">
        <v>15</v>
      </c>
      <c r="F370" s="3" t="str">
        <f ca="1">SUBSTITUTE(Tabela1[[#This Row],[Awareness Index (0-10)]],".",",")</f>
        <v>9,16</v>
      </c>
      <c r="G370" t="s">
        <v>19</v>
      </c>
      <c r="H370" s="3" t="str">
        <f ca="1">SUBSTITUTE(Tabela1[[#This Row],[Contraceptive Usage Rate (%)]],".",",")</f>
        <v>79,28</v>
      </c>
      <c r="I370" s="3" t="str">
        <f ca="1">SUBSTITUTE(Tabela1[[#This Row],[Teen Pregnancy Rate (per 1000 teens)]],".",",")</f>
        <v>51,29</v>
      </c>
      <c r="J370" t="str">
        <f ca="1">SUBSTITUTE(Tabela1[[#This Row],[HIV Prevention Awareness (%)]],".",",")</f>
        <v>43,6</v>
      </c>
      <c r="K370" t="str">
        <f ca="1">SUBSTITUTE(Tabela1[[#This Row],[Online Sales (%)]],".",",")</f>
        <v>17,5</v>
      </c>
      <c r="L370" t="str">
        <f ca="1">SUBSTITUTE(Tabela1[[#This Row],[Average Price per Condom (USD)]],".",",")</f>
        <v>1,39</v>
      </c>
      <c r="M370" t="s">
        <v>369</v>
      </c>
      <c r="N370" s="6" t="str">
        <f>LEFT(Tabela1[[#This Row],[Male vs Female Purchases (%)]],2)</f>
        <v>54</v>
      </c>
      <c r="O370" s="6" t="str">
        <f>MID(Tabela1[[#This Row],[Male vs Female Purchases (%)]],12,2)</f>
        <v>52</v>
      </c>
      <c r="P370" t="s">
        <v>18</v>
      </c>
      <c r="Q370" t="s">
        <v>22</v>
      </c>
    </row>
    <row r="371" spans="1:17" x14ac:dyDescent="0.25">
      <c r="A371">
        <v>2022</v>
      </c>
      <c r="B371" t="s">
        <v>43</v>
      </c>
      <c r="C371">
        <v>2354</v>
      </c>
      <c r="D371" s="1">
        <v>3.47733440719788E+16</v>
      </c>
      <c r="E371" t="s">
        <v>22</v>
      </c>
      <c r="F371" s="3" t="str">
        <f ca="1">SUBSTITUTE(Tabela1[[#This Row],[Awareness Index (0-10)]],".",",")</f>
        <v>9,59</v>
      </c>
      <c r="G371" t="s">
        <v>19</v>
      </c>
      <c r="H371" s="3" t="str">
        <f ca="1">SUBSTITUTE(Tabela1[[#This Row],[Contraceptive Usage Rate (%)]],".",",")</f>
        <v>78,82</v>
      </c>
      <c r="I371" s="3" t="str">
        <f ca="1">SUBSTITUTE(Tabela1[[#This Row],[Teen Pregnancy Rate (per 1000 teens)]],".",",")</f>
        <v>18,69</v>
      </c>
      <c r="J371" t="str">
        <f ca="1">SUBSTITUTE(Tabela1[[#This Row],[HIV Prevention Awareness (%)]],".",",")</f>
        <v>79,26</v>
      </c>
      <c r="K371" t="str">
        <f ca="1">SUBSTITUTE(Tabela1[[#This Row],[Online Sales (%)]],".",",")</f>
        <v>40,75</v>
      </c>
      <c r="L371" t="str">
        <f ca="1">SUBSTITUTE(Tabela1[[#This Row],[Average Price per Condom (USD)]],".",",")</f>
        <v>0,45</v>
      </c>
      <c r="M371" t="s">
        <v>370</v>
      </c>
      <c r="N371" s="6" t="str">
        <f>LEFT(Tabela1[[#This Row],[Male vs Female Purchases (%)]],2)</f>
        <v>46</v>
      </c>
      <c r="O371" s="6" t="str">
        <f>MID(Tabela1[[#This Row],[Male vs Female Purchases (%)]],12,2)</f>
        <v>60</v>
      </c>
      <c r="P371" t="s">
        <v>38</v>
      </c>
      <c r="Q371" t="s">
        <v>15</v>
      </c>
    </row>
    <row r="372" spans="1:17" x14ac:dyDescent="0.25">
      <c r="A372">
        <v>2022</v>
      </c>
      <c r="B372" t="s">
        <v>50</v>
      </c>
      <c r="C372">
        <v>772</v>
      </c>
      <c r="D372" s="1">
        <v>2.01029893258796E+16</v>
      </c>
      <c r="E372" t="s">
        <v>15</v>
      </c>
      <c r="F372" s="3" t="str">
        <f ca="1">SUBSTITUTE(Tabela1[[#This Row],[Awareness Index (0-10)]],".",",")</f>
        <v>8,34</v>
      </c>
      <c r="G372" t="s">
        <v>40</v>
      </c>
      <c r="H372" s="3" t="str">
        <f ca="1">SUBSTITUTE(Tabela1[[#This Row],[Contraceptive Usage Rate (%)]],".",",")</f>
        <v>35,31</v>
      </c>
      <c r="I372" s="3" t="str">
        <f ca="1">SUBSTITUTE(Tabela1[[#This Row],[Teen Pregnancy Rate (per 1000 teens)]],".",",")</f>
        <v>58,71</v>
      </c>
      <c r="J372" t="str">
        <f ca="1">SUBSTITUTE(Tabela1[[#This Row],[HIV Prevention Awareness (%)]],".",",")</f>
        <v>38,63</v>
      </c>
      <c r="K372" t="str">
        <f ca="1">SUBSTITUTE(Tabela1[[#This Row],[Online Sales (%)]],".",",")</f>
        <v>33,52</v>
      </c>
      <c r="L372" t="str">
        <f ca="1">SUBSTITUTE(Tabela1[[#This Row],[Average Price per Condom (USD)]],".",",")</f>
        <v>0,2</v>
      </c>
      <c r="M372" t="s">
        <v>371</v>
      </c>
      <c r="N372" s="6" t="str">
        <f>LEFT(Tabela1[[#This Row],[Male vs Female Purchases (%)]],2)</f>
        <v>51</v>
      </c>
      <c r="O372" s="6" t="str">
        <f>MID(Tabela1[[#This Row],[Male vs Female Purchases (%)]],12,2)</f>
        <v>41</v>
      </c>
      <c r="P372" t="s">
        <v>18</v>
      </c>
      <c r="Q372" t="s">
        <v>22</v>
      </c>
    </row>
    <row r="373" spans="1:17" x14ac:dyDescent="0.25">
      <c r="A373">
        <v>2022</v>
      </c>
      <c r="B373" t="s">
        <v>50</v>
      </c>
      <c r="C373">
        <v>423</v>
      </c>
      <c r="D373" s="1">
        <v>75505947616781</v>
      </c>
      <c r="E373" t="s">
        <v>15</v>
      </c>
      <c r="F373" s="3" t="str">
        <f ca="1">SUBSTITUTE(Tabela1[[#This Row],[Awareness Index (0-10)]],".",",")</f>
        <v>9,01</v>
      </c>
      <c r="G373" t="s">
        <v>19</v>
      </c>
      <c r="H373" s="3" t="str">
        <f ca="1">SUBSTITUTE(Tabela1[[#This Row],[Contraceptive Usage Rate (%)]],".",",")</f>
        <v>39,72</v>
      </c>
      <c r="I373" s="3" t="str">
        <f ca="1">SUBSTITUTE(Tabela1[[#This Row],[Teen Pregnancy Rate (per 1000 teens)]],".",",")</f>
        <v>46,35</v>
      </c>
      <c r="J373" t="str">
        <f ca="1">SUBSTITUTE(Tabela1[[#This Row],[HIV Prevention Awareness (%)]],".",",")</f>
        <v>45,0</v>
      </c>
      <c r="K373" t="str">
        <f ca="1">SUBSTITUTE(Tabela1[[#This Row],[Online Sales (%)]],".",",")</f>
        <v>54,89</v>
      </c>
      <c r="L373" t="str">
        <f ca="1">SUBSTITUTE(Tabela1[[#This Row],[Average Price per Condom (USD)]],".",",")</f>
        <v>1,87</v>
      </c>
      <c r="M373" t="s">
        <v>372</v>
      </c>
      <c r="N373" s="6" t="str">
        <f>LEFT(Tabela1[[#This Row],[Male vs Female Purchases (%)]],2)</f>
        <v>76</v>
      </c>
      <c r="O373" s="6" t="str">
        <f>MID(Tabela1[[#This Row],[Male vs Female Purchases (%)]],12,2)</f>
        <v>45</v>
      </c>
      <c r="P373" t="s">
        <v>26</v>
      </c>
      <c r="Q373" t="s">
        <v>15</v>
      </c>
    </row>
    <row r="374" spans="1:17" x14ac:dyDescent="0.25">
      <c r="A374">
        <v>2022</v>
      </c>
      <c r="B374" t="s">
        <v>50</v>
      </c>
      <c r="C374">
        <v>312</v>
      </c>
      <c r="D374" s="1">
        <v>171047721470202</v>
      </c>
      <c r="E374" t="s">
        <v>22</v>
      </c>
      <c r="F374" s="3" t="str">
        <f ca="1">SUBSTITUTE(Tabela1[[#This Row],[Awareness Index (0-10)]],".",",")</f>
        <v>5,05</v>
      </c>
      <c r="G374" t="s">
        <v>40</v>
      </c>
      <c r="H374" s="3" t="str">
        <f ca="1">SUBSTITUTE(Tabela1[[#This Row],[Contraceptive Usage Rate (%)]],".",",")</f>
        <v>26,72</v>
      </c>
      <c r="I374" s="3" t="str">
        <f ca="1">SUBSTITUTE(Tabela1[[#This Row],[Teen Pregnancy Rate (per 1000 teens)]],".",",")</f>
        <v>52,72</v>
      </c>
      <c r="J374" t="str">
        <f ca="1">SUBSTITUTE(Tabela1[[#This Row],[HIV Prevention Awareness (%)]],".",",")</f>
        <v>83,32</v>
      </c>
      <c r="K374" t="str">
        <f ca="1">SUBSTITUTE(Tabela1[[#This Row],[Online Sales (%)]],".",",")</f>
        <v>8,19</v>
      </c>
      <c r="L374" t="str">
        <f ca="1">SUBSTITUTE(Tabela1[[#This Row],[Average Price per Condom (USD)]],".",",")</f>
        <v>1,88</v>
      </c>
      <c r="M374" t="s">
        <v>373</v>
      </c>
      <c r="N374" s="6" t="str">
        <f>LEFT(Tabela1[[#This Row],[Male vs Female Purchases (%)]],2)</f>
        <v>60</v>
      </c>
      <c r="O374" s="6" t="str">
        <f>MID(Tabela1[[#This Row],[Male vs Female Purchases (%)]],12,2)</f>
        <v>38</v>
      </c>
      <c r="P374" t="s">
        <v>18</v>
      </c>
      <c r="Q374" t="s">
        <v>22</v>
      </c>
    </row>
    <row r="375" spans="1:17" x14ac:dyDescent="0.25">
      <c r="A375">
        <v>2022</v>
      </c>
      <c r="B375" t="s">
        <v>50</v>
      </c>
      <c r="C375">
        <v>401</v>
      </c>
      <c r="D375" s="1">
        <v>5805620646478810</v>
      </c>
      <c r="E375" t="s">
        <v>15</v>
      </c>
      <c r="F375" s="3" t="str">
        <f ca="1">SUBSTITUTE(Tabela1[[#This Row],[Awareness Index (0-10)]],".",",")</f>
        <v>2,83</v>
      </c>
      <c r="G375" t="s">
        <v>16</v>
      </c>
      <c r="H375" s="3" t="str">
        <f ca="1">SUBSTITUTE(Tabela1[[#This Row],[Contraceptive Usage Rate (%)]],".",",")</f>
        <v>65,95</v>
      </c>
      <c r="I375" s="3" t="str">
        <f ca="1">SUBSTITUTE(Tabela1[[#This Row],[Teen Pregnancy Rate (per 1000 teens)]],".",",")</f>
        <v>42,2</v>
      </c>
      <c r="J375" t="str">
        <f ca="1">SUBSTITUTE(Tabela1[[#This Row],[HIV Prevention Awareness (%)]],".",",")</f>
        <v>51,31</v>
      </c>
      <c r="K375" t="str">
        <f ca="1">SUBSTITUTE(Tabela1[[#This Row],[Online Sales (%)]],".",",")</f>
        <v>44,56</v>
      </c>
      <c r="L375" t="str">
        <f ca="1">SUBSTITUTE(Tabela1[[#This Row],[Average Price per Condom (USD)]],".",",")</f>
        <v>1,16</v>
      </c>
      <c r="M375" t="s">
        <v>374</v>
      </c>
      <c r="N375" s="6" t="str">
        <f>LEFT(Tabela1[[#This Row],[Male vs Female Purchases (%)]],2)</f>
        <v>61</v>
      </c>
      <c r="O375" s="6" t="str">
        <f>MID(Tabela1[[#This Row],[Male vs Female Purchases (%)]],12,2)</f>
        <v>27</v>
      </c>
      <c r="P375" t="s">
        <v>18</v>
      </c>
      <c r="Q375" t="s">
        <v>15</v>
      </c>
    </row>
    <row r="376" spans="1:17" x14ac:dyDescent="0.25">
      <c r="A376">
        <v>2022</v>
      </c>
      <c r="B376" t="s">
        <v>50</v>
      </c>
      <c r="C376">
        <v>1001</v>
      </c>
      <c r="D376" s="1">
        <v>3.37611482319928E+16</v>
      </c>
      <c r="E376" t="s">
        <v>22</v>
      </c>
      <c r="F376" s="3" t="str">
        <f ca="1">SUBSTITUTE(Tabela1[[#This Row],[Awareness Index (0-10)]],".",",")</f>
        <v>2,17</v>
      </c>
      <c r="G376" t="s">
        <v>19</v>
      </c>
      <c r="H376" s="3" t="str">
        <f ca="1">SUBSTITUTE(Tabela1[[#This Row],[Contraceptive Usage Rate (%)]],".",",")</f>
        <v>18,91</v>
      </c>
      <c r="I376" s="3" t="str">
        <f ca="1">SUBSTITUTE(Tabela1[[#This Row],[Teen Pregnancy Rate (per 1000 teens)]],".",",")</f>
        <v>31,03</v>
      </c>
      <c r="J376" t="str">
        <f ca="1">SUBSTITUTE(Tabela1[[#This Row],[HIV Prevention Awareness (%)]],".",",")</f>
        <v>59,39</v>
      </c>
      <c r="K376" t="str">
        <f ca="1">SUBSTITUTE(Tabela1[[#This Row],[Online Sales (%)]],".",",")</f>
        <v>43,92</v>
      </c>
      <c r="L376" t="str">
        <f ca="1">SUBSTITUTE(Tabela1[[#This Row],[Average Price per Condom (USD)]],".",",")</f>
        <v>1,34</v>
      </c>
      <c r="M376" t="s">
        <v>375</v>
      </c>
      <c r="N376" s="6" t="str">
        <f>LEFT(Tabela1[[#This Row],[Male vs Female Purchases (%)]],2)</f>
        <v>62</v>
      </c>
      <c r="O376" s="6" t="str">
        <f>MID(Tabela1[[#This Row],[Male vs Female Purchases (%)]],12,2)</f>
        <v>22</v>
      </c>
      <c r="P376" t="s">
        <v>28</v>
      </c>
      <c r="Q376" t="s">
        <v>22</v>
      </c>
    </row>
    <row r="377" spans="1:17" x14ac:dyDescent="0.25">
      <c r="A377">
        <v>2022</v>
      </c>
      <c r="B377" t="s">
        <v>56</v>
      </c>
      <c r="C377">
        <v>939</v>
      </c>
      <c r="D377" s="1">
        <v>7498021724797300</v>
      </c>
      <c r="E377" t="s">
        <v>15</v>
      </c>
      <c r="F377" s="3" t="str">
        <f ca="1">SUBSTITUTE(Tabela1[[#This Row],[Awareness Index (0-10)]],".",",")</f>
        <v>4,08</v>
      </c>
      <c r="G377" t="s">
        <v>16</v>
      </c>
      <c r="H377" s="3" t="str">
        <f ca="1">SUBSTITUTE(Tabela1[[#This Row],[Contraceptive Usage Rate (%)]],".",",")</f>
        <v>37,38</v>
      </c>
      <c r="I377" s="3" t="str">
        <f ca="1">SUBSTITUTE(Tabela1[[#This Row],[Teen Pregnancy Rate (per 1000 teens)]],".",",")</f>
        <v>40,11</v>
      </c>
      <c r="J377" t="str">
        <f ca="1">SUBSTITUTE(Tabela1[[#This Row],[HIV Prevention Awareness (%)]],".",",")</f>
        <v>61,54</v>
      </c>
      <c r="K377" t="str">
        <f ca="1">SUBSTITUTE(Tabela1[[#This Row],[Online Sales (%)]],".",",")</f>
        <v>60,37</v>
      </c>
      <c r="L377" t="str">
        <f ca="1">SUBSTITUTE(Tabela1[[#This Row],[Average Price per Condom (USD)]],".",",")</f>
        <v>2,45</v>
      </c>
      <c r="M377" t="s">
        <v>339</v>
      </c>
      <c r="N377" s="6" t="str">
        <f>LEFT(Tabela1[[#This Row],[Male vs Female Purchases (%)]],2)</f>
        <v>57</v>
      </c>
      <c r="O377" s="6" t="str">
        <f>MID(Tabela1[[#This Row],[Male vs Female Purchases (%)]],12,2)</f>
        <v>57</v>
      </c>
      <c r="P377" t="s">
        <v>38</v>
      </c>
      <c r="Q377" t="s">
        <v>22</v>
      </c>
    </row>
    <row r="378" spans="1:17" x14ac:dyDescent="0.25">
      <c r="A378">
        <v>2022</v>
      </c>
      <c r="B378" t="s">
        <v>56</v>
      </c>
      <c r="C378">
        <v>2140</v>
      </c>
      <c r="D378" s="1">
        <v>7444159989835350</v>
      </c>
      <c r="E378" t="s">
        <v>22</v>
      </c>
      <c r="F378" s="3" t="str">
        <f ca="1">SUBSTITUTE(Tabela1[[#This Row],[Awareness Index (0-10)]],".",",")</f>
        <v>4,08</v>
      </c>
      <c r="G378" t="s">
        <v>19</v>
      </c>
      <c r="H378" s="3" t="str">
        <f ca="1">SUBSTITUTE(Tabela1[[#This Row],[Contraceptive Usage Rate (%)]],".",",")</f>
        <v>38,72</v>
      </c>
      <c r="I378" s="3" t="str">
        <f ca="1">SUBSTITUTE(Tabela1[[#This Row],[Teen Pregnancy Rate (per 1000 teens)]],".",",")</f>
        <v>38,55</v>
      </c>
      <c r="J378" t="str">
        <f ca="1">SUBSTITUTE(Tabela1[[#This Row],[HIV Prevention Awareness (%)]],".",",")</f>
        <v>80,93</v>
      </c>
      <c r="K378" t="str">
        <f ca="1">SUBSTITUTE(Tabela1[[#This Row],[Online Sales (%)]],".",",")</f>
        <v>25,97</v>
      </c>
      <c r="L378" t="str">
        <f ca="1">SUBSTITUTE(Tabela1[[#This Row],[Average Price per Condom (USD)]],".",",")</f>
        <v>1,02</v>
      </c>
      <c r="M378" t="s">
        <v>232</v>
      </c>
      <c r="N378" s="6" t="str">
        <f>LEFT(Tabela1[[#This Row],[Male vs Female Purchases (%)]],2)</f>
        <v>68</v>
      </c>
      <c r="O378" s="6" t="str">
        <f>MID(Tabela1[[#This Row],[Male vs Female Purchases (%)]],12,2)</f>
        <v>48</v>
      </c>
      <c r="P378" t="s">
        <v>45</v>
      </c>
      <c r="Q378" t="s">
        <v>22</v>
      </c>
    </row>
    <row r="379" spans="1:17" x14ac:dyDescent="0.25">
      <c r="A379">
        <v>2022</v>
      </c>
      <c r="B379" t="s">
        <v>56</v>
      </c>
      <c r="C379">
        <v>2435</v>
      </c>
      <c r="D379" s="1">
        <v>7918817480261320</v>
      </c>
      <c r="E379" t="s">
        <v>22</v>
      </c>
      <c r="F379" s="3" t="str">
        <f ca="1">SUBSTITUTE(Tabela1[[#This Row],[Awareness Index (0-10)]],".",",")</f>
        <v>7,75</v>
      </c>
      <c r="G379" t="s">
        <v>40</v>
      </c>
      <c r="H379" s="3" t="str">
        <f ca="1">SUBSTITUTE(Tabela1[[#This Row],[Contraceptive Usage Rate (%)]],".",",")</f>
        <v>46,55</v>
      </c>
      <c r="I379" s="3" t="str">
        <f ca="1">SUBSTITUTE(Tabela1[[#This Row],[Teen Pregnancy Rate (per 1000 teens)]],".",",")</f>
        <v>51,09</v>
      </c>
      <c r="J379" t="str">
        <f ca="1">SUBSTITUTE(Tabela1[[#This Row],[HIV Prevention Awareness (%)]],".",",")</f>
        <v>30,12</v>
      </c>
      <c r="K379" t="str">
        <f ca="1">SUBSTITUTE(Tabela1[[#This Row],[Online Sales (%)]],".",",")</f>
        <v>5,5</v>
      </c>
      <c r="L379" t="str">
        <f ca="1">SUBSTITUTE(Tabela1[[#This Row],[Average Price per Condom (USD)]],".",",")</f>
        <v>1,9</v>
      </c>
      <c r="M379" t="s">
        <v>376</v>
      </c>
      <c r="N379" s="6" t="str">
        <f>LEFT(Tabela1[[#This Row],[Male vs Female Purchases (%)]],2)</f>
        <v>55</v>
      </c>
      <c r="O379" s="6" t="str">
        <f>MID(Tabela1[[#This Row],[Male vs Female Purchases (%)]],12,2)</f>
        <v>45</v>
      </c>
      <c r="P379" t="s">
        <v>21</v>
      </c>
      <c r="Q379" t="s">
        <v>22</v>
      </c>
    </row>
    <row r="380" spans="1:17" x14ac:dyDescent="0.25">
      <c r="A380">
        <v>2022</v>
      </c>
      <c r="B380" t="s">
        <v>56</v>
      </c>
      <c r="C380">
        <v>1931</v>
      </c>
      <c r="D380" s="1">
        <v>4365333150769030</v>
      </c>
      <c r="E380" t="s">
        <v>22</v>
      </c>
      <c r="F380" s="3" t="str">
        <f ca="1">SUBSTITUTE(Tabela1[[#This Row],[Awareness Index (0-10)]],".",",")</f>
        <v>7,11</v>
      </c>
      <c r="G380" t="s">
        <v>40</v>
      </c>
      <c r="H380" s="3" t="str">
        <f ca="1">SUBSTITUTE(Tabela1[[#This Row],[Contraceptive Usage Rate (%)]],".",",")</f>
        <v>67,68</v>
      </c>
      <c r="I380" s="3" t="str">
        <f ca="1">SUBSTITUTE(Tabela1[[#This Row],[Teen Pregnancy Rate (per 1000 teens)]],".",",")</f>
        <v>38,67</v>
      </c>
      <c r="J380" t="str">
        <f ca="1">SUBSTITUTE(Tabela1[[#This Row],[HIV Prevention Awareness (%)]],".",",")</f>
        <v>77,11</v>
      </c>
      <c r="K380" t="str">
        <f ca="1">SUBSTITUTE(Tabela1[[#This Row],[Online Sales (%)]],".",",")</f>
        <v>40,68</v>
      </c>
      <c r="L380" t="str">
        <f ca="1">SUBSTITUTE(Tabela1[[#This Row],[Average Price per Condom (USD)]],".",",")</f>
        <v>2,14</v>
      </c>
      <c r="M380" t="s">
        <v>377</v>
      </c>
      <c r="N380" s="6" t="str">
        <f>LEFT(Tabela1[[#This Row],[Male vs Female Purchases (%)]],2)</f>
        <v>76</v>
      </c>
      <c r="O380" s="6" t="str">
        <f>MID(Tabela1[[#This Row],[Male vs Female Purchases (%)]],12,2)</f>
        <v>29</v>
      </c>
      <c r="P380" t="s">
        <v>21</v>
      </c>
      <c r="Q380" t="s">
        <v>15</v>
      </c>
    </row>
    <row r="381" spans="1:17" x14ac:dyDescent="0.25">
      <c r="A381">
        <v>2022</v>
      </c>
      <c r="B381" t="s">
        <v>56</v>
      </c>
      <c r="C381">
        <v>1667</v>
      </c>
      <c r="D381" s="1">
        <v>2649646751393370</v>
      </c>
      <c r="E381" t="s">
        <v>15</v>
      </c>
      <c r="F381" s="3" t="str">
        <f ca="1">SUBSTITUTE(Tabela1[[#This Row],[Awareness Index (0-10)]],".",",")</f>
        <v>7,74</v>
      </c>
      <c r="G381" t="s">
        <v>40</v>
      </c>
      <c r="H381" s="3" t="str">
        <f ca="1">SUBSTITUTE(Tabela1[[#This Row],[Contraceptive Usage Rate (%)]],".",",")</f>
        <v>43,32</v>
      </c>
      <c r="I381" s="3" t="str">
        <f ca="1">SUBSTITUTE(Tabela1[[#This Row],[Teen Pregnancy Rate (per 1000 teens)]],".",",")</f>
        <v>14,31</v>
      </c>
      <c r="J381" t="str">
        <f ca="1">SUBSTITUTE(Tabela1[[#This Row],[HIV Prevention Awareness (%)]],".",",")</f>
        <v>71,72</v>
      </c>
      <c r="K381" t="str">
        <f ca="1">SUBSTITUTE(Tabela1[[#This Row],[Online Sales (%)]],".",",")</f>
        <v>63,01</v>
      </c>
      <c r="L381" t="str">
        <f ca="1">SUBSTITUTE(Tabela1[[#This Row],[Average Price per Condom (USD)]],".",",")</f>
        <v>0,6</v>
      </c>
      <c r="M381" t="s">
        <v>331</v>
      </c>
      <c r="N381" s="6" t="str">
        <f>LEFT(Tabela1[[#This Row],[Male vs Female Purchases (%)]],2)</f>
        <v>79</v>
      </c>
      <c r="O381" s="6" t="str">
        <f>MID(Tabela1[[#This Row],[Male vs Female Purchases (%)]],12,2)</f>
        <v>45</v>
      </c>
      <c r="P381" t="s">
        <v>38</v>
      </c>
      <c r="Q381" t="s">
        <v>15</v>
      </c>
    </row>
    <row r="382" spans="1:17" x14ac:dyDescent="0.25">
      <c r="A382">
        <v>2022</v>
      </c>
      <c r="B382" t="s">
        <v>63</v>
      </c>
      <c r="C382">
        <v>261</v>
      </c>
      <c r="D382" s="1">
        <v>4.4989024244400304E+16</v>
      </c>
      <c r="E382" t="s">
        <v>15</v>
      </c>
      <c r="F382" s="3" t="str">
        <f ca="1">SUBSTITUTE(Tabela1[[#This Row],[Awareness Index (0-10)]],".",",")</f>
        <v>7,92</v>
      </c>
      <c r="G382" t="s">
        <v>40</v>
      </c>
      <c r="H382" s="3" t="str">
        <f ca="1">SUBSTITUTE(Tabela1[[#This Row],[Contraceptive Usage Rate (%)]],".",",")</f>
        <v>85,24</v>
      </c>
      <c r="I382" s="3" t="str">
        <f ca="1">SUBSTITUTE(Tabela1[[#This Row],[Teen Pregnancy Rate (per 1000 teens)]],".",",")</f>
        <v>67,55</v>
      </c>
      <c r="J382" t="str">
        <f ca="1">SUBSTITUTE(Tabela1[[#This Row],[HIV Prevention Awareness (%)]],".",",")</f>
        <v>50,34</v>
      </c>
      <c r="K382" t="str">
        <f ca="1">SUBSTITUTE(Tabela1[[#This Row],[Online Sales (%)]],".",",")</f>
        <v>31,47</v>
      </c>
      <c r="L382" t="str">
        <f ca="1">SUBSTITUTE(Tabela1[[#This Row],[Average Price per Condom (USD)]],".",",")</f>
        <v>1,11</v>
      </c>
      <c r="M382" t="s">
        <v>378</v>
      </c>
      <c r="N382" s="6" t="str">
        <f>LEFT(Tabela1[[#This Row],[Male vs Female Purchases (%)]],2)</f>
        <v>43</v>
      </c>
      <c r="O382" s="6" t="str">
        <f>MID(Tabela1[[#This Row],[Male vs Female Purchases (%)]],12,2)</f>
        <v>43</v>
      </c>
      <c r="P382" t="s">
        <v>45</v>
      </c>
      <c r="Q382" t="s">
        <v>15</v>
      </c>
    </row>
    <row r="383" spans="1:17" x14ac:dyDescent="0.25">
      <c r="A383">
        <v>2022</v>
      </c>
      <c r="B383" t="s">
        <v>63</v>
      </c>
      <c r="C383">
        <v>650</v>
      </c>
      <c r="D383" s="1">
        <v>1620823371856920</v>
      </c>
      <c r="E383" t="s">
        <v>15</v>
      </c>
      <c r="F383" s="3" t="str">
        <f ca="1">SUBSTITUTE(Tabela1[[#This Row],[Awareness Index (0-10)]],".",",")</f>
        <v>8,54</v>
      </c>
      <c r="G383" t="s">
        <v>16</v>
      </c>
      <c r="H383" s="3" t="str">
        <f ca="1">SUBSTITUTE(Tabela1[[#This Row],[Contraceptive Usage Rate (%)]],".",",")</f>
        <v>61,26</v>
      </c>
      <c r="I383" s="3" t="str">
        <f ca="1">SUBSTITUTE(Tabela1[[#This Row],[Teen Pregnancy Rate (per 1000 teens)]],".",",")</f>
        <v>38,26</v>
      </c>
      <c r="J383" t="str">
        <f ca="1">SUBSTITUTE(Tabela1[[#This Row],[HIV Prevention Awareness (%)]],".",",")</f>
        <v>49,94</v>
      </c>
      <c r="K383" t="str">
        <f ca="1">SUBSTITUTE(Tabela1[[#This Row],[Online Sales (%)]],".",",")</f>
        <v>15,58</v>
      </c>
      <c r="L383" t="str">
        <f ca="1">SUBSTITUTE(Tabela1[[#This Row],[Average Price per Condom (USD)]],".",",")</f>
        <v>1,13</v>
      </c>
      <c r="M383" t="s">
        <v>354</v>
      </c>
      <c r="N383" s="6" t="str">
        <f>LEFT(Tabela1[[#This Row],[Male vs Female Purchases (%)]],2)</f>
        <v>53</v>
      </c>
      <c r="O383" s="6" t="str">
        <f>MID(Tabela1[[#This Row],[Male vs Female Purchases (%)]],12,2)</f>
        <v>28</v>
      </c>
      <c r="P383" t="s">
        <v>38</v>
      </c>
      <c r="Q383" t="s">
        <v>15</v>
      </c>
    </row>
    <row r="384" spans="1:17" x14ac:dyDescent="0.25">
      <c r="A384">
        <v>2022</v>
      </c>
      <c r="B384" t="s">
        <v>63</v>
      </c>
      <c r="C384">
        <v>1583</v>
      </c>
      <c r="D384" s="1">
        <v>2.1035453379468E+16</v>
      </c>
      <c r="E384" t="s">
        <v>22</v>
      </c>
      <c r="F384" s="3" t="str">
        <f ca="1">SUBSTITUTE(Tabela1[[#This Row],[Awareness Index (0-10)]],".",",")</f>
        <v>9,96</v>
      </c>
      <c r="G384" t="s">
        <v>16</v>
      </c>
      <c r="H384" s="3" t="str">
        <f ca="1">SUBSTITUTE(Tabela1[[#This Row],[Contraceptive Usage Rate (%)]],".",",")</f>
        <v>94,52</v>
      </c>
      <c r="I384" s="3" t="str">
        <f ca="1">SUBSTITUTE(Tabela1[[#This Row],[Teen Pregnancy Rate (per 1000 teens)]],".",",")</f>
        <v>34,53</v>
      </c>
      <c r="J384" t="str">
        <f ca="1">SUBSTITUTE(Tabela1[[#This Row],[HIV Prevention Awareness (%)]],".",",")</f>
        <v>65,83</v>
      </c>
      <c r="K384" t="str">
        <f ca="1">SUBSTITUTE(Tabela1[[#This Row],[Online Sales (%)]],".",",")</f>
        <v>56,2</v>
      </c>
      <c r="L384" t="str">
        <f ca="1">SUBSTITUTE(Tabela1[[#This Row],[Average Price per Condom (USD)]],".",",")</f>
        <v>1,06</v>
      </c>
      <c r="M384" t="s">
        <v>379</v>
      </c>
      <c r="N384" s="6" t="str">
        <f>LEFT(Tabela1[[#This Row],[Male vs Female Purchases (%)]],2)</f>
        <v>46</v>
      </c>
      <c r="O384" s="6" t="str">
        <f>MID(Tabela1[[#This Row],[Male vs Female Purchases (%)]],12,2)</f>
        <v>22</v>
      </c>
      <c r="P384" t="s">
        <v>21</v>
      </c>
      <c r="Q384" t="s">
        <v>15</v>
      </c>
    </row>
    <row r="385" spans="1:17" x14ac:dyDescent="0.25">
      <c r="A385">
        <v>2022</v>
      </c>
      <c r="B385" t="s">
        <v>63</v>
      </c>
      <c r="C385">
        <v>809</v>
      </c>
      <c r="D385" s="1">
        <v>2776992608587280</v>
      </c>
      <c r="E385" t="s">
        <v>22</v>
      </c>
      <c r="F385" s="3" t="str">
        <f ca="1">SUBSTITUTE(Tabela1[[#This Row],[Awareness Index (0-10)]],".",",")</f>
        <v>9,76</v>
      </c>
      <c r="G385" t="s">
        <v>23</v>
      </c>
      <c r="H385" s="3" t="str">
        <f ca="1">SUBSTITUTE(Tabela1[[#This Row],[Contraceptive Usage Rate (%)]],".",",")</f>
        <v>35,67</v>
      </c>
      <c r="I385" s="3" t="str">
        <f ca="1">SUBSTITUTE(Tabela1[[#This Row],[Teen Pregnancy Rate (per 1000 teens)]],".",",")</f>
        <v>38,01</v>
      </c>
      <c r="J385" t="str">
        <f ca="1">SUBSTITUTE(Tabela1[[#This Row],[HIV Prevention Awareness (%)]],".",",")</f>
        <v>88,83</v>
      </c>
      <c r="K385" t="str">
        <f ca="1">SUBSTITUTE(Tabela1[[#This Row],[Online Sales (%)]],".",",")</f>
        <v>48,65</v>
      </c>
      <c r="L385" t="str">
        <f ca="1">SUBSTITUTE(Tabela1[[#This Row],[Average Price per Condom (USD)]],".",",")</f>
        <v>0,27</v>
      </c>
      <c r="M385" t="s">
        <v>380</v>
      </c>
      <c r="N385" s="6" t="str">
        <f>LEFT(Tabela1[[#This Row],[Male vs Female Purchases (%)]],2)</f>
        <v>69</v>
      </c>
      <c r="O385" s="6" t="str">
        <f>MID(Tabela1[[#This Row],[Male vs Female Purchases (%)]],12,2)</f>
        <v>49</v>
      </c>
      <c r="P385" t="s">
        <v>28</v>
      </c>
      <c r="Q385" t="s">
        <v>15</v>
      </c>
    </row>
    <row r="386" spans="1:17" x14ac:dyDescent="0.25">
      <c r="A386">
        <v>2022</v>
      </c>
      <c r="B386" t="s">
        <v>63</v>
      </c>
      <c r="C386">
        <v>2257</v>
      </c>
      <c r="D386" s="1">
        <v>3.7642372037724704E+16</v>
      </c>
      <c r="E386" t="s">
        <v>15</v>
      </c>
      <c r="F386" s="3" t="str">
        <f ca="1">SUBSTITUTE(Tabela1[[#This Row],[Awareness Index (0-10)]],".",",")</f>
        <v>8,06</v>
      </c>
      <c r="G386" t="s">
        <v>23</v>
      </c>
      <c r="H386" s="3" t="str">
        <f ca="1">SUBSTITUTE(Tabela1[[#This Row],[Contraceptive Usage Rate (%)]],".",",")</f>
        <v>54,01</v>
      </c>
      <c r="I386" s="3" t="str">
        <f ca="1">SUBSTITUTE(Tabela1[[#This Row],[Teen Pregnancy Rate (per 1000 teens)]],".",",")</f>
        <v>14,58</v>
      </c>
      <c r="J386" t="str">
        <f ca="1">SUBSTITUTE(Tabela1[[#This Row],[HIV Prevention Awareness (%)]],".",",")</f>
        <v>59,73</v>
      </c>
      <c r="K386" t="str">
        <f ca="1">SUBSTITUTE(Tabela1[[#This Row],[Online Sales (%)]],".",",")</f>
        <v>10,96</v>
      </c>
      <c r="L386" t="str">
        <f ca="1">SUBSTITUTE(Tabela1[[#This Row],[Average Price per Condom (USD)]],".",",")</f>
        <v>2,38</v>
      </c>
      <c r="M386" t="s">
        <v>381</v>
      </c>
      <c r="N386" s="6" t="str">
        <f>LEFT(Tabela1[[#This Row],[Male vs Female Purchases (%)]],2)</f>
        <v>55</v>
      </c>
      <c r="O386" s="6" t="str">
        <f>MID(Tabela1[[#This Row],[Male vs Female Purchases (%)]],12,2)</f>
        <v>40</v>
      </c>
      <c r="P386" t="s">
        <v>38</v>
      </c>
      <c r="Q386" t="s">
        <v>15</v>
      </c>
    </row>
    <row r="387" spans="1:17" x14ac:dyDescent="0.25">
      <c r="A387">
        <v>2022</v>
      </c>
      <c r="B387" t="s">
        <v>68</v>
      </c>
      <c r="C387">
        <v>2084</v>
      </c>
      <c r="D387" s="1">
        <v>1461819741428770</v>
      </c>
      <c r="E387" t="s">
        <v>15</v>
      </c>
      <c r="F387" s="3" t="str">
        <f ca="1">SUBSTITUTE(Tabela1[[#This Row],[Awareness Index (0-10)]],".",",")</f>
        <v>4,28</v>
      </c>
      <c r="G387" t="s">
        <v>23</v>
      </c>
      <c r="H387" s="3" t="str">
        <f ca="1">SUBSTITUTE(Tabela1[[#This Row],[Contraceptive Usage Rate (%)]],".",",")</f>
        <v>79,06</v>
      </c>
      <c r="I387" s="3" t="str">
        <f ca="1">SUBSTITUTE(Tabela1[[#This Row],[Teen Pregnancy Rate (per 1000 teens)]],".",",")</f>
        <v>29,33</v>
      </c>
      <c r="J387" t="str">
        <f ca="1">SUBSTITUTE(Tabela1[[#This Row],[HIV Prevention Awareness (%)]],".",",")</f>
        <v>69,79</v>
      </c>
      <c r="K387" t="str">
        <f ca="1">SUBSTITUTE(Tabela1[[#This Row],[Online Sales (%)]],".",",")</f>
        <v>64,49</v>
      </c>
      <c r="L387" t="str">
        <f ca="1">SUBSTITUTE(Tabela1[[#This Row],[Average Price per Condom (USD)]],".",",")</f>
        <v>2,29</v>
      </c>
      <c r="M387" t="s">
        <v>382</v>
      </c>
      <c r="N387" s="6" t="str">
        <f>LEFT(Tabela1[[#This Row],[Male vs Female Purchases (%)]],2)</f>
        <v>71</v>
      </c>
      <c r="O387" s="6" t="str">
        <f>MID(Tabela1[[#This Row],[Male vs Female Purchases (%)]],12,2)</f>
        <v>58</v>
      </c>
      <c r="P387" t="s">
        <v>26</v>
      </c>
      <c r="Q387" t="s">
        <v>22</v>
      </c>
    </row>
    <row r="388" spans="1:17" x14ac:dyDescent="0.25">
      <c r="A388">
        <v>2022</v>
      </c>
      <c r="B388" t="s">
        <v>68</v>
      </c>
      <c r="C388">
        <v>843</v>
      </c>
      <c r="D388" s="1">
        <v>1.82833443172905E+16</v>
      </c>
      <c r="E388" t="s">
        <v>22</v>
      </c>
      <c r="F388" s="3" t="str">
        <f ca="1">SUBSTITUTE(Tabela1[[#This Row],[Awareness Index (0-10)]],".",",")</f>
        <v>2,26</v>
      </c>
      <c r="G388" t="s">
        <v>16</v>
      </c>
      <c r="H388" s="3" t="str">
        <f ca="1">SUBSTITUTE(Tabela1[[#This Row],[Contraceptive Usage Rate (%)]],".",",")</f>
        <v>86,71</v>
      </c>
      <c r="I388" s="3" t="str">
        <f ca="1">SUBSTITUTE(Tabela1[[#This Row],[Teen Pregnancy Rate (per 1000 teens)]],".",",")</f>
        <v>17,54</v>
      </c>
      <c r="J388" t="str">
        <f ca="1">SUBSTITUTE(Tabela1[[#This Row],[HIV Prevention Awareness (%)]],".",",")</f>
        <v>28,19</v>
      </c>
      <c r="K388" t="str">
        <f ca="1">SUBSTITUTE(Tabela1[[#This Row],[Online Sales (%)]],".",",")</f>
        <v>15,74</v>
      </c>
      <c r="L388" t="str">
        <f ca="1">SUBSTITUTE(Tabela1[[#This Row],[Average Price per Condom (USD)]],".",",")</f>
        <v>1,53</v>
      </c>
      <c r="M388" t="s">
        <v>383</v>
      </c>
      <c r="N388" s="6" t="str">
        <f>LEFT(Tabela1[[#This Row],[Male vs Female Purchases (%)]],2)</f>
        <v>75</v>
      </c>
      <c r="O388" s="6" t="str">
        <f>MID(Tabela1[[#This Row],[Male vs Female Purchases (%)]],12,2)</f>
        <v>28</v>
      </c>
      <c r="P388" t="s">
        <v>21</v>
      </c>
      <c r="Q388" t="s">
        <v>22</v>
      </c>
    </row>
    <row r="389" spans="1:17" x14ac:dyDescent="0.25">
      <c r="A389">
        <v>2022</v>
      </c>
      <c r="B389" t="s">
        <v>68</v>
      </c>
      <c r="C389">
        <v>1622</v>
      </c>
      <c r="D389" s="1">
        <v>1.52533621400593E+16</v>
      </c>
      <c r="E389" t="s">
        <v>15</v>
      </c>
      <c r="F389" s="3" t="str">
        <f ca="1">SUBSTITUTE(Tabela1[[#This Row],[Awareness Index (0-10)]],".",",")</f>
        <v>9,44</v>
      </c>
      <c r="G389" t="s">
        <v>16</v>
      </c>
      <c r="H389" s="3" t="str">
        <f ca="1">SUBSTITUTE(Tabela1[[#This Row],[Contraceptive Usage Rate (%)]],".",",")</f>
        <v>18,24</v>
      </c>
      <c r="I389" s="3" t="str">
        <f ca="1">SUBSTITUTE(Tabela1[[#This Row],[Teen Pregnancy Rate (per 1000 teens)]],".",",")</f>
        <v>43,33</v>
      </c>
      <c r="J389" t="str">
        <f ca="1">SUBSTITUTE(Tabela1[[#This Row],[HIV Prevention Awareness (%)]],".",",")</f>
        <v>33,76</v>
      </c>
      <c r="K389" t="str">
        <f ca="1">SUBSTITUTE(Tabela1[[#This Row],[Online Sales (%)]],".",",")</f>
        <v>30,18</v>
      </c>
      <c r="L389" t="str">
        <f ca="1">SUBSTITUTE(Tabela1[[#This Row],[Average Price per Condom (USD)]],".",",")</f>
        <v>1,83</v>
      </c>
      <c r="M389" t="s">
        <v>384</v>
      </c>
      <c r="N389" s="6" t="str">
        <f>LEFT(Tabela1[[#This Row],[Male vs Female Purchases (%)]],2)</f>
        <v>56</v>
      </c>
      <c r="O389" s="6" t="str">
        <f>MID(Tabela1[[#This Row],[Male vs Female Purchases (%)]],12,2)</f>
        <v>39</v>
      </c>
      <c r="P389" t="s">
        <v>59</v>
      </c>
      <c r="Q389" t="s">
        <v>22</v>
      </c>
    </row>
    <row r="390" spans="1:17" x14ac:dyDescent="0.25">
      <c r="A390">
        <v>2022</v>
      </c>
      <c r="B390" t="s">
        <v>68</v>
      </c>
      <c r="C390">
        <v>1405</v>
      </c>
      <c r="D390" s="1">
        <v>8394558468155660</v>
      </c>
      <c r="E390" t="s">
        <v>22</v>
      </c>
      <c r="F390" s="3" t="str">
        <f ca="1">SUBSTITUTE(Tabela1[[#This Row],[Awareness Index (0-10)]],".",",")</f>
        <v>8,27</v>
      </c>
      <c r="G390" t="s">
        <v>19</v>
      </c>
      <c r="H390" s="3" t="str">
        <f ca="1">SUBSTITUTE(Tabela1[[#This Row],[Contraceptive Usage Rate (%)]],".",",")</f>
        <v>47,31</v>
      </c>
      <c r="I390" s="3" t="str">
        <f ca="1">SUBSTITUTE(Tabela1[[#This Row],[Teen Pregnancy Rate (per 1000 teens)]],".",",")</f>
        <v>4,47</v>
      </c>
      <c r="J390" t="str">
        <f ca="1">SUBSTITUTE(Tabela1[[#This Row],[HIV Prevention Awareness (%)]],".",",")</f>
        <v>44,0</v>
      </c>
      <c r="K390" t="str">
        <f ca="1">SUBSTITUTE(Tabela1[[#This Row],[Online Sales (%)]],".",",")</f>
        <v>13,37</v>
      </c>
      <c r="L390" t="str">
        <f ca="1">SUBSTITUTE(Tabela1[[#This Row],[Average Price per Condom (USD)]],".",",")</f>
        <v>1,5</v>
      </c>
      <c r="M390" t="s">
        <v>46</v>
      </c>
      <c r="N390" s="6" t="str">
        <f>LEFT(Tabela1[[#This Row],[Male vs Female Purchases (%)]],2)</f>
        <v>67</v>
      </c>
      <c r="O390" s="6" t="str">
        <f>MID(Tabela1[[#This Row],[Male vs Female Purchases (%)]],12,2)</f>
        <v>50</v>
      </c>
      <c r="P390" t="s">
        <v>38</v>
      </c>
      <c r="Q390" t="s">
        <v>22</v>
      </c>
    </row>
    <row r="391" spans="1:17" x14ac:dyDescent="0.25">
      <c r="A391">
        <v>2022</v>
      </c>
      <c r="B391" t="s">
        <v>68</v>
      </c>
      <c r="C391">
        <v>141</v>
      </c>
      <c r="D391" s="1">
        <v>3.44963100840026E+16</v>
      </c>
      <c r="E391" t="s">
        <v>22</v>
      </c>
      <c r="F391" s="3" t="str">
        <f ca="1">SUBSTITUTE(Tabela1[[#This Row],[Awareness Index (0-10)]],".",",")</f>
        <v>6,64</v>
      </c>
      <c r="G391" t="s">
        <v>23</v>
      </c>
      <c r="H391" s="3" t="str">
        <f ca="1">SUBSTITUTE(Tabela1[[#This Row],[Contraceptive Usage Rate (%)]],".",",")</f>
        <v>46,27</v>
      </c>
      <c r="I391" s="3" t="str">
        <f ca="1">SUBSTITUTE(Tabela1[[#This Row],[Teen Pregnancy Rate (per 1000 teens)]],".",",")</f>
        <v>14,2</v>
      </c>
      <c r="J391" t="str">
        <f ca="1">SUBSTITUTE(Tabela1[[#This Row],[HIV Prevention Awareness (%)]],".",",")</f>
        <v>64,71</v>
      </c>
      <c r="K391" t="str">
        <f ca="1">SUBSTITUTE(Tabela1[[#This Row],[Online Sales (%)]],".",",")</f>
        <v>61,11</v>
      </c>
      <c r="L391" t="str">
        <f ca="1">SUBSTITUTE(Tabela1[[#This Row],[Average Price per Condom (USD)]],".",",")</f>
        <v>0,24</v>
      </c>
      <c r="M391" t="s">
        <v>385</v>
      </c>
      <c r="N391" s="6" t="str">
        <f>LEFT(Tabela1[[#This Row],[Male vs Female Purchases (%)]],2)</f>
        <v>47</v>
      </c>
      <c r="O391" s="6" t="str">
        <f>MID(Tabela1[[#This Row],[Male vs Female Purchases (%)]],12,2)</f>
        <v>53</v>
      </c>
      <c r="P391" t="s">
        <v>38</v>
      </c>
      <c r="Q391" t="s">
        <v>15</v>
      </c>
    </row>
    <row r="392" spans="1:17" x14ac:dyDescent="0.25">
      <c r="A392">
        <v>2022</v>
      </c>
      <c r="B392" t="s">
        <v>74</v>
      </c>
      <c r="C392">
        <v>138</v>
      </c>
      <c r="D392" s="1">
        <v>35109266606536</v>
      </c>
      <c r="E392" t="s">
        <v>15</v>
      </c>
      <c r="F392" s="3" t="str">
        <f ca="1">SUBSTITUTE(Tabela1[[#This Row],[Awareness Index (0-10)]],".",",")</f>
        <v>8,63</v>
      </c>
      <c r="G392" t="s">
        <v>16</v>
      </c>
      <c r="H392" s="3" t="str">
        <f ca="1">SUBSTITUTE(Tabela1[[#This Row],[Contraceptive Usage Rate (%)]],".",",")</f>
        <v>82,33</v>
      </c>
      <c r="I392" s="3" t="str">
        <f ca="1">SUBSTITUTE(Tabela1[[#This Row],[Teen Pregnancy Rate (per 1000 teens)]],".",",")</f>
        <v>14,78</v>
      </c>
      <c r="J392" t="str">
        <f ca="1">SUBSTITUTE(Tabela1[[#This Row],[HIV Prevention Awareness (%)]],".",",")</f>
        <v>78,26</v>
      </c>
      <c r="K392" t="str">
        <f ca="1">SUBSTITUTE(Tabela1[[#This Row],[Online Sales (%)]],".",",")</f>
        <v>12,77</v>
      </c>
      <c r="L392" t="str">
        <f ca="1">SUBSTITUTE(Tabela1[[#This Row],[Average Price per Condom (USD)]],".",",")</f>
        <v>0,92</v>
      </c>
      <c r="M392" t="s">
        <v>386</v>
      </c>
      <c r="N392" s="6" t="str">
        <f>LEFT(Tabela1[[#This Row],[Male vs Female Purchases (%)]],2)</f>
        <v>49</v>
      </c>
      <c r="O392" s="6" t="str">
        <f>MID(Tabela1[[#This Row],[Male vs Female Purchases (%)]],12,2)</f>
        <v>32</v>
      </c>
      <c r="P392" t="s">
        <v>59</v>
      </c>
      <c r="Q392" t="s">
        <v>15</v>
      </c>
    </row>
    <row r="393" spans="1:17" x14ac:dyDescent="0.25">
      <c r="A393">
        <v>2022</v>
      </c>
      <c r="B393" t="s">
        <v>74</v>
      </c>
      <c r="C393">
        <v>1576</v>
      </c>
      <c r="D393" s="1">
        <v>9745792257322250</v>
      </c>
      <c r="E393" t="s">
        <v>15</v>
      </c>
      <c r="F393" s="3" t="str">
        <f ca="1">SUBSTITUTE(Tabela1[[#This Row],[Awareness Index (0-10)]],".",",")</f>
        <v>8,52</v>
      </c>
      <c r="G393" t="s">
        <v>19</v>
      </c>
      <c r="H393" s="3" t="str">
        <f ca="1">SUBSTITUTE(Tabela1[[#This Row],[Contraceptive Usage Rate (%)]],".",",")</f>
        <v>44,92</v>
      </c>
      <c r="I393" s="3" t="str">
        <f ca="1">SUBSTITUTE(Tabela1[[#This Row],[Teen Pregnancy Rate (per 1000 teens)]],".",",")</f>
        <v>30,74</v>
      </c>
      <c r="J393" t="str">
        <f ca="1">SUBSTITUTE(Tabela1[[#This Row],[HIV Prevention Awareness (%)]],".",",")</f>
        <v>65,62</v>
      </c>
      <c r="K393" t="str">
        <f ca="1">SUBSTITUTE(Tabela1[[#This Row],[Online Sales (%)]],".",",")</f>
        <v>66,62</v>
      </c>
      <c r="L393" t="str">
        <f ca="1">SUBSTITUTE(Tabela1[[#This Row],[Average Price per Condom (USD)]],".",",")</f>
        <v>0,62</v>
      </c>
      <c r="M393" t="s">
        <v>165</v>
      </c>
      <c r="N393" s="6" t="str">
        <f>LEFT(Tabela1[[#This Row],[Male vs Female Purchases (%)]],2)</f>
        <v>75</v>
      </c>
      <c r="O393" s="6" t="str">
        <f>MID(Tabela1[[#This Row],[Male vs Female Purchases (%)]],12,2)</f>
        <v>53</v>
      </c>
      <c r="P393" t="s">
        <v>18</v>
      </c>
      <c r="Q393" t="s">
        <v>15</v>
      </c>
    </row>
    <row r="394" spans="1:17" x14ac:dyDescent="0.25">
      <c r="A394">
        <v>2022</v>
      </c>
      <c r="B394" t="s">
        <v>74</v>
      </c>
      <c r="C394">
        <v>447</v>
      </c>
      <c r="D394" s="1">
        <v>7930373503054880</v>
      </c>
      <c r="E394" t="s">
        <v>22</v>
      </c>
      <c r="F394" s="3" t="str">
        <f ca="1">SUBSTITUTE(Tabela1[[#This Row],[Awareness Index (0-10)]],".",",")</f>
        <v>8,94</v>
      </c>
      <c r="G394" t="s">
        <v>19</v>
      </c>
      <c r="H394" s="3" t="str">
        <f ca="1">SUBSTITUTE(Tabela1[[#This Row],[Contraceptive Usage Rate (%)]],".",",")</f>
        <v>78,42</v>
      </c>
      <c r="I394" s="3" t="str">
        <f ca="1">SUBSTITUTE(Tabela1[[#This Row],[Teen Pregnancy Rate (per 1000 teens)]],".",",")</f>
        <v>53,65</v>
      </c>
      <c r="J394" t="str">
        <f ca="1">SUBSTITUTE(Tabela1[[#This Row],[HIV Prevention Awareness (%)]],".",",")</f>
        <v>46,88</v>
      </c>
      <c r="K394" t="str">
        <f ca="1">SUBSTITUTE(Tabela1[[#This Row],[Online Sales (%)]],".",",")</f>
        <v>57,59</v>
      </c>
      <c r="L394" t="str">
        <f ca="1">SUBSTITUTE(Tabela1[[#This Row],[Average Price per Condom (USD)]],".",",")</f>
        <v>1,32</v>
      </c>
      <c r="M394" t="s">
        <v>387</v>
      </c>
      <c r="N394" s="6" t="str">
        <f>LEFT(Tabela1[[#This Row],[Male vs Female Purchases (%)]],2)</f>
        <v>77</v>
      </c>
      <c r="O394" s="6" t="str">
        <f>MID(Tabela1[[#This Row],[Male vs Female Purchases (%)]],12,2)</f>
        <v>20</v>
      </c>
      <c r="P394" t="s">
        <v>21</v>
      </c>
      <c r="Q394" t="s">
        <v>15</v>
      </c>
    </row>
    <row r="395" spans="1:17" x14ac:dyDescent="0.25">
      <c r="A395">
        <v>2022</v>
      </c>
      <c r="B395" t="s">
        <v>74</v>
      </c>
      <c r="C395">
        <v>2050</v>
      </c>
      <c r="D395" s="1">
        <v>2200522341346820</v>
      </c>
      <c r="E395" t="s">
        <v>22</v>
      </c>
      <c r="F395" s="3" t="str">
        <f ca="1">SUBSTITUTE(Tabela1[[#This Row],[Awareness Index (0-10)]],".",",")</f>
        <v>5,65</v>
      </c>
      <c r="G395" t="s">
        <v>40</v>
      </c>
      <c r="H395" s="3" t="str">
        <f ca="1">SUBSTITUTE(Tabela1[[#This Row],[Contraceptive Usage Rate (%)]],".",",")</f>
        <v>82,14</v>
      </c>
      <c r="I395" s="3" t="str">
        <f ca="1">SUBSTITUTE(Tabela1[[#This Row],[Teen Pregnancy Rate (per 1000 teens)]],".",",")</f>
        <v>46,32</v>
      </c>
      <c r="J395" t="str">
        <f ca="1">SUBSTITUTE(Tabela1[[#This Row],[HIV Prevention Awareness (%)]],".",",")</f>
        <v>95,72</v>
      </c>
      <c r="K395" t="str">
        <f ca="1">SUBSTITUTE(Tabela1[[#This Row],[Online Sales (%)]],".",",")</f>
        <v>50,33</v>
      </c>
      <c r="L395" t="str">
        <f ca="1">SUBSTITUTE(Tabela1[[#This Row],[Average Price per Condom (USD)]],".",",")</f>
        <v>1,04</v>
      </c>
      <c r="M395" t="s">
        <v>388</v>
      </c>
      <c r="N395" s="6" t="str">
        <f>LEFT(Tabela1[[#This Row],[Male vs Female Purchases (%)]],2)</f>
        <v>57</v>
      </c>
      <c r="O395" s="6" t="str">
        <f>MID(Tabela1[[#This Row],[Male vs Female Purchases (%)]],12,2)</f>
        <v>51</v>
      </c>
      <c r="P395" t="s">
        <v>26</v>
      </c>
      <c r="Q395" t="s">
        <v>22</v>
      </c>
    </row>
    <row r="396" spans="1:17" x14ac:dyDescent="0.25">
      <c r="A396">
        <v>2022</v>
      </c>
      <c r="B396" t="s">
        <v>74</v>
      </c>
      <c r="C396">
        <v>1429</v>
      </c>
      <c r="D396" s="1">
        <v>4632950143117730</v>
      </c>
      <c r="E396" t="s">
        <v>15</v>
      </c>
      <c r="F396" s="3" t="str">
        <f ca="1">SUBSTITUTE(Tabela1[[#This Row],[Awareness Index (0-10)]],".",",")</f>
        <v>7,54</v>
      </c>
      <c r="G396" t="s">
        <v>16</v>
      </c>
      <c r="H396" s="3" t="str">
        <f ca="1">SUBSTITUTE(Tabela1[[#This Row],[Contraceptive Usage Rate (%)]],".",",")</f>
        <v>29,57</v>
      </c>
      <c r="I396" s="3" t="str">
        <f ca="1">SUBSTITUTE(Tabela1[[#This Row],[Teen Pregnancy Rate (per 1000 teens)]],".",",")</f>
        <v>56,81</v>
      </c>
      <c r="J396" t="str">
        <f ca="1">SUBSTITUTE(Tabela1[[#This Row],[HIV Prevention Awareness (%)]],".",",")</f>
        <v>45,57</v>
      </c>
      <c r="K396" t="str">
        <f ca="1">SUBSTITUTE(Tabela1[[#This Row],[Online Sales (%)]],".",",")</f>
        <v>15,71</v>
      </c>
      <c r="L396" t="str">
        <f ca="1">SUBSTITUTE(Tabela1[[#This Row],[Average Price per Condom (USD)]],".",",")</f>
        <v>0,82</v>
      </c>
      <c r="M396" t="s">
        <v>389</v>
      </c>
      <c r="N396" s="6" t="str">
        <f>LEFT(Tabela1[[#This Row],[Male vs Female Purchases (%)]],2)</f>
        <v>79</v>
      </c>
      <c r="O396" s="6" t="str">
        <f>MID(Tabela1[[#This Row],[Male vs Female Purchases (%)]],12,2)</f>
        <v>51</v>
      </c>
      <c r="P396" t="s">
        <v>59</v>
      </c>
      <c r="Q396" t="s">
        <v>15</v>
      </c>
    </row>
    <row r="397" spans="1:17" x14ac:dyDescent="0.25">
      <c r="A397">
        <v>2022</v>
      </c>
      <c r="B397" t="s">
        <v>78</v>
      </c>
      <c r="C397">
        <v>2387</v>
      </c>
      <c r="D397" s="1">
        <v>5732938843119060</v>
      </c>
      <c r="E397" t="s">
        <v>15</v>
      </c>
      <c r="F397" s="3" t="str">
        <f ca="1">SUBSTITUTE(Tabela1[[#This Row],[Awareness Index (0-10)]],".",",")</f>
        <v>2,4</v>
      </c>
      <c r="G397" t="s">
        <v>19</v>
      </c>
      <c r="H397" s="3" t="str">
        <f ca="1">SUBSTITUTE(Tabela1[[#This Row],[Contraceptive Usage Rate (%)]],".",",")</f>
        <v>61,94</v>
      </c>
      <c r="I397" s="3" t="str">
        <f ca="1">SUBSTITUTE(Tabela1[[#This Row],[Teen Pregnancy Rate (per 1000 teens)]],".",",")</f>
        <v>46,11</v>
      </c>
      <c r="J397" t="str">
        <f ca="1">SUBSTITUTE(Tabela1[[#This Row],[HIV Prevention Awareness (%)]],".",",")</f>
        <v>73,87</v>
      </c>
      <c r="K397" t="str">
        <f ca="1">SUBSTITUTE(Tabela1[[#This Row],[Online Sales (%)]],".",",")</f>
        <v>16,16</v>
      </c>
      <c r="L397" t="str">
        <f ca="1">SUBSTITUTE(Tabela1[[#This Row],[Average Price per Condom (USD)]],".",",")</f>
        <v>2,45</v>
      </c>
      <c r="M397" t="s">
        <v>390</v>
      </c>
      <c r="N397" s="6" t="str">
        <f>LEFT(Tabela1[[#This Row],[Male vs Female Purchases (%)]],2)</f>
        <v>48</v>
      </c>
      <c r="O397" s="6" t="str">
        <f>MID(Tabela1[[#This Row],[Male vs Female Purchases (%)]],12,2)</f>
        <v>49</v>
      </c>
      <c r="P397" t="s">
        <v>18</v>
      </c>
      <c r="Q397" t="s">
        <v>15</v>
      </c>
    </row>
    <row r="398" spans="1:17" x14ac:dyDescent="0.25">
      <c r="A398">
        <v>2022</v>
      </c>
      <c r="B398" t="s">
        <v>78</v>
      </c>
      <c r="C398">
        <v>1917</v>
      </c>
      <c r="D398" s="1">
        <v>4260695975716390</v>
      </c>
      <c r="E398" t="s">
        <v>22</v>
      </c>
      <c r="F398" s="3" t="str">
        <f ca="1">SUBSTITUTE(Tabela1[[#This Row],[Awareness Index (0-10)]],".",",")</f>
        <v>6,76</v>
      </c>
      <c r="G398" t="s">
        <v>16</v>
      </c>
      <c r="H398" s="3" t="str">
        <f ca="1">SUBSTITUTE(Tabela1[[#This Row],[Contraceptive Usage Rate (%)]],".",",")</f>
        <v>35,51</v>
      </c>
      <c r="I398" s="3" t="str">
        <f ca="1">SUBSTITUTE(Tabela1[[#This Row],[Teen Pregnancy Rate (per 1000 teens)]],".",",")</f>
        <v>40,67</v>
      </c>
      <c r="J398" t="str">
        <f ca="1">SUBSTITUTE(Tabela1[[#This Row],[HIV Prevention Awareness (%)]],".",",")</f>
        <v>97,51</v>
      </c>
      <c r="K398" t="str">
        <f ca="1">SUBSTITUTE(Tabela1[[#This Row],[Online Sales (%)]],".",",")</f>
        <v>58,07</v>
      </c>
      <c r="L398" t="str">
        <f ca="1">SUBSTITUTE(Tabela1[[#This Row],[Average Price per Condom (USD)]],".",",")</f>
        <v>1,41</v>
      </c>
      <c r="M398" t="s">
        <v>391</v>
      </c>
      <c r="N398" s="6" t="str">
        <f>LEFT(Tabela1[[#This Row],[Male vs Female Purchases (%)]],2)</f>
        <v>53</v>
      </c>
      <c r="O398" s="6" t="str">
        <f>MID(Tabela1[[#This Row],[Male vs Female Purchases (%)]],12,2)</f>
        <v>21</v>
      </c>
      <c r="P398" t="s">
        <v>26</v>
      </c>
      <c r="Q398" t="s">
        <v>15</v>
      </c>
    </row>
    <row r="399" spans="1:17" x14ac:dyDescent="0.25">
      <c r="A399">
        <v>2022</v>
      </c>
      <c r="B399" t="s">
        <v>78</v>
      </c>
      <c r="C399">
        <v>2224</v>
      </c>
      <c r="D399" s="1">
        <v>6743035261937190</v>
      </c>
      <c r="E399" t="s">
        <v>22</v>
      </c>
      <c r="F399" s="3" t="str">
        <f ca="1">SUBSTITUTE(Tabela1[[#This Row],[Awareness Index (0-10)]],".",",")</f>
        <v>9,8</v>
      </c>
      <c r="G399" t="s">
        <v>16</v>
      </c>
      <c r="H399" s="3" t="str">
        <f ca="1">SUBSTITUTE(Tabela1[[#This Row],[Contraceptive Usage Rate (%)]],".",",")</f>
        <v>41,34</v>
      </c>
      <c r="I399" s="3" t="str">
        <f ca="1">SUBSTITUTE(Tabela1[[#This Row],[Teen Pregnancy Rate (per 1000 teens)]],".",",")</f>
        <v>7,5</v>
      </c>
      <c r="J399" t="str">
        <f ca="1">SUBSTITUTE(Tabela1[[#This Row],[HIV Prevention Awareness (%)]],".",",")</f>
        <v>97,22</v>
      </c>
      <c r="K399" t="str">
        <f ca="1">SUBSTITUTE(Tabela1[[#This Row],[Online Sales (%)]],".",",")</f>
        <v>13,31</v>
      </c>
      <c r="L399" t="str">
        <f ca="1">SUBSTITUTE(Tabela1[[#This Row],[Average Price per Condom (USD)]],".",",")</f>
        <v>0,66</v>
      </c>
      <c r="M399" t="s">
        <v>392</v>
      </c>
      <c r="N399" s="6" t="str">
        <f>LEFT(Tabela1[[#This Row],[Male vs Female Purchases (%)]],2)</f>
        <v>54</v>
      </c>
      <c r="O399" s="6" t="str">
        <f>MID(Tabela1[[#This Row],[Male vs Female Purchases (%)]],12,2)</f>
        <v>29</v>
      </c>
      <c r="P399" t="s">
        <v>26</v>
      </c>
      <c r="Q399" t="s">
        <v>22</v>
      </c>
    </row>
    <row r="400" spans="1:17" x14ac:dyDescent="0.25">
      <c r="A400">
        <v>2022</v>
      </c>
      <c r="B400" t="s">
        <v>78</v>
      </c>
      <c r="C400">
        <v>939</v>
      </c>
      <c r="D400" s="1">
        <v>1.29226744827596E+16</v>
      </c>
      <c r="E400" t="s">
        <v>22</v>
      </c>
      <c r="F400" s="3" t="str">
        <f ca="1">SUBSTITUTE(Tabela1[[#This Row],[Awareness Index (0-10)]],".",",")</f>
        <v>6,9</v>
      </c>
      <c r="G400" t="s">
        <v>23</v>
      </c>
      <c r="H400" s="3" t="str">
        <f ca="1">SUBSTITUTE(Tabela1[[#This Row],[Contraceptive Usage Rate (%)]],".",",")</f>
        <v>47,27</v>
      </c>
      <c r="I400" s="3" t="str">
        <f ca="1">SUBSTITUTE(Tabela1[[#This Row],[Teen Pregnancy Rate (per 1000 teens)]],".",",")</f>
        <v>48,48</v>
      </c>
      <c r="J400" t="str">
        <f ca="1">SUBSTITUTE(Tabela1[[#This Row],[HIV Prevention Awareness (%)]],".",",")</f>
        <v>83,63</v>
      </c>
      <c r="K400" t="str">
        <f ca="1">SUBSTITUTE(Tabela1[[#This Row],[Online Sales (%)]],".",",")</f>
        <v>8,28</v>
      </c>
      <c r="L400" t="str">
        <f ca="1">SUBSTITUTE(Tabela1[[#This Row],[Average Price per Condom (USD)]],".",",")</f>
        <v>1,91</v>
      </c>
      <c r="M400" t="s">
        <v>393</v>
      </c>
      <c r="N400" s="6" t="str">
        <f>LEFT(Tabela1[[#This Row],[Male vs Female Purchases (%)]],2)</f>
        <v>67</v>
      </c>
      <c r="O400" s="6" t="str">
        <f>MID(Tabela1[[#This Row],[Male vs Female Purchases (%)]],12,2)</f>
        <v>51</v>
      </c>
      <c r="P400" t="s">
        <v>45</v>
      </c>
      <c r="Q400" t="s">
        <v>22</v>
      </c>
    </row>
    <row r="401" spans="1:17" x14ac:dyDescent="0.25">
      <c r="A401">
        <v>2022</v>
      </c>
      <c r="B401" t="s">
        <v>78</v>
      </c>
      <c r="C401">
        <v>1353</v>
      </c>
      <c r="D401" s="1">
        <v>3.95518424588796E+16</v>
      </c>
      <c r="E401" t="s">
        <v>22</v>
      </c>
      <c r="F401" s="3" t="str">
        <f ca="1">SUBSTITUTE(Tabela1[[#This Row],[Awareness Index (0-10)]],".",",")</f>
        <v>6,51</v>
      </c>
      <c r="G401" t="s">
        <v>23</v>
      </c>
      <c r="H401" s="3" t="str">
        <f ca="1">SUBSTITUTE(Tabela1[[#This Row],[Contraceptive Usage Rate (%)]],".",",")</f>
        <v>60,32</v>
      </c>
      <c r="I401" s="3" t="str">
        <f ca="1">SUBSTITUTE(Tabela1[[#This Row],[Teen Pregnancy Rate (per 1000 teens)]],".",",")</f>
        <v>10,18</v>
      </c>
      <c r="J401" t="str">
        <f ca="1">SUBSTITUTE(Tabela1[[#This Row],[HIV Prevention Awareness (%)]],".",",")</f>
        <v>96,13</v>
      </c>
      <c r="K401" t="str">
        <f ca="1">SUBSTITUTE(Tabela1[[#This Row],[Online Sales (%)]],".",",")</f>
        <v>46,93</v>
      </c>
      <c r="L401" t="str">
        <f ca="1">SUBSTITUTE(Tabela1[[#This Row],[Average Price per Condom (USD)]],".",",")</f>
        <v>0,68</v>
      </c>
      <c r="M401" t="s">
        <v>394</v>
      </c>
      <c r="N401" s="6" t="str">
        <f>LEFT(Tabela1[[#This Row],[Male vs Female Purchases (%)]],2)</f>
        <v>59</v>
      </c>
      <c r="O401" s="6" t="str">
        <f>MID(Tabela1[[#This Row],[Male vs Female Purchases (%)]],12,2)</f>
        <v>24</v>
      </c>
      <c r="P401" t="s">
        <v>59</v>
      </c>
      <c r="Q401" t="s">
        <v>15</v>
      </c>
    </row>
    <row r="402" spans="1:17" x14ac:dyDescent="0.25">
      <c r="A402">
        <v>2023</v>
      </c>
      <c r="B402" t="s">
        <v>14</v>
      </c>
      <c r="C402">
        <v>605</v>
      </c>
      <c r="D402" s="1">
        <v>6869544976728380</v>
      </c>
      <c r="E402" t="s">
        <v>15</v>
      </c>
      <c r="F402" s="3" t="str">
        <f ca="1">SUBSTITUTE(Tabela1[[#This Row],[Awareness Index (0-10)]],".",",")</f>
        <v>6,75</v>
      </c>
      <c r="G402" t="s">
        <v>23</v>
      </c>
      <c r="H402" s="3" t="str">
        <f ca="1">SUBSTITUTE(Tabela1[[#This Row],[Contraceptive Usage Rate (%)]],".",",")</f>
        <v>56,62</v>
      </c>
      <c r="I402" s="3" t="str">
        <f ca="1">SUBSTITUTE(Tabela1[[#This Row],[Teen Pregnancy Rate (per 1000 teens)]],".",",")</f>
        <v>3,33</v>
      </c>
      <c r="J402" t="str">
        <f ca="1">SUBSTITUTE(Tabela1[[#This Row],[HIV Prevention Awareness (%)]],".",",")</f>
        <v>88,55</v>
      </c>
      <c r="K402" t="str">
        <f ca="1">SUBSTITUTE(Tabela1[[#This Row],[Online Sales (%)]],".",",")</f>
        <v>59,22</v>
      </c>
      <c r="L402" t="str">
        <f ca="1">SUBSTITUTE(Tabela1[[#This Row],[Average Price per Condom (USD)]],".",",")</f>
        <v>1,66</v>
      </c>
      <c r="M402" t="s">
        <v>365</v>
      </c>
      <c r="N402" s="6" t="str">
        <f>LEFT(Tabela1[[#This Row],[Male vs Female Purchases (%)]],2)</f>
        <v>71</v>
      </c>
      <c r="O402" s="6" t="str">
        <f>MID(Tabela1[[#This Row],[Male vs Female Purchases (%)]],12,2)</f>
        <v>59</v>
      </c>
      <c r="P402" t="s">
        <v>38</v>
      </c>
      <c r="Q402" t="s">
        <v>15</v>
      </c>
    </row>
    <row r="403" spans="1:17" x14ac:dyDescent="0.25">
      <c r="A403">
        <v>2023</v>
      </c>
      <c r="B403" t="s">
        <v>14</v>
      </c>
      <c r="C403">
        <v>1067</v>
      </c>
      <c r="D403" s="1">
        <v>1.77725703945181E+16</v>
      </c>
      <c r="E403" t="s">
        <v>15</v>
      </c>
      <c r="F403" s="3" t="str">
        <f ca="1">SUBSTITUTE(Tabela1[[#This Row],[Awareness Index (0-10)]],".",",")</f>
        <v>5,31</v>
      </c>
      <c r="G403" t="s">
        <v>19</v>
      </c>
      <c r="H403" s="3" t="str">
        <f ca="1">SUBSTITUTE(Tabela1[[#This Row],[Contraceptive Usage Rate (%)]],".",",")</f>
        <v>66,09</v>
      </c>
      <c r="I403" s="3" t="str">
        <f ca="1">SUBSTITUTE(Tabela1[[#This Row],[Teen Pregnancy Rate (per 1000 teens)]],".",",")</f>
        <v>55,6</v>
      </c>
      <c r="J403" t="str">
        <f ca="1">SUBSTITUTE(Tabela1[[#This Row],[HIV Prevention Awareness (%)]],".",",")</f>
        <v>71,19</v>
      </c>
      <c r="K403" t="str">
        <f ca="1">SUBSTITUTE(Tabela1[[#This Row],[Online Sales (%)]],".",",")</f>
        <v>10,22</v>
      </c>
      <c r="L403" t="str">
        <f ca="1">SUBSTITUTE(Tabela1[[#This Row],[Average Price per Condom (USD)]],".",",")</f>
        <v>2,2</v>
      </c>
      <c r="M403" t="s">
        <v>177</v>
      </c>
      <c r="N403" s="6" t="str">
        <f>LEFT(Tabela1[[#This Row],[Male vs Female Purchases (%)]],2)</f>
        <v>68</v>
      </c>
      <c r="O403" s="6" t="str">
        <f>MID(Tabela1[[#This Row],[Male vs Female Purchases (%)]],12,2)</f>
        <v>47</v>
      </c>
      <c r="P403" t="s">
        <v>38</v>
      </c>
      <c r="Q403" t="s">
        <v>15</v>
      </c>
    </row>
    <row r="404" spans="1:17" x14ac:dyDescent="0.25">
      <c r="A404">
        <v>2023</v>
      </c>
      <c r="B404" t="s">
        <v>14</v>
      </c>
      <c r="C404">
        <v>2161</v>
      </c>
      <c r="D404" s="1">
        <v>6803945729172260</v>
      </c>
      <c r="E404" t="s">
        <v>15</v>
      </c>
      <c r="F404" s="3" t="str">
        <f ca="1">SUBSTITUTE(Tabela1[[#This Row],[Awareness Index (0-10)]],".",",")</f>
        <v>5,5</v>
      </c>
      <c r="G404" t="s">
        <v>40</v>
      </c>
      <c r="H404" s="3" t="str">
        <f ca="1">SUBSTITUTE(Tabela1[[#This Row],[Contraceptive Usage Rate (%)]],".",",")</f>
        <v>90,88</v>
      </c>
      <c r="I404" s="3" t="str">
        <f ca="1">SUBSTITUTE(Tabela1[[#This Row],[Teen Pregnancy Rate (per 1000 teens)]],".",",")</f>
        <v>47,65</v>
      </c>
      <c r="J404" t="str">
        <f ca="1">SUBSTITUTE(Tabela1[[#This Row],[HIV Prevention Awareness (%)]],".",",")</f>
        <v>59,7</v>
      </c>
      <c r="K404" t="str">
        <f ca="1">SUBSTITUTE(Tabela1[[#This Row],[Online Sales (%)]],".",",")</f>
        <v>52,22</v>
      </c>
      <c r="L404" t="str">
        <f ca="1">SUBSTITUTE(Tabela1[[#This Row],[Average Price per Condom (USD)]],".",",")</f>
        <v>1,77</v>
      </c>
      <c r="M404" t="s">
        <v>395</v>
      </c>
      <c r="N404" s="6" t="str">
        <f>LEFT(Tabela1[[#This Row],[Male vs Female Purchases (%)]],2)</f>
        <v>79</v>
      </c>
      <c r="O404" s="6" t="str">
        <f>MID(Tabela1[[#This Row],[Male vs Female Purchases (%)]],12,2)</f>
        <v>44</v>
      </c>
      <c r="P404" t="s">
        <v>18</v>
      </c>
      <c r="Q404" t="s">
        <v>22</v>
      </c>
    </row>
    <row r="405" spans="1:17" x14ac:dyDescent="0.25">
      <c r="A405">
        <v>2023</v>
      </c>
      <c r="B405" t="s">
        <v>14</v>
      </c>
      <c r="C405">
        <v>1243</v>
      </c>
      <c r="D405" s="1">
        <v>2737561196444440</v>
      </c>
      <c r="E405" t="s">
        <v>15</v>
      </c>
      <c r="F405" s="3" t="str">
        <f ca="1">SUBSTITUTE(Tabela1[[#This Row],[Awareness Index (0-10)]],".",",")</f>
        <v>2,01</v>
      </c>
      <c r="G405" t="s">
        <v>19</v>
      </c>
      <c r="H405" s="3" t="str">
        <f ca="1">SUBSTITUTE(Tabela1[[#This Row],[Contraceptive Usage Rate (%)]],".",",")</f>
        <v>18,61</v>
      </c>
      <c r="I405" s="3" t="str">
        <f ca="1">SUBSTITUTE(Tabela1[[#This Row],[Teen Pregnancy Rate (per 1000 teens)]],".",",")</f>
        <v>61,13</v>
      </c>
      <c r="J405" t="str">
        <f ca="1">SUBSTITUTE(Tabela1[[#This Row],[HIV Prevention Awareness (%)]],".",",")</f>
        <v>30,87</v>
      </c>
      <c r="K405" t="str">
        <f ca="1">SUBSTITUTE(Tabela1[[#This Row],[Online Sales (%)]],".",",")</f>
        <v>28,56</v>
      </c>
      <c r="L405" t="str">
        <f ca="1">SUBSTITUTE(Tabela1[[#This Row],[Average Price per Condom (USD)]],".",",")</f>
        <v>1,56</v>
      </c>
      <c r="M405" t="s">
        <v>341</v>
      </c>
      <c r="N405" s="6" t="str">
        <f>LEFT(Tabela1[[#This Row],[Male vs Female Purchases (%)]],2)</f>
        <v>59</v>
      </c>
      <c r="O405" s="6" t="str">
        <f>MID(Tabela1[[#This Row],[Male vs Female Purchases (%)]],12,2)</f>
        <v>34</v>
      </c>
      <c r="P405" t="s">
        <v>26</v>
      </c>
      <c r="Q405" t="s">
        <v>22</v>
      </c>
    </row>
    <row r="406" spans="1:17" x14ac:dyDescent="0.25">
      <c r="A406">
        <v>2023</v>
      </c>
      <c r="B406" t="s">
        <v>14</v>
      </c>
      <c r="C406">
        <v>844</v>
      </c>
      <c r="D406" s="1">
        <v>2746324393368700</v>
      </c>
      <c r="E406" t="s">
        <v>22</v>
      </c>
      <c r="F406" s="3" t="str">
        <f ca="1">SUBSTITUTE(Tabela1[[#This Row],[Awareness Index (0-10)]],".",",")</f>
        <v>3,68</v>
      </c>
      <c r="G406" t="s">
        <v>23</v>
      </c>
      <c r="H406" s="3" t="str">
        <f ca="1">SUBSTITUTE(Tabela1[[#This Row],[Contraceptive Usage Rate (%)]],".",",")</f>
        <v>16,66</v>
      </c>
      <c r="I406" s="3" t="str">
        <f ca="1">SUBSTITUTE(Tabela1[[#This Row],[Teen Pregnancy Rate (per 1000 teens)]],".",",")</f>
        <v>67,95</v>
      </c>
      <c r="J406" t="str">
        <f ca="1">SUBSTITUTE(Tabela1[[#This Row],[HIV Prevention Awareness (%)]],".",",")</f>
        <v>95,44</v>
      </c>
      <c r="K406" t="str">
        <f ca="1">SUBSTITUTE(Tabela1[[#This Row],[Online Sales (%)]],".",",")</f>
        <v>56,87</v>
      </c>
      <c r="L406" t="str">
        <f ca="1">SUBSTITUTE(Tabela1[[#This Row],[Average Price per Condom (USD)]],".",",")</f>
        <v>0,24</v>
      </c>
      <c r="M406" t="s">
        <v>396</v>
      </c>
      <c r="N406" s="6" t="str">
        <f>LEFT(Tabela1[[#This Row],[Male vs Female Purchases (%)]],2)</f>
        <v>57</v>
      </c>
      <c r="O406" s="6" t="str">
        <f>MID(Tabela1[[#This Row],[Male vs Female Purchases (%)]],12,2)</f>
        <v>28</v>
      </c>
      <c r="P406" t="s">
        <v>45</v>
      </c>
      <c r="Q406" t="s">
        <v>22</v>
      </c>
    </row>
    <row r="407" spans="1:17" x14ac:dyDescent="0.25">
      <c r="A407">
        <v>2023</v>
      </c>
      <c r="B407" t="s">
        <v>29</v>
      </c>
      <c r="C407">
        <v>1570</v>
      </c>
      <c r="D407" s="1">
        <v>2.65294766448118E+16</v>
      </c>
      <c r="E407" t="s">
        <v>22</v>
      </c>
      <c r="F407" s="3" t="str">
        <f ca="1">SUBSTITUTE(Tabela1[[#This Row],[Awareness Index (0-10)]],".",",")</f>
        <v>6,89</v>
      </c>
      <c r="G407" t="s">
        <v>19</v>
      </c>
      <c r="H407" s="3" t="str">
        <f ca="1">SUBSTITUTE(Tabela1[[#This Row],[Contraceptive Usage Rate (%)]],".",",")</f>
        <v>32,14</v>
      </c>
      <c r="I407" s="3" t="str">
        <f ca="1">SUBSTITUTE(Tabela1[[#This Row],[Teen Pregnancy Rate (per 1000 teens)]],".",",")</f>
        <v>6,85</v>
      </c>
      <c r="J407" t="str">
        <f ca="1">SUBSTITUTE(Tabela1[[#This Row],[HIV Prevention Awareness (%)]],".",",")</f>
        <v>59,54</v>
      </c>
      <c r="K407" t="str">
        <f ca="1">SUBSTITUTE(Tabela1[[#This Row],[Online Sales (%)]],".",",")</f>
        <v>57,14</v>
      </c>
      <c r="L407" t="str">
        <f ca="1">SUBSTITUTE(Tabela1[[#This Row],[Average Price per Condom (USD)]],".",",")</f>
        <v>0,88</v>
      </c>
      <c r="M407" t="s">
        <v>397</v>
      </c>
      <c r="N407" s="6" t="str">
        <f>LEFT(Tabela1[[#This Row],[Male vs Female Purchases (%)]],2)</f>
        <v>74</v>
      </c>
      <c r="O407" s="6" t="str">
        <f>MID(Tabela1[[#This Row],[Male vs Female Purchases (%)]],12,2)</f>
        <v>42</v>
      </c>
      <c r="P407" t="s">
        <v>45</v>
      </c>
      <c r="Q407" t="s">
        <v>15</v>
      </c>
    </row>
    <row r="408" spans="1:17" x14ac:dyDescent="0.25">
      <c r="A408">
        <v>2023</v>
      </c>
      <c r="B408" t="s">
        <v>29</v>
      </c>
      <c r="C408">
        <v>752</v>
      </c>
      <c r="D408" s="1">
        <v>2095507291539860</v>
      </c>
      <c r="E408" t="s">
        <v>22</v>
      </c>
      <c r="F408" s="3" t="str">
        <f ca="1">SUBSTITUTE(Tabela1[[#This Row],[Awareness Index (0-10)]],".",",")</f>
        <v>3,57</v>
      </c>
      <c r="G408" t="s">
        <v>19</v>
      </c>
      <c r="H408" s="3" t="str">
        <f ca="1">SUBSTITUTE(Tabela1[[#This Row],[Contraceptive Usage Rate (%)]],".",",")</f>
        <v>92,19</v>
      </c>
      <c r="I408" s="3" t="str">
        <f ca="1">SUBSTITUTE(Tabela1[[#This Row],[Teen Pregnancy Rate (per 1000 teens)]],".",",")</f>
        <v>8,23</v>
      </c>
      <c r="J408" t="str">
        <f ca="1">SUBSTITUTE(Tabela1[[#This Row],[HIV Prevention Awareness (%)]],".",",")</f>
        <v>74,33</v>
      </c>
      <c r="K408" t="str">
        <f ca="1">SUBSTITUTE(Tabela1[[#This Row],[Online Sales (%)]],".",",")</f>
        <v>66,74</v>
      </c>
      <c r="L408" t="str">
        <f ca="1">SUBSTITUTE(Tabela1[[#This Row],[Average Price per Condom (USD)]],".",",")</f>
        <v>2,38</v>
      </c>
      <c r="M408" t="s">
        <v>398</v>
      </c>
      <c r="N408" s="6" t="str">
        <f>LEFT(Tabela1[[#This Row],[Male vs Female Purchases (%)]],2)</f>
        <v>43</v>
      </c>
      <c r="O408" s="6" t="str">
        <f>MID(Tabela1[[#This Row],[Male vs Female Purchases (%)]],12,2)</f>
        <v>47</v>
      </c>
      <c r="P408" t="s">
        <v>28</v>
      </c>
      <c r="Q408" t="s">
        <v>22</v>
      </c>
    </row>
    <row r="409" spans="1:17" x14ac:dyDescent="0.25">
      <c r="A409">
        <v>2023</v>
      </c>
      <c r="B409" t="s">
        <v>29</v>
      </c>
      <c r="C409">
        <v>1331</v>
      </c>
      <c r="D409" s="1">
        <v>4299655440569000</v>
      </c>
      <c r="E409" t="s">
        <v>22</v>
      </c>
      <c r="F409" s="3" t="str">
        <f ca="1">SUBSTITUTE(Tabela1[[#This Row],[Awareness Index (0-10)]],".",",")</f>
        <v>4,04</v>
      </c>
      <c r="G409" t="s">
        <v>40</v>
      </c>
      <c r="H409" s="3" t="str">
        <f ca="1">SUBSTITUTE(Tabela1[[#This Row],[Contraceptive Usage Rate (%)]],".",",")</f>
        <v>38,11</v>
      </c>
      <c r="I409" s="3" t="str">
        <f ca="1">SUBSTITUTE(Tabela1[[#This Row],[Teen Pregnancy Rate (per 1000 teens)]],".",",")</f>
        <v>50,52</v>
      </c>
      <c r="J409" t="str">
        <f ca="1">SUBSTITUTE(Tabela1[[#This Row],[HIV Prevention Awareness (%)]],".",",")</f>
        <v>75,89</v>
      </c>
      <c r="K409" t="str">
        <f ca="1">SUBSTITUTE(Tabela1[[#This Row],[Online Sales (%)]],".",",")</f>
        <v>69,55</v>
      </c>
      <c r="L409" t="str">
        <f ca="1">SUBSTITUTE(Tabela1[[#This Row],[Average Price per Condom (USD)]],".",",")</f>
        <v>1,11</v>
      </c>
      <c r="M409" t="s">
        <v>399</v>
      </c>
      <c r="N409" s="6" t="str">
        <f>LEFT(Tabela1[[#This Row],[Male vs Female Purchases (%)]],2)</f>
        <v>74</v>
      </c>
      <c r="O409" s="6" t="str">
        <f>MID(Tabela1[[#This Row],[Male vs Female Purchases (%)]],12,2)</f>
        <v>36</v>
      </c>
      <c r="P409" t="s">
        <v>45</v>
      </c>
      <c r="Q409" t="s">
        <v>22</v>
      </c>
    </row>
    <row r="410" spans="1:17" x14ac:dyDescent="0.25">
      <c r="A410">
        <v>2023</v>
      </c>
      <c r="B410" t="s">
        <v>29</v>
      </c>
      <c r="C410">
        <v>165</v>
      </c>
      <c r="D410" s="1">
        <v>302973010906192</v>
      </c>
      <c r="E410" t="s">
        <v>15</v>
      </c>
      <c r="F410" s="3" t="str">
        <f ca="1">SUBSTITUTE(Tabela1[[#This Row],[Awareness Index (0-10)]],".",",")</f>
        <v>6,49</v>
      </c>
      <c r="G410" t="s">
        <v>19</v>
      </c>
      <c r="H410" s="3" t="str">
        <f ca="1">SUBSTITUTE(Tabela1[[#This Row],[Contraceptive Usage Rate (%)]],".",",")</f>
        <v>87,23</v>
      </c>
      <c r="I410" s="3" t="str">
        <f ca="1">SUBSTITUTE(Tabela1[[#This Row],[Teen Pregnancy Rate (per 1000 teens)]],".",",")</f>
        <v>61,35</v>
      </c>
      <c r="J410" t="str">
        <f ca="1">SUBSTITUTE(Tabela1[[#This Row],[HIV Prevention Awareness (%)]],".",",")</f>
        <v>60,33</v>
      </c>
      <c r="K410" t="str">
        <f ca="1">SUBSTITUTE(Tabela1[[#This Row],[Online Sales (%)]],".",",")</f>
        <v>20,92</v>
      </c>
      <c r="L410" t="str">
        <f ca="1">SUBSTITUTE(Tabela1[[#This Row],[Average Price per Condom (USD)]],".",",")</f>
        <v>1,63</v>
      </c>
      <c r="M410" t="s">
        <v>400</v>
      </c>
      <c r="N410" s="6" t="str">
        <f>LEFT(Tabela1[[#This Row],[Male vs Female Purchases (%)]],2)</f>
        <v>73</v>
      </c>
      <c r="O410" s="6" t="str">
        <f>MID(Tabela1[[#This Row],[Male vs Female Purchases (%)]],12,2)</f>
        <v>42</v>
      </c>
      <c r="P410" t="s">
        <v>59</v>
      </c>
      <c r="Q410" t="s">
        <v>15</v>
      </c>
    </row>
    <row r="411" spans="1:17" x14ac:dyDescent="0.25">
      <c r="A411">
        <v>2023</v>
      </c>
      <c r="B411" t="s">
        <v>29</v>
      </c>
      <c r="C411">
        <v>745</v>
      </c>
      <c r="D411" s="1">
        <v>2555062094470990</v>
      </c>
      <c r="E411" t="s">
        <v>15</v>
      </c>
      <c r="F411" s="3" t="str">
        <f ca="1">SUBSTITUTE(Tabela1[[#This Row],[Awareness Index (0-10)]],".",",")</f>
        <v>8,08</v>
      </c>
      <c r="G411" t="s">
        <v>16</v>
      </c>
      <c r="H411" s="3" t="str">
        <f ca="1">SUBSTITUTE(Tabela1[[#This Row],[Contraceptive Usage Rate (%)]],".",",")</f>
        <v>79,35</v>
      </c>
      <c r="I411" s="3" t="str">
        <f ca="1">SUBSTITUTE(Tabela1[[#This Row],[Teen Pregnancy Rate (per 1000 teens)]],".",",")</f>
        <v>30,13</v>
      </c>
      <c r="J411" t="str">
        <f ca="1">SUBSTITUTE(Tabela1[[#This Row],[HIV Prevention Awareness (%)]],".",",")</f>
        <v>95,86</v>
      </c>
      <c r="K411" t="str">
        <f ca="1">SUBSTITUTE(Tabela1[[#This Row],[Online Sales (%)]],".",",")</f>
        <v>65,9</v>
      </c>
      <c r="L411" t="str">
        <f ca="1">SUBSTITUTE(Tabela1[[#This Row],[Average Price per Condom (USD)]],".",",")</f>
        <v>1,14</v>
      </c>
      <c r="M411" t="s">
        <v>401</v>
      </c>
      <c r="N411" s="6" t="str">
        <f>LEFT(Tabela1[[#This Row],[Male vs Female Purchases (%)]],2)</f>
        <v>60</v>
      </c>
      <c r="O411" s="6" t="str">
        <f>MID(Tabela1[[#This Row],[Male vs Female Purchases (%)]],12,2)</f>
        <v>57</v>
      </c>
      <c r="P411" t="s">
        <v>59</v>
      </c>
      <c r="Q411" t="s">
        <v>22</v>
      </c>
    </row>
    <row r="412" spans="1:17" x14ac:dyDescent="0.25">
      <c r="A412">
        <v>2023</v>
      </c>
      <c r="B412" t="s">
        <v>35</v>
      </c>
      <c r="C412">
        <v>2246</v>
      </c>
      <c r="D412" s="1">
        <v>6857689157559170</v>
      </c>
      <c r="E412" t="s">
        <v>15</v>
      </c>
      <c r="F412" s="3" t="str">
        <f ca="1">SUBSTITUTE(Tabela1[[#This Row],[Awareness Index (0-10)]],".",",")</f>
        <v>7,51</v>
      </c>
      <c r="G412" t="s">
        <v>19</v>
      </c>
      <c r="H412" s="3" t="str">
        <f ca="1">SUBSTITUTE(Tabela1[[#This Row],[Contraceptive Usage Rate (%)]],".",",")</f>
        <v>78,59</v>
      </c>
      <c r="I412" s="3" t="str">
        <f ca="1">SUBSTITUTE(Tabela1[[#This Row],[Teen Pregnancy Rate (per 1000 teens)]],".",",")</f>
        <v>11,73</v>
      </c>
      <c r="J412" t="str">
        <f ca="1">SUBSTITUTE(Tabela1[[#This Row],[HIV Prevention Awareness (%)]],".",",")</f>
        <v>25,07</v>
      </c>
      <c r="K412" t="str">
        <f ca="1">SUBSTITUTE(Tabela1[[#This Row],[Online Sales (%)]],".",",")</f>
        <v>5,19</v>
      </c>
      <c r="L412" t="str">
        <f ca="1">SUBSTITUTE(Tabela1[[#This Row],[Average Price per Condom (USD)]],".",",")</f>
        <v>2,27</v>
      </c>
      <c r="M412" t="s">
        <v>17</v>
      </c>
      <c r="N412" s="6" t="str">
        <f>LEFT(Tabela1[[#This Row],[Male vs Female Purchases (%)]],2)</f>
        <v>69</v>
      </c>
      <c r="O412" s="6" t="str">
        <f>MID(Tabela1[[#This Row],[Male vs Female Purchases (%)]],12,2)</f>
        <v>39</v>
      </c>
      <c r="P412" t="s">
        <v>18</v>
      </c>
      <c r="Q412" t="s">
        <v>15</v>
      </c>
    </row>
    <row r="413" spans="1:17" x14ac:dyDescent="0.25">
      <c r="A413">
        <v>2023</v>
      </c>
      <c r="B413" t="s">
        <v>35</v>
      </c>
      <c r="C413">
        <v>397</v>
      </c>
      <c r="D413" s="1">
        <v>1.23274118431299E+16</v>
      </c>
      <c r="E413" t="s">
        <v>15</v>
      </c>
      <c r="F413" s="3" t="str">
        <f ca="1">SUBSTITUTE(Tabela1[[#This Row],[Awareness Index (0-10)]],".",",")</f>
        <v>9,52</v>
      </c>
      <c r="G413" t="s">
        <v>23</v>
      </c>
      <c r="H413" s="3" t="str">
        <f ca="1">SUBSTITUTE(Tabela1[[#This Row],[Contraceptive Usage Rate (%)]],".",",")</f>
        <v>57,97</v>
      </c>
      <c r="I413" s="3" t="str">
        <f ca="1">SUBSTITUTE(Tabela1[[#This Row],[Teen Pregnancy Rate (per 1000 teens)]],".",",")</f>
        <v>67,54</v>
      </c>
      <c r="J413" t="str">
        <f ca="1">SUBSTITUTE(Tabela1[[#This Row],[HIV Prevention Awareness (%)]],".",",")</f>
        <v>66,22</v>
      </c>
      <c r="K413" t="str">
        <f ca="1">SUBSTITUTE(Tabela1[[#This Row],[Online Sales (%)]],".",",")</f>
        <v>33,09</v>
      </c>
      <c r="L413" t="str">
        <f ca="1">SUBSTITUTE(Tabela1[[#This Row],[Average Price per Condom (USD)]],".",",")</f>
        <v>0,96</v>
      </c>
      <c r="M413" t="s">
        <v>402</v>
      </c>
      <c r="N413" s="6" t="str">
        <f>LEFT(Tabela1[[#This Row],[Male vs Female Purchases (%)]],2)</f>
        <v>54</v>
      </c>
      <c r="O413" s="6" t="str">
        <f>MID(Tabela1[[#This Row],[Male vs Female Purchases (%)]],12,2)</f>
        <v>21</v>
      </c>
      <c r="P413" t="s">
        <v>28</v>
      </c>
      <c r="Q413" t="s">
        <v>22</v>
      </c>
    </row>
    <row r="414" spans="1:17" x14ac:dyDescent="0.25">
      <c r="A414">
        <v>2023</v>
      </c>
      <c r="B414" t="s">
        <v>35</v>
      </c>
      <c r="C414">
        <v>1313</v>
      </c>
      <c r="D414" s="1">
        <v>1.55327218590479E+16</v>
      </c>
      <c r="E414" t="s">
        <v>22</v>
      </c>
      <c r="F414" s="3" t="str">
        <f ca="1">SUBSTITUTE(Tabela1[[#This Row],[Awareness Index (0-10)]],".",",")</f>
        <v>5,98</v>
      </c>
      <c r="G414" t="s">
        <v>40</v>
      </c>
      <c r="H414" s="3" t="str">
        <f ca="1">SUBSTITUTE(Tabela1[[#This Row],[Contraceptive Usage Rate (%)]],".",",")</f>
        <v>51,69</v>
      </c>
      <c r="I414" s="3" t="str">
        <f ca="1">SUBSTITUTE(Tabela1[[#This Row],[Teen Pregnancy Rate (per 1000 teens)]],".",",")</f>
        <v>16,79</v>
      </c>
      <c r="J414" t="str">
        <f ca="1">SUBSTITUTE(Tabela1[[#This Row],[HIV Prevention Awareness (%)]],".",",")</f>
        <v>31,7</v>
      </c>
      <c r="K414" t="str">
        <f ca="1">SUBSTITUTE(Tabela1[[#This Row],[Online Sales (%)]],".",",")</f>
        <v>23,32</v>
      </c>
      <c r="L414" t="str">
        <f ca="1">SUBSTITUTE(Tabela1[[#This Row],[Average Price per Condom (USD)]],".",",")</f>
        <v>1,24</v>
      </c>
      <c r="M414" t="s">
        <v>403</v>
      </c>
      <c r="N414" s="6" t="str">
        <f>LEFT(Tabela1[[#This Row],[Male vs Female Purchases (%)]],2)</f>
        <v>50</v>
      </c>
      <c r="O414" s="6" t="str">
        <f>MID(Tabela1[[#This Row],[Male vs Female Purchases (%)]],12,2)</f>
        <v>35</v>
      </c>
      <c r="P414" t="s">
        <v>28</v>
      </c>
      <c r="Q414" t="s">
        <v>15</v>
      </c>
    </row>
    <row r="415" spans="1:17" x14ac:dyDescent="0.25">
      <c r="A415">
        <v>2023</v>
      </c>
      <c r="B415" t="s">
        <v>35</v>
      </c>
      <c r="C415">
        <v>2169</v>
      </c>
      <c r="D415" s="1">
        <v>759048636767582</v>
      </c>
      <c r="E415" t="s">
        <v>22</v>
      </c>
      <c r="F415" s="3" t="str">
        <f ca="1">SUBSTITUTE(Tabela1[[#This Row],[Awareness Index (0-10)]],".",",")</f>
        <v>3,43</v>
      </c>
      <c r="G415" t="s">
        <v>19</v>
      </c>
      <c r="H415" s="3" t="str">
        <f ca="1">SUBSTITUTE(Tabela1[[#This Row],[Contraceptive Usage Rate (%)]],".",",")</f>
        <v>65,67</v>
      </c>
      <c r="I415" s="3" t="str">
        <f ca="1">SUBSTITUTE(Tabela1[[#This Row],[Teen Pregnancy Rate (per 1000 teens)]],".",",")</f>
        <v>37,41</v>
      </c>
      <c r="J415" t="str">
        <f ca="1">SUBSTITUTE(Tabela1[[#This Row],[HIV Prevention Awareness (%)]],".",",")</f>
        <v>36,04</v>
      </c>
      <c r="K415" t="str">
        <f ca="1">SUBSTITUTE(Tabela1[[#This Row],[Online Sales (%)]],".",",")</f>
        <v>32,2</v>
      </c>
      <c r="L415" t="str">
        <f ca="1">SUBSTITUTE(Tabela1[[#This Row],[Average Price per Condom (USD)]],".",",")</f>
        <v>2,31</v>
      </c>
      <c r="M415" t="s">
        <v>404</v>
      </c>
      <c r="N415" s="6" t="str">
        <f>LEFT(Tabela1[[#This Row],[Male vs Female Purchases (%)]],2)</f>
        <v>75</v>
      </c>
      <c r="O415" s="6" t="str">
        <f>MID(Tabela1[[#This Row],[Male vs Female Purchases (%)]],12,2)</f>
        <v>31</v>
      </c>
      <c r="P415" t="s">
        <v>59</v>
      </c>
      <c r="Q415" t="s">
        <v>15</v>
      </c>
    </row>
    <row r="416" spans="1:17" x14ac:dyDescent="0.25">
      <c r="A416">
        <v>2023</v>
      </c>
      <c r="B416" t="s">
        <v>35</v>
      </c>
      <c r="C416">
        <v>2350</v>
      </c>
      <c r="D416" s="1">
        <v>4.8201989593403104E+16</v>
      </c>
      <c r="E416" t="s">
        <v>22</v>
      </c>
      <c r="F416" s="3" t="str">
        <f ca="1">SUBSTITUTE(Tabela1[[#This Row],[Awareness Index (0-10)]],".",",")</f>
        <v>2,9</v>
      </c>
      <c r="G416" t="s">
        <v>16</v>
      </c>
      <c r="H416" s="3" t="str">
        <f ca="1">SUBSTITUTE(Tabela1[[#This Row],[Contraceptive Usage Rate (%)]],".",",")</f>
        <v>26,77</v>
      </c>
      <c r="I416" s="3" t="str">
        <f ca="1">SUBSTITUTE(Tabela1[[#This Row],[Teen Pregnancy Rate (per 1000 teens)]],".",",")</f>
        <v>14,99</v>
      </c>
      <c r="J416" t="str">
        <f ca="1">SUBSTITUTE(Tabela1[[#This Row],[HIV Prevention Awareness (%)]],".",",")</f>
        <v>25,63</v>
      </c>
      <c r="K416" t="str">
        <f ca="1">SUBSTITUTE(Tabela1[[#This Row],[Online Sales (%)]],".",",")</f>
        <v>7,5</v>
      </c>
      <c r="L416" t="str">
        <f ca="1">SUBSTITUTE(Tabela1[[#This Row],[Average Price per Condom (USD)]],".",",")</f>
        <v>2,34</v>
      </c>
      <c r="M416" t="s">
        <v>405</v>
      </c>
      <c r="N416" s="6" t="str">
        <f>LEFT(Tabela1[[#This Row],[Male vs Female Purchases (%)]],2)</f>
        <v>73</v>
      </c>
      <c r="O416" s="6" t="str">
        <f>MID(Tabela1[[#This Row],[Male vs Female Purchases (%)]],12,2)</f>
        <v>20</v>
      </c>
      <c r="P416" t="s">
        <v>26</v>
      </c>
      <c r="Q416" t="s">
        <v>15</v>
      </c>
    </row>
    <row r="417" spans="1:17" x14ac:dyDescent="0.25">
      <c r="A417">
        <v>2023</v>
      </c>
      <c r="B417" t="s">
        <v>43</v>
      </c>
      <c r="C417">
        <v>2325</v>
      </c>
      <c r="D417" s="1">
        <v>5850373866311710</v>
      </c>
      <c r="E417" t="s">
        <v>22</v>
      </c>
      <c r="F417" s="3" t="str">
        <f ca="1">SUBSTITUTE(Tabela1[[#This Row],[Awareness Index (0-10)]],".",",")</f>
        <v>2,25</v>
      </c>
      <c r="G417" t="s">
        <v>23</v>
      </c>
      <c r="H417" s="3" t="str">
        <f ca="1">SUBSTITUTE(Tabela1[[#This Row],[Contraceptive Usage Rate (%)]],".",",")</f>
        <v>53,22</v>
      </c>
      <c r="I417" s="3" t="str">
        <f ca="1">SUBSTITUTE(Tabela1[[#This Row],[Teen Pregnancy Rate (per 1000 teens)]],".",",")</f>
        <v>20,47</v>
      </c>
      <c r="J417" t="str">
        <f ca="1">SUBSTITUTE(Tabela1[[#This Row],[HIV Prevention Awareness (%)]],".",",")</f>
        <v>49,31</v>
      </c>
      <c r="K417" t="str">
        <f ca="1">SUBSTITUTE(Tabela1[[#This Row],[Online Sales (%)]],".",",")</f>
        <v>37,27</v>
      </c>
      <c r="L417" t="str">
        <f ca="1">SUBSTITUTE(Tabela1[[#This Row],[Average Price per Condom (USD)]],".",",")</f>
        <v>2,36</v>
      </c>
      <c r="M417" t="s">
        <v>406</v>
      </c>
      <c r="N417" s="6" t="str">
        <f>LEFT(Tabela1[[#This Row],[Male vs Female Purchases (%)]],2)</f>
        <v>80</v>
      </c>
      <c r="O417" s="6" t="str">
        <f>MID(Tabela1[[#This Row],[Male vs Female Purchases (%)]],12,2)</f>
        <v>53</v>
      </c>
      <c r="P417" t="s">
        <v>18</v>
      </c>
      <c r="Q417" t="s">
        <v>15</v>
      </c>
    </row>
    <row r="418" spans="1:17" x14ac:dyDescent="0.25">
      <c r="A418">
        <v>2023</v>
      </c>
      <c r="B418" t="s">
        <v>43</v>
      </c>
      <c r="C418">
        <v>2218</v>
      </c>
      <c r="D418" s="1">
        <v>6899726170075970</v>
      </c>
      <c r="E418" t="s">
        <v>15</v>
      </c>
      <c r="F418" s="3" t="str">
        <f ca="1">SUBSTITUTE(Tabela1[[#This Row],[Awareness Index (0-10)]],".",",")</f>
        <v>5,17</v>
      </c>
      <c r="G418" t="s">
        <v>16</v>
      </c>
      <c r="H418" s="3" t="str">
        <f ca="1">SUBSTITUTE(Tabela1[[#This Row],[Contraceptive Usage Rate (%)]],".",",")</f>
        <v>21,25</v>
      </c>
      <c r="I418" s="3" t="str">
        <f ca="1">SUBSTITUTE(Tabela1[[#This Row],[Teen Pregnancy Rate (per 1000 teens)]],".",",")</f>
        <v>40,08</v>
      </c>
      <c r="J418" t="str">
        <f ca="1">SUBSTITUTE(Tabela1[[#This Row],[HIV Prevention Awareness (%)]],".",",")</f>
        <v>40,13</v>
      </c>
      <c r="K418" t="str">
        <f ca="1">SUBSTITUTE(Tabela1[[#This Row],[Online Sales (%)]],".",",")</f>
        <v>13,37</v>
      </c>
      <c r="L418" t="str">
        <f ca="1">SUBSTITUTE(Tabela1[[#This Row],[Average Price per Condom (USD)]],".",",")</f>
        <v>0,53</v>
      </c>
      <c r="M418" t="s">
        <v>407</v>
      </c>
      <c r="N418" s="6" t="str">
        <f>LEFT(Tabela1[[#This Row],[Male vs Female Purchases (%)]],2)</f>
        <v>58</v>
      </c>
      <c r="O418" s="6" t="str">
        <f>MID(Tabela1[[#This Row],[Male vs Female Purchases (%)]],12,2)</f>
        <v>24</v>
      </c>
      <c r="P418" t="s">
        <v>28</v>
      </c>
      <c r="Q418" t="s">
        <v>15</v>
      </c>
    </row>
    <row r="419" spans="1:17" x14ac:dyDescent="0.25">
      <c r="A419">
        <v>2023</v>
      </c>
      <c r="B419" t="s">
        <v>43</v>
      </c>
      <c r="C419">
        <v>1924</v>
      </c>
      <c r="D419" s="1">
        <v>3.62555471149814E+16</v>
      </c>
      <c r="E419" t="s">
        <v>22</v>
      </c>
      <c r="F419" s="3" t="str">
        <f ca="1">SUBSTITUTE(Tabela1[[#This Row],[Awareness Index (0-10)]],".",",")</f>
        <v>9,22</v>
      </c>
      <c r="G419" t="s">
        <v>16</v>
      </c>
      <c r="H419" s="3" t="str">
        <f ca="1">SUBSTITUTE(Tabela1[[#This Row],[Contraceptive Usage Rate (%)]],".",",")</f>
        <v>59,84</v>
      </c>
      <c r="I419" s="3" t="str">
        <f ca="1">SUBSTITUTE(Tabela1[[#This Row],[Teen Pregnancy Rate (per 1000 teens)]],".",",")</f>
        <v>3,85</v>
      </c>
      <c r="J419" t="str">
        <f ca="1">SUBSTITUTE(Tabela1[[#This Row],[HIV Prevention Awareness (%)]],".",",")</f>
        <v>35,66</v>
      </c>
      <c r="K419" t="str">
        <f ca="1">SUBSTITUTE(Tabela1[[#This Row],[Online Sales (%)]],".",",")</f>
        <v>42,87</v>
      </c>
      <c r="L419" t="str">
        <f ca="1">SUBSTITUTE(Tabela1[[#This Row],[Average Price per Condom (USD)]],".",",")</f>
        <v>0,2</v>
      </c>
      <c r="M419" t="s">
        <v>408</v>
      </c>
      <c r="N419" s="6" t="str">
        <f>LEFT(Tabela1[[#This Row],[Male vs Female Purchases (%)]],2)</f>
        <v>72</v>
      </c>
      <c r="O419" s="6" t="str">
        <f>MID(Tabela1[[#This Row],[Male vs Female Purchases (%)]],12,2)</f>
        <v>22</v>
      </c>
      <c r="P419" t="s">
        <v>28</v>
      </c>
      <c r="Q419" t="s">
        <v>22</v>
      </c>
    </row>
    <row r="420" spans="1:17" x14ac:dyDescent="0.25">
      <c r="A420">
        <v>2023</v>
      </c>
      <c r="B420" t="s">
        <v>43</v>
      </c>
      <c r="C420">
        <v>345</v>
      </c>
      <c r="D420" s="1">
        <v>2861460786908330</v>
      </c>
      <c r="E420" t="s">
        <v>15</v>
      </c>
      <c r="F420" s="3" t="str">
        <f ca="1">SUBSTITUTE(Tabela1[[#This Row],[Awareness Index (0-10)]],".",",")</f>
        <v>8,69</v>
      </c>
      <c r="G420" t="s">
        <v>19</v>
      </c>
      <c r="H420" s="3" t="str">
        <f ca="1">SUBSTITUTE(Tabela1[[#This Row],[Contraceptive Usage Rate (%)]],".",",")</f>
        <v>66,22</v>
      </c>
      <c r="I420" s="3" t="str">
        <f ca="1">SUBSTITUTE(Tabela1[[#This Row],[Teen Pregnancy Rate (per 1000 teens)]],".",",")</f>
        <v>54,83</v>
      </c>
      <c r="J420" t="str">
        <f ca="1">SUBSTITUTE(Tabela1[[#This Row],[HIV Prevention Awareness (%)]],".",",")</f>
        <v>38,41</v>
      </c>
      <c r="K420" t="str">
        <f ca="1">SUBSTITUTE(Tabela1[[#This Row],[Online Sales (%)]],".",",")</f>
        <v>66,49</v>
      </c>
      <c r="L420" t="str">
        <f ca="1">SUBSTITUTE(Tabela1[[#This Row],[Average Price per Condom (USD)]],".",",")</f>
        <v>0,34</v>
      </c>
      <c r="M420" t="s">
        <v>141</v>
      </c>
      <c r="N420" s="6" t="str">
        <f>LEFT(Tabela1[[#This Row],[Male vs Female Purchases (%)]],2)</f>
        <v>70</v>
      </c>
      <c r="O420" s="6" t="str">
        <f>MID(Tabela1[[#This Row],[Male vs Female Purchases (%)]],12,2)</f>
        <v>23</v>
      </c>
      <c r="P420" t="s">
        <v>45</v>
      </c>
      <c r="Q420" t="s">
        <v>22</v>
      </c>
    </row>
    <row r="421" spans="1:17" x14ac:dyDescent="0.25">
      <c r="A421">
        <v>2023</v>
      </c>
      <c r="B421" t="s">
        <v>43</v>
      </c>
      <c r="C421">
        <v>1125</v>
      </c>
      <c r="D421" s="1">
        <v>8404351244222050</v>
      </c>
      <c r="E421" t="s">
        <v>15</v>
      </c>
      <c r="F421" s="3" t="str">
        <f ca="1">SUBSTITUTE(Tabela1[[#This Row],[Awareness Index (0-10)]],".",",")</f>
        <v>4,76</v>
      </c>
      <c r="G421" t="s">
        <v>23</v>
      </c>
      <c r="H421" s="3" t="str">
        <f ca="1">SUBSTITUTE(Tabela1[[#This Row],[Contraceptive Usage Rate (%)]],".",",")</f>
        <v>58,4</v>
      </c>
      <c r="I421" s="3" t="str">
        <f ca="1">SUBSTITUTE(Tabela1[[#This Row],[Teen Pregnancy Rate (per 1000 teens)]],".",",")</f>
        <v>29,53</v>
      </c>
      <c r="J421" t="str">
        <f ca="1">SUBSTITUTE(Tabela1[[#This Row],[HIV Prevention Awareness (%)]],".",",")</f>
        <v>50,55</v>
      </c>
      <c r="K421" t="str">
        <f ca="1">SUBSTITUTE(Tabela1[[#This Row],[Online Sales (%)]],".",",")</f>
        <v>22,03</v>
      </c>
      <c r="L421" t="str">
        <f ca="1">SUBSTITUTE(Tabela1[[#This Row],[Average Price per Condom (USD)]],".",",")</f>
        <v>1,69</v>
      </c>
      <c r="M421" t="s">
        <v>409</v>
      </c>
      <c r="N421" s="6" t="str">
        <f>LEFT(Tabela1[[#This Row],[Male vs Female Purchases (%)]],2)</f>
        <v>71</v>
      </c>
      <c r="O421" s="6" t="str">
        <f>MID(Tabela1[[#This Row],[Male vs Female Purchases (%)]],12,2)</f>
        <v>57</v>
      </c>
      <c r="P421" t="s">
        <v>18</v>
      </c>
      <c r="Q421" t="s">
        <v>15</v>
      </c>
    </row>
    <row r="422" spans="1:17" x14ac:dyDescent="0.25">
      <c r="A422">
        <v>2023</v>
      </c>
      <c r="B422" t="s">
        <v>50</v>
      </c>
      <c r="C422">
        <v>2434</v>
      </c>
      <c r="D422" s="1">
        <v>8515005154642920</v>
      </c>
      <c r="E422" t="s">
        <v>22</v>
      </c>
      <c r="F422" s="3" t="str">
        <f ca="1">SUBSTITUTE(Tabela1[[#This Row],[Awareness Index (0-10)]],".",",")</f>
        <v>5,1</v>
      </c>
      <c r="G422" t="s">
        <v>23</v>
      </c>
      <c r="H422" s="3" t="str">
        <f ca="1">SUBSTITUTE(Tabela1[[#This Row],[Contraceptive Usage Rate (%)]],".",",")</f>
        <v>46,39</v>
      </c>
      <c r="I422" s="3" t="str">
        <f ca="1">SUBSTITUTE(Tabela1[[#This Row],[Teen Pregnancy Rate (per 1000 teens)]],".",",")</f>
        <v>41,02</v>
      </c>
      <c r="J422" t="str">
        <f ca="1">SUBSTITUTE(Tabela1[[#This Row],[HIV Prevention Awareness (%)]],".",",")</f>
        <v>90,49</v>
      </c>
      <c r="K422" t="str">
        <f ca="1">SUBSTITUTE(Tabela1[[#This Row],[Online Sales (%)]],".",",")</f>
        <v>66,74</v>
      </c>
      <c r="L422" t="str">
        <f ca="1">SUBSTITUTE(Tabela1[[#This Row],[Average Price per Condom (USD)]],".",",")</f>
        <v>1,68</v>
      </c>
      <c r="M422" t="s">
        <v>410</v>
      </c>
      <c r="N422" s="6" t="str">
        <f>LEFT(Tabela1[[#This Row],[Male vs Female Purchases (%)]],2)</f>
        <v>43</v>
      </c>
      <c r="O422" s="6" t="str">
        <f>MID(Tabela1[[#This Row],[Male vs Female Purchases (%)]],12,2)</f>
        <v>48</v>
      </c>
      <c r="P422" t="s">
        <v>18</v>
      </c>
      <c r="Q422" t="s">
        <v>15</v>
      </c>
    </row>
    <row r="423" spans="1:17" x14ac:dyDescent="0.25">
      <c r="A423">
        <v>2023</v>
      </c>
      <c r="B423" t="s">
        <v>50</v>
      </c>
      <c r="C423">
        <v>1018</v>
      </c>
      <c r="D423" s="1">
        <v>3.02435640215041E+16</v>
      </c>
      <c r="E423" t="s">
        <v>15</v>
      </c>
      <c r="F423" s="3" t="str">
        <f ca="1">SUBSTITUTE(Tabela1[[#This Row],[Awareness Index (0-10)]],".",",")</f>
        <v>5,39</v>
      </c>
      <c r="G423" t="s">
        <v>16</v>
      </c>
      <c r="H423" s="3" t="str">
        <f ca="1">SUBSTITUTE(Tabela1[[#This Row],[Contraceptive Usage Rate (%)]],".",",")</f>
        <v>31,95</v>
      </c>
      <c r="I423" s="3" t="str">
        <f ca="1">SUBSTITUTE(Tabela1[[#This Row],[Teen Pregnancy Rate (per 1000 teens)]],".",",")</f>
        <v>39,81</v>
      </c>
      <c r="J423" t="str">
        <f ca="1">SUBSTITUTE(Tabela1[[#This Row],[HIV Prevention Awareness (%)]],".",",")</f>
        <v>68,6</v>
      </c>
      <c r="K423" t="str">
        <f ca="1">SUBSTITUTE(Tabela1[[#This Row],[Online Sales (%)]],".",",")</f>
        <v>66,55</v>
      </c>
      <c r="L423" t="str">
        <f ca="1">SUBSTITUTE(Tabela1[[#This Row],[Average Price per Condom (USD)]],".",",")</f>
        <v>2,31</v>
      </c>
      <c r="M423" t="s">
        <v>411</v>
      </c>
      <c r="N423" s="6" t="str">
        <f>LEFT(Tabela1[[#This Row],[Male vs Female Purchases (%)]],2)</f>
        <v>46</v>
      </c>
      <c r="O423" s="6" t="str">
        <f>MID(Tabela1[[#This Row],[Male vs Female Purchases (%)]],12,2)</f>
        <v>33</v>
      </c>
      <c r="P423" t="s">
        <v>21</v>
      </c>
      <c r="Q423" t="s">
        <v>15</v>
      </c>
    </row>
    <row r="424" spans="1:17" x14ac:dyDescent="0.25">
      <c r="A424">
        <v>2023</v>
      </c>
      <c r="B424" t="s">
        <v>50</v>
      </c>
      <c r="C424">
        <v>756</v>
      </c>
      <c r="D424" s="1">
        <v>4329220383520920</v>
      </c>
      <c r="E424" t="s">
        <v>15</v>
      </c>
      <c r="F424" s="3" t="str">
        <f ca="1">SUBSTITUTE(Tabela1[[#This Row],[Awareness Index (0-10)]],".",",")</f>
        <v>2,72</v>
      </c>
      <c r="G424" t="s">
        <v>16</v>
      </c>
      <c r="H424" s="3" t="str">
        <f ca="1">SUBSTITUTE(Tabela1[[#This Row],[Contraceptive Usage Rate (%)]],".",",")</f>
        <v>36,04</v>
      </c>
      <c r="I424" s="3" t="str">
        <f ca="1">SUBSTITUTE(Tabela1[[#This Row],[Teen Pregnancy Rate (per 1000 teens)]],".",",")</f>
        <v>9,78</v>
      </c>
      <c r="J424" t="str">
        <f ca="1">SUBSTITUTE(Tabela1[[#This Row],[HIV Prevention Awareness (%)]],".",",")</f>
        <v>41,55</v>
      </c>
      <c r="K424" t="str">
        <f ca="1">SUBSTITUTE(Tabela1[[#This Row],[Online Sales (%)]],".",",")</f>
        <v>52,71</v>
      </c>
      <c r="L424" t="str">
        <f ca="1">SUBSTITUTE(Tabela1[[#This Row],[Average Price per Condom (USD)]],".",",")</f>
        <v>2,46</v>
      </c>
      <c r="M424" t="s">
        <v>412</v>
      </c>
      <c r="N424" s="6" t="str">
        <f>LEFT(Tabela1[[#This Row],[Male vs Female Purchases (%)]],2)</f>
        <v>78</v>
      </c>
      <c r="O424" s="6" t="str">
        <f>MID(Tabela1[[#This Row],[Male vs Female Purchases (%)]],12,2)</f>
        <v>42</v>
      </c>
      <c r="P424" t="s">
        <v>45</v>
      </c>
      <c r="Q424" t="s">
        <v>15</v>
      </c>
    </row>
    <row r="425" spans="1:17" x14ac:dyDescent="0.25">
      <c r="A425">
        <v>2023</v>
      </c>
      <c r="B425" t="s">
        <v>50</v>
      </c>
      <c r="C425">
        <v>676</v>
      </c>
      <c r="D425" s="1">
        <v>1.15469282272747E+16</v>
      </c>
      <c r="E425" t="s">
        <v>22</v>
      </c>
      <c r="F425" s="3" t="str">
        <f ca="1">SUBSTITUTE(Tabela1[[#This Row],[Awareness Index (0-10)]],".",",")</f>
        <v>9,13</v>
      </c>
      <c r="G425" t="s">
        <v>40</v>
      </c>
      <c r="H425" s="3" t="str">
        <f ca="1">SUBSTITUTE(Tabela1[[#This Row],[Contraceptive Usage Rate (%)]],".",",")</f>
        <v>65,23</v>
      </c>
      <c r="I425" s="3" t="str">
        <f ca="1">SUBSTITUTE(Tabela1[[#This Row],[Teen Pregnancy Rate (per 1000 teens)]],".",",")</f>
        <v>11,07</v>
      </c>
      <c r="J425" t="str">
        <f ca="1">SUBSTITUTE(Tabela1[[#This Row],[HIV Prevention Awareness (%)]],".",",")</f>
        <v>53,57</v>
      </c>
      <c r="K425" t="str">
        <f ca="1">SUBSTITUTE(Tabela1[[#This Row],[Online Sales (%)]],".",",")</f>
        <v>17,47</v>
      </c>
      <c r="L425" t="str">
        <f ca="1">SUBSTITUTE(Tabela1[[#This Row],[Average Price per Condom (USD)]],".",",")</f>
        <v>2,36</v>
      </c>
      <c r="M425" t="s">
        <v>325</v>
      </c>
      <c r="N425" s="6" t="str">
        <f>LEFT(Tabela1[[#This Row],[Male vs Female Purchases (%)]],2)</f>
        <v>60</v>
      </c>
      <c r="O425" s="6" t="str">
        <f>MID(Tabela1[[#This Row],[Male vs Female Purchases (%)]],12,2)</f>
        <v>28</v>
      </c>
      <c r="P425" t="s">
        <v>38</v>
      </c>
      <c r="Q425" t="s">
        <v>15</v>
      </c>
    </row>
    <row r="426" spans="1:17" x14ac:dyDescent="0.25">
      <c r="A426">
        <v>2023</v>
      </c>
      <c r="B426" t="s">
        <v>50</v>
      </c>
      <c r="C426">
        <v>1423</v>
      </c>
      <c r="D426" s="1">
        <v>2.41591163167198E+16</v>
      </c>
      <c r="E426" t="s">
        <v>22</v>
      </c>
      <c r="F426" s="3" t="str">
        <f ca="1">SUBSTITUTE(Tabela1[[#This Row],[Awareness Index (0-10)]],".",",")</f>
        <v>6,54</v>
      </c>
      <c r="G426" t="s">
        <v>23</v>
      </c>
      <c r="H426" s="3" t="str">
        <f ca="1">SUBSTITUTE(Tabela1[[#This Row],[Contraceptive Usage Rate (%)]],".",",")</f>
        <v>19,99</v>
      </c>
      <c r="I426" s="3" t="str">
        <f ca="1">SUBSTITUTE(Tabela1[[#This Row],[Teen Pregnancy Rate (per 1000 teens)]],".",",")</f>
        <v>15,83</v>
      </c>
      <c r="J426" t="str">
        <f ca="1">SUBSTITUTE(Tabela1[[#This Row],[HIV Prevention Awareness (%)]],".",",")</f>
        <v>39,82</v>
      </c>
      <c r="K426" t="str">
        <f ca="1">SUBSTITUTE(Tabela1[[#This Row],[Online Sales (%)]],".",",")</f>
        <v>22,18</v>
      </c>
      <c r="L426" t="str">
        <f ca="1">SUBSTITUTE(Tabela1[[#This Row],[Average Price per Condom (USD)]],".",",")</f>
        <v>2,42</v>
      </c>
      <c r="M426" t="s">
        <v>413</v>
      </c>
      <c r="N426" s="6" t="str">
        <f>LEFT(Tabela1[[#This Row],[Male vs Female Purchases (%)]],2)</f>
        <v>75</v>
      </c>
      <c r="O426" s="6" t="str">
        <f>MID(Tabela1[[#This Row],[Male vs Female Purchases (%)]],12,2)</f>
        <v>32</v>
      </c>
      <c r="P426" t="s">
        <v>45</v>
      </c>
      <c r="Q426" t="s">
        <v>15</v>
      </c>
    </row>
    <row r="427" spans="1:17" x14ac:dyDescent="0.25">
      <c r="A427">
        <v>2023</v>
      </c>
      <c r="B427" t="s">
        <v>56</v>
      </c>
      <c r="C427">
        <v>999</v>
      </c>
      <c r="D427" s="1">
        <v>801589242722853</v>
      </c>
      <c r="E427" t="s">
        <v>15</v>
      </c>
      <c r="F427" s="3" t="str">
        <f ca="1">SUBSTITUTE(Tabela1[[#This Row],[Awareness Index (0-10)]],".",",")</f>
        <v>6,75</v>
      </c>
      <c r="G427" t="s">
        <v>16</v>
      </c>
      <c r="H427" s="3" t="str">
        <f ca="1">SUBSTITUTE(Tabela1[[#This Row],[Contraceptive Usage Rate (%)]],".",",")</f>
        <v>86,1</v>
      </c>
      <c r="I427" s="3" t="str">
        <f ca="1">SUBSTITUTE(Tabela1[[#This Row],[Teen Pregnancy Rate (per 1000 teens)]],".",",")</f>
        <v>37,93</v>
      </c>
      <c r="J427" t="str">
        <f ca="1">SUBSTITUTE(Tabela1[[#This Row],[HIV Prevention Awareness (%)]],".",",")</f>
        <v>57,89</v>
      </c>
      <c r="K427" t="str">
        <f ca="1">SUBSTITUTE(Tabela1[[#This Row],[Online Sales (%)]],".",",")</f>
        <v>35,52</v>
      </c>
      <c r="L427" t="str">
        <f ca="1">SUBSTITUTE(Tabela1[[#This Row],[Average Price per Condom (USD)]],".",",")</f>
        <v>2,11</v>
      </c>
      <c r="M427" t="s">
        <v>414</v>
      </c>
      <c r="N427" s="6" t="str">
        <f>LEFT(Tabela1[[#This Row],[Male vs Female Purchases (%)]],2)</f>
        <v>43</v>
      </c>
      <c r="O427" s="6" t="str">
        <f>MID(Tabela1[[#This Row],[Male vs Female Purchases (%)]],12,2)</f>
        <v>29</v>
      </c>
      <c r="P427" t="s">
        <v>28</v>
      </c>
      <c r="Q427" t="s">
        <v>15</v>
      </c>
    </row>
    <row r="428" spans="1:17" x14ac:dyDescent="0.25">
      <c r="A428">
        <v>2023</v>
      </c>
      <c r="B428" t="s">
        <v>56</v>
      </c>
      <c r="C428">
        <v>1119</v>
      </c>
      <c r="D428" s="1">
        <v>3.63291659797088E+16</v>
      </c>
      <c r="E428" t="s">
        <v>22</v>
      </c>
      <c r="F428" s="3" t="str">
        <f ca="1">SUBSTITUTE(Tabela1[[#This Row],[Awareness Index (0-10)]],".",",")</f>
        <v>7,26</v>
      </c>
      <c r="G428" t="s">
        <v>19</v>
      </c>
      <c r="H428" s="3" t="str">
        <f ca="1">SUBSTITUTE(Tabela1[[#This Row],[Contraceptive Usage Rate (%)]],".",",")</f>
        <v>33,54</v>
      </c>
      <c r="I428" s="3" t="str">
        <f ca="1">SUBSTITUTE(Tabela1[[#This Row],[Teen Pregnancy Rate (per 1000 teens)]],".",",")</f>
        <v>54,75</v>
      </c>
      <c r="J428" t="str">
        <f ca="1">SUBSTITUTE(Tabela1[[#This Row],[HIV Prevention Awareness (%)]],".",",")</f>
        <v>74,69</v>
      </c>
      <c r="K428" t="str">
        <f ca="1">SUBSTITUTE(Tabela1[[#This Row],[Online Sales (%)]],".",",")</f>
        <v>6,06</v>
      </c>
      <c r="L428" t="str">
        <f ca="1">SUBSTITUTE(Tabela1[[#This Row],[Average Price per Condom (USD)]],".",",")</f>
        <v>2,0</v>
      </c>
      <c r="M428" t="s">
        <v>415</v>
      </c>
      <c r="N428" s="6" t="str">
        <f>LEFT(Tabela1[[#This Row],[Male vs Female Purchases (%)]],2)</f>
        <v>74</v>
      </c>
      <c r="O428" s="6" t="str">
        <f>MID(Tabela1[[#This Row],[Male vs Female Purchases (%)]],12,2)</f>
        <v>26</v>
      </c>
      <c r="P428" t="s">
        <v>21</v>
      </c>
      <c r="Q428" t="s">
        <v>15</v>
      </c>
    </row>
    <row r="429" spans="1:17" x14ac:dyDescent="0.25">
      <c r="A429">
        <v>2023</v>
      </c>
      <c r="B429" t="s">
        <v>56</v>
      </c>
      <c r="C429">
        <v>2006</v>
      </c>
      <c r="D429" s="1">
        <v>2.76756676352189E+16</v>
      </c>
      <c r="E429" t="s">
        <v>15</v>
      </c>
      <c r="F429" s="3" t="str">
        <f ca="1">SUBSTITUTE(Tabela1[[#This Row],[Awareness Index (0-10)]],".",",")</f>
        <v>9,9</v>
      </c>
      <c r="G429" t="s">
        <v>16</v>
      </c>
      <c r="H429" s="3" t="str">
        <f ca="1">SUBSTITUTE(Tabela1[[#This Row],[Contraceptive Usage Rate (%)]],".",",")</f>
        <v>42,18</v>
      </c>
      <c r="I429" s="3" t="str">
        <f ca="1">SUBSTITUTE(Tabela1[[#This Row],[Teen Pregnancy Rate (per 1000 teens)]],".",",")</f>
        <v>53,27</v>
      </c>
      <c r="J429" t="str">
        <f ca="1">SUBSTITUTE(Tabela1[[#This Row],[HIV Prevention Awareness (%)]],".",",")</f>
        <v>51,45</v>
      </c>
      <c r="K429" t="str">
        <f ca="1">SUBSTITUTE(Tabela1[[#This Row],[Online Sales (%)]],".",",")</f>
        <v>48,73</v>
      </c>
      <c r="L429" t="str">
        <f ca="1">SUBSTITUTE(Tabela1[[#This Row],[Average Price per Condom (USD)]],".",",")</f>
        <v>1,05</v>
      </c>
      <c r="M429" t="s">
        <v>416</v>
      </c>
      <c r="N429" s="6" t="str">
        <f>LEFT(Tabela1[[#This Row],[Male vs Female Purchases (%)]],2)</f>
        <v>53</v>
      </c>
      <c r="O429" s="6" t="str">
        <f>MID(Tabela1[[#This Row],[Male vs Female Purchases (%)]],12,2)</f>
        <v>55</v>
      </c>
      <c r="P429" t="s">
        <v>26</v>
      </c>
      <c r="Q429" t="s">
        <v>22</v>
      </c>
    </row>
    <row r="430" spans="1:17" x14ac:dyDescent="0.25">
      <c r="A430">
        <v>2023</v>
      </c>
      <c r="B430" t="s">
        <v>56</v>
      </c>
      <c r="C430">
        <v>1128</v>
      </c>
      <c r="D430" s="1">
        <v>1.63404347457391E+16</v>
      </c>
      <c r="E430" t="s">
        <v>22</v>
      </c>
      <c r="F430" s="3" t="str">
        <f ca="1">SUBSTITUTE(Tabela1[[#This Row],[Awareness Index (0-10)]],".",",")</f>
        <v>4,92</v>
      </c>
      <c r="G430" t="s">
        <v>16</v>
      </c>
      <c r="H430" s="3" t="str">
        <f ca="1">SUBSTITUTE(Tabela1[[#This Row],[Contraceptive Usage Rate (%)]],".",",")</f>
        <v>24,24</v>
      </c>
      <c r="I430" s="3" t="str">
        <f ca="1">SUBSTITUTE(Tabela1[[#This Row],[Teen Pregnancy Rate (per 1000 teens)]],".",",")</f>
        <v>63,22</v>
      </c>
      <c r="J430" t="str">
        <f ca="1">SUBSTITUTE(Tabela1[[#This Row],[HIV Prevention Awareness (%)]],".",",")</f>
        <v>84,51</v>
      </c>
      <c r="K430" t="str">
        <f ca="1">SUBSTITUTE(Tabela1[[#This Row],[Online Sales (%)]],".",",")</f>
        <v>25,08</v>
      </c>
      <c r="L430" t="str">
        <f ca="1">SUBSTITUTE(Tabela1[[#This Row],[Average Price per Condom (USD)]],".",",")</f>
        <v>2,19</v>
      </c>
      <c r="M430" t="s">
        <v>417</v>
      </c>
      <c r="N430" s="6" t="str">
        <f>LEFT(Tabela1[[#This Row],[Male vs Female Purchases (%)]],2)</f>
        <v>71</v>
      </c>
      <c r="O430" s="6" t="str">
        <f>MID(Tabela1[[#This Row],[Male vs Female Purchases (%)]],12,2)</f>
        <v>50</v>
      </c>
      <c r="P430" t="s">
        <v>59</v>
      </c>
      <c r="Q430" t="s">
        <v>22</v>
      </c>
    </row>
    <row r="431" spans="1:17" x14ac:dyDescent="0.25">
      <c r="A431">
        <v>2023</v>
      </c>
      <c r="B431" t="s">
        <v>56</v>
      </c>
      <c r="C431">
        <v>2479</v>
      </c>
      <c r="D431" s="1">
        <v>8536163259488440</v>
      </c>
      <c r="E431" t="s">
        <v>15</v>
      </c>
      <c r="F431" s="3" t="str">
        <f ca="1">SUBSTITUTE(Tabela1[[#This Row],[Awareness Index (0-10)]],".",",")</f>
        <v>8,09</v>
      </c>
      <c r="G431" t="s">
        <v>40</v>
      </c>
      <c r="H431" s="3" t="str">
        <f ca="1">SUBSTITUTE(Tabela1[[#This Row],[Contraceptive Usage Rate (%)]],".",",")</f>
        <v>78,25</v>
      </c>
      <c r="I431" s="3" t="str">
        <f ca="1">SUBSTITUTE(Tabela1[[#This Row],[Teen Pregnancy Rate (per 1000 teens)]],".",",")</f>
        <v>21,35</v>
      </c>
      <c r="J431" t="str">
        <f ca="1">SUBSTITUTE(Tabela1[[#This Row],[HIV Prevention Awareness (%)]],".",",")</f>
        <v>75,08</v>
      </c>
      <c r="K431" t="str">
        <f ca="1">SUBSTITUTE(Tabela1[[#This Row],[Online Sales (%)]],".",",")</f>
        <v>51,95</v>
      </c>
      <c r="L431" t="str">
        <f ca="1">SUBSTITUTE(Tabela1[[#This Row],[Average Price per Condom (USD)]],".",",")</f>
        <v>1,99</v>
      </c>
      <c r="M431" t="s">
        <v>418</v>
      </c>
      <c r="N431" s="6" t="str">
        <f>LEFT(Tabela1[[#This Row],[Male vs Female Purchases (%)]],2)</f>
        <v>45</v>
      </c>
      <c r="O431" s="6" t="str">
        <f>MID(Tabela1[[#This Row],[Male vs Female Purchases (%)]],12,2)</f>
        <v>51</v>
      </c>
      <c r="P431" t="s">
        <v>45</v>
      </c>
      <c r="Q431" t="s">
        <v>22</v>
      </c>
    </row>
    <row r="432" spans="1:17" x14ac:dyDescent="0.25">
      <c r="A432">
        <v>2023</v>
      </c>
      <c r="B432" t="s">
        <v>63</v>
      </c>
      <c r="C432">
        <v>913</v>
      </c>
      <c r="D432" s="1">
        <v>2.24000421161016E+16</v>
      </c>
      <c r="E432" t="s">
        <v>22</v>
      </c>
      <c r="F432" s="3" t="str">
        <f ca="1">SUBSTITUTE(Tabela1[[#This Row],[Awareness Index (0-10)]],".",",")</f>
        <v>2,16</v>
      </c>
      <c r="G432" t="s">
        <v>19</v>
      </c>
      <c r="H432" s="3" t="str">
        <f ca="1">SUBSTITUTE(Tabela1[[#This Row],[Contraceptive Usage Rate (%)]],".",",")</f>
        <v>63,46</v>
      </c>
      <c r="I432" s="3" t="str">
        <f ca="1">SUBSTITUTE(Tabela1[[#This Row],[Teen Pregnancy Rate (per 1000 teens)]],".",",")</f>
        <v>49,69</v>
      </c>
      <c r="J432" t="str">
        <f ca="1">SUBSTITUTE(Tabela1[[#This Row],[HIV Prevention Awareness (%)]],".",",")</f>
        <v>68,91</v>
      </c>
      <c r="K432" t="str">
        <f ca="1">SUBSTITUTE(Tabela1[[#This Row],[Online Sales (%)]],".",",")</f>
        <v>21,18</v>
      </c>
      <c r="L432" t="str">
        <f ca="1">SUBSTITUTE(Tabela1[[#This Row],[Average Price per Condom (USD)]],".",",")</f>
        <v>1,01</v>
      </c>
      <c r="M432" t="s">
        <v>419</v>
      </c>
      <c r="N432" s="6" t="str">
        <f>LEFT(Tabela1[[#This Row],[Male vs Female Purchases (%)]],2)</f>
        <v>64</v>
      </c>
      <c r="O432" s="6" t="str">
        <f>MID(Tabela1[[#This Row],[Male vs Female Purchases (%)]],12,2)</f>
        <v>31</v>
      </c>
      <c r="P432" t="s">
        <v>45</v>
      </c>
      <c r="Q432" t="s">
        <v>22</v>
      </c>
    </row>
    <row r="433" spans="1:17" x14ac:dyDescent="0.25">
      <c r="A433">
        <v>2023</v>
      </c>
      <c r="B433" t="s">
        <v>63</v>
      </c>
      <c r="C433">
        <v>1058</v>
      </c>
      <c r="D433" s="1">
        <v>6317327978336470</v>
      </c>
      <c r="E433" t="s">
        <v>15</v>
      </c>
      <c r="F433" s="3" t="str">
        <f ca="1">SUBSTITUTE(Tabela1[[#This Row],[Awareness Index (0-10)]],".",",")</f>
        <v>5,25</v>
      </c>
      <c r="G433" t="s">
        <v>23</v>
      </c>
      <c r="H433" s="3" t="str">
        <f ca="1">SUBSTITUTE(Tabela1[[#This Row],[Contraceptive Usage Rate (%)]],".",",")</f>
        <v>91,45</v>
      </c>
      <c r="I433" s="3" t="str">
        <f ca="1">SUBSTITUTE(Tabela1[[#This Row],[Teen Pregnancy Rate (per 1000 teens)]],".",",")</f>
        <v>69,71</v>
      </c>
      <c r="J433" t="str">
        <f ca="1">SUBSTITUTE(Tabela1[[#This Row],[HIV Prevention Awareness (%)]],".",",")</f>
        <v>76,34</v>
      </c>
      <c r="K433" t="str">
        <f ca="1">SUBSTITUTE(Tabela1[[#This Row],[Online Sales (%)]],".",",")</f>
        <v>42,06</v>
      </c>
      <c r="L433" t="str">
        <f ca="1">SUBSTITUTE(Tabela1[[#This Row],[Average Price per Condom (USD)]],".",",")</f>
        <v>1,0</v>
      </c>
      <c r="M433" t="s">
        <v>284</v>
      </c>
      <c r="N433" s="6" t="str">
        <f>LEFT(Tabela1[[#This Row],[Male vs Female Purchases (%)]],2)</f>
        <v>44</v>
      </c>
      <c r="O433" s="6" t="str">
        <f>MID(Tabela1[[#This Row],[Male vs Female Purchases (%)]],12,2)</f>
        <v>59</v>
      </c>
      <c r="P433" t="s">
        <v>18</v>
      </c>
      <c r="Q433" t="s">
        <v>15</v>
      </c>
    </row>
    <row r="434" spans="1:17" x14ac:dyDescent="0.25">
      <c r="A434">
        <v>2023</v>
      </c>
      <c r="B434" t="s">
        <v>63</v>
      </c>
      <c r="C434">
        <v>1192</v>
      </c>
      <c r="D434" s="1">
        <v>2.25546856089108E+16</v>
      </c>
      <c r="E434" t="s">
        <v>15</v>
      </c>
      <c r="F434" s="3" t="str">
        <f ca="1">SUBSTITUTE(Tabela1[[#This Row],[Awareness Index (0-10)]],".",",")</f>
        <v>3,16</v>
      </c>
      <c r="G434" t="s">
        <v>19</v>
      </c>
      <c r="H434" s="3" t="str">
        <f ca="1">SUBSTITUTE(Tabela1[[#This Row],[Contraceptive Usage Rate (%)]],".",",")</f>
        <v>77,96</v>
      </c>
      <c r="I434" s="3" t="str">
        <f ca="1">SUBSTITUTE(Tabela1[[#This Row],[Teen Pregnancy Rate (per 1000 teens)]],".",",")</f>
        <v>15,98</v>
      </c>
      <c r="J434" t="str">
        <f ca="1">SUBSTITUTE(Tabela1[[#This Row],[HIV Prevention Awareness (%)]],".",",")</f>
        <v>83,64</v>
      </c>
      <c r="K434" t="str">
        <f ca="1">SUBSTITUTE(Tabela1[[#This Row],[Online Sales (%)]],".",",")</f>
        <v>32,74</v>
      </c>
      <c r="L434" t="str">
        <f ca="1">SUBSTITUTE(Tabela1[[#This Row],[Average Price per Condom (USD)]],".",",")</f>
        <v>1,38</v>
      </c>
      <c r="M434" t="s">
        <v>420</v>
      </c>
      <c r="N434" s="6" t="str">
        <f>LEFT(Tabela1[[#This Row],[Male vs Female Purchases (%)]],2)</f>
        <v>80</v>
      </c>
      <c r="O434" s="6" t="str">
        <f>MID(Tabela1[[#This Row],[Male vs Female Purchases (%)]],12,2)</f>
        <v>30</v>
      </c>
      <c r="P434" t="s">
        <v>26</v>
      </c>
      <c r="Q434" t="s">
        <v>15</v>
      </c>
    </row>
    <row r="435" spans="1:17" x14ac:dyDescent="0.25">
      <c r="A435">
        <v>2023</v>
      </c>
      <c r="B435" t="s">
        <v>63</v>
      </c>
      <c r="C435">
        <v>420</v>
      </c>
      <c r="D435" s="1">
        <v>438160774513458</v>
      </c>
      <c r="E435" t="s">
        <v>15</v>
      </c>
      <c r="F435" s="3" t="str">
        <f ca="1">SUBSTITUTE(Tabela1[[#This Row],[Awareness Index (0-10)]],".",",")</f>
        <v>9,77</v>
      </c>
      <c r="G435" t="s">
        <v>40</v>
      </c>
      <c r="H435" s="3" t="str">
        <f ca="1">SUBSTITUTE(Tabela1[[#This Row],[Contraceptive Usage Rate (%)]],".",",")</f>
        <v>63,16</v>
      </c>
      <c r="I435" s="3" t="str">
        <f ca="1">SUBSTITUTE(Tabela1[[#This Row],[Teen Pregnancy Rate (per 1000 teens)]],".",",")</f>
        <v>50,27</v>
      </c>
      <c r="J435" t="str">
        <f ca="1">SUBSTITUTE(Tabela1[[#This Row],[HIV Prevention Awareness (%)]],".",",")</f>
        <v>55,48</v>
      </c>
      <c r="K435" t="str">
        <f ca="1">SUBSTITUTE(Tabela1[[#This Row],[Online Sales (%)]],".",",")</f>
        <v>46,35</v>
      </c>
      <c r="L435" t="str">
        <f ca="1">SUBSTITUTE(Tabela1[[#This Row],[Average Price per Condom (USD)]],".",",")</f>
        <v>2,36</v>
      </c>
      <c r="M435" t="s">
        <v>421</v>
      </c>
      <c r="N435" s="6" t="str">
        <f>LEFT(Tabela1[[#This Row],[Male vs Female Purchases (%)]],2)</f>
        <v>49</v>
      </c>
      <c r="O435" s="6" t="str">
        <f>MID(Tabela1[[#This Row],[Male vs Female Purchases (%)]],12,2)</f>
        <v>30</v>
      </c>
      <c r="P435" t="s">
        <v>21</v>
      </c>
      <c r="Q435" t="s">
        <v>22</v>
      </c>
    </row>
    <row r="436" spans="1:17" x14ac:dyDescent="0.25">
      <c r="A436">
        <v>2023</v>
      </c>
      <c r="B436" t="s">
        <v>63</v>
      </c>
      <c r="C436">
        <v>72</v>
      </c>
      <c r="D436" s="1">
        <v>1.25357064732925E+16</v>
      </c>
      <c r="E436" t="s">
        <v>15</v>
      </c>
      <c r="F436" s="3" t="str">
        <f ca="1">SUBSTITUTE(Tabela1[[#This Row],[Awareness Index (0-10)]],".",",")</f>
        <v>7,52</v>
      </c>
      <c r="G436" t="s">
        <v>16</v>
      </c>
      <c r="H436" s="3" t="str">
        <f ca="1">SUBSTITUTE(Tabela1[[#This Row],[Contraceptive Usage Rate (%)]],".",",")</f>
        <v>58,91</v>
      </c>
      <c r="I436" s="3" t="str">
        <f ca="1">SUBSTITUTE(Tabela1[[#This Row],[Teen Pregnancy Rate (per 1000 teens)]],".",",")</f>
        <v>5,79</v>
      </c>
      <c r="J436" t="str">
        <f ca="1">SUBSTITUTE(Tabela1[[#This Row],[HIV Prevention Awareness (%)]],".",",")</f>
        <v>49,08</v>
      </c>
      <c r="K436" t="str">
        <f ca="1">SUBSTITUTE(Tabela1[[#This Row],[Online Sales (%)]],".",",")</f>
        <v>11,27</v>
      </c>
      <c r="L436" t="str">
        <f ca="1">SUBSTITUTE(Tabela1[[#This Row],[Average Price per Condom (USD)]],".",",")</f>
        <v>0,47</v>
      </c>
      <c r="M436" t="s">
        <v>422</v>
      </c>
      <c r="N436" s="6" t="str">
        <f>LEFT(Tabela1[[#This Row],[Male vs Female Purchases (%)]],2)</f>
        <v>74</v>
      </c>
      <c r="O436" s="6" t="str">
        <f>MID(Tabela1[[#This Row],[Male vs Female Purchases (%)]],12,2)</f>
        <v>43</v>
      </c>
      <c r="P436" t="s">
        <v>26</v>
      </c>
      <c r="Q436" t="s">
        <v>15</v>
      </c>
    </row>
    <row r="437" spans="1:17" x14ac:dyDescent="0.25">
      <c r="A437">
        <v>2023</v>
      </c>
      <c r="B437" t="s">
        <v>68</v>
      </c>
      <c r="C437">
        <v>1305</v>
      </c>
      <c r="D437" s="1">
        <v>1.81873600267771E+16</v>
      </c>
      <c r="E437" t="s">
        <v>15</v>
      </c>
      <c r="F437" s="3" t="str">
        <f ca="1">SUBSTITUTE(Tabela1[[#This Row],[Awareness Index (0-10)]],".",",")</f>
        <v>8,55</v>
      </c>
      <c r="G437" t="s">
        <v>23</v>
      </c>
      <c r="H437" s="3" t="str">
        <f ca="1">SUBSTITUTE(Tabela1[[#This Row],[Contraceptive Usage Rate (%)]],".",",")</f>
        <v>82,33</v>
      </c>
      <c r="I437" s="3" t="str">
        <f ca="1">SUBSTITUTE(Tabela1[[#This Row],[Teen Pregnancy Rate (per 1000 teens)]],".",",")</f>
        <v>60,23</v>
      </c>
      <c r="J437" t="str">
        <f ca="1">SUBSTITUTE(Tabela1[[#This Row],[HIV Prevention Awareness (%)]],".",",")</f>
        <v>82,12</v>
      </c>
      <c r="K437" t="str">
        <f ca="1">SUBSTITUTE(Tabela1[[#This Row],[Online Sales (%)]],".",",")</f>
        <v>41,93</v>
      </c>
      <c r="L437" t="str">
        <f ca="1">SUBSTITUTE(Tabela1[[#This Row],[Average Price per Condom (USD)]],".",",")</f>
        <v>1,9</v>
      </c>
      <c r="M437" t="s">
        <v>423</v>
      </c>
      <c r="N437" s="6" t="str">
        <f>LEFT(Tabela1[[#This Row],[Male vs Female Purchases (%)]],2)</f>
        <v>40</v>
      </c>
      <c r="O437" s="6" t="str">
        <f>MID(Tabela1[[#This Row],[Male vs Female Purchases (%)]],12,2)</f>
        <v>56</v>
      </c>
      <c r="P437" t="s">
        <v>18</v>
      </c>
      <c r="Q437" t="s">
        <v>22</v>
      </c>
    </row>
    <row r="438" spans="1:17" x14ac:dyDescent="0.25">
      <c r="A438">
        <v>2023</v>
      </c>
      <c r="B438" t="s">
        <v>68</v>
      </c>
      <c r="C438">
        <v>1499</v>
      </c>
      <c r="D438" s="1">
        <v>4347634176777840</v>
      </c>
      <c r="E438" t="s">
        <v>15</v>
      </c>
      <c r="F438" s="3" t="str">
        <f ca="1">SUBSTITUTE(Tabela1[[#This Row],[Awareness Index (0-10)]],".",",")</f>
        <v>7,33</v>
      </c>
      <c r="G438" t="s">
        <v>19</v>
      </c>
      <c r="H438" s="3" t="str">
        <f ca="1">SUBSTITUTE(Tabela1[[#This Row],[Contraceptive Usage Rate (%)]],".",",")</f>
        <v>42,6</v>
      </c>
      <c r="I438" s="3" t="str">
        <f ca="1">SUBSTITUTE(Tabela1[[#This Row],[Teen Pregnancy Rate (per 1000 teens)]],".",",")</f>
        <v>11,83</v>
      </c>
      <c r="J438" t="str">
        <f ca="1">SUBSTITUTE(Tabela1[[#This Row],[HIV Prevention Awareness (%)]],".",",")</f>
        <v>51,56</v>
      </c>
      <c r="K438" t="str">
        <f ca="1">SUBSTITUTE(Tabela1[[#This Row],[Online Sales (%)]],".",",")</f>
        <v>17,89</v>
      </c>
      <c r="L438" t="str">
        <f ca="1">SUBSTITUTE(Tabela1[[#This Row],[Average Price per Condom (USD)]],".",",")</f>
        <v>2,05</v>
      </c>
      <c r="M438" t="s">
        <v>424</v>
      </c>
      <c r="N438" s="6" t="str">
        <f>LEFT(Tabela1[[#This Row],[Male vs Female Purchases (%)]],2)</f>
        <v>55</v>
      </c>
      <c r="O438" s="6" t="str">
        <f>MID(Tabela1[[#This Row],[Male vs Female Purchases (%)]],12,2)</f>
        <v>33</v>
      </c>
      <c r="P438" t="s">
        <v>28</v>
      </c>
      <c r="Q438" t="s">
        <v>22</v>
      </c>
    </row>
    <row r="439" spans="1:17" x14ac:dyDescent="0.25">
      <c r="A439">
        <v>2023</v>
      </c>
      <c r="B439" t="s">
        <v>68</v>
      </c>
      <c r="C439">
        <v>211</v>
      </c>
      <c r="D439" s="1">
        <v>2.31493295985093E+16</v>
      </c>
      <c r="E439" t="s">
        <v>22</v>
      </c>
      <c r="F439" s="3" t="str">
        <f ca="1">SUBSTITUTE(Tabela1[[#This Row],[Awareness Index (0-10)]],".",",")</f>
        <v>8,46</v>
      </c>
      <c r="G439" t="s">
        <v>19</v>
      </c>
      <c r="H439" s="3" t="str">
        <f ca="1">SUBSTITUTE(Tabela1[[#This Row],[Contraceptive Usage Rate (%)]],".",",")</f>
        <v>84,63</v>
      </c>
      <c r="I439" s="3" t="str">
        <f ca="1">SUBSTITUTE(Tabela1[[#This Row],[Teen Pregnancy Rate (per 1000 teens)]],".",",")</f>
        <v>24,93</v>
      </c>
      <c r="J439" t="str">
        <f ca="1">SUBSTITUTE(Tabela1[[#This Row],[HIV Prevention Awareness (%)]],".",",")</f>
        <v>85,64</v>
      </c>
      <c r="K439" t="str">
        <f ca="1">SUBSTITUTE(Tabela1[[#This Row],[Online Sales (%)]],".",",")</f>
        <v>53,13</v>
      </c>
      <c r="L439" t="str">
        <f ca="1">SUBSTITUTE(Tabela1[[#This Row],[Average Price per Condom (USD)]],".",",")</f>
        <v>2,28</v>
      </c>
      <c r="M439" t="s">
        <v>425</v>
      </c>
      <c r="N439" s="6" t="str">
        <f>LEFT(Tabela1[[#This Row],[Male vs Female Purchases (%)]],2)</f>
        <v>66</v>
      </c>
      <c r="O439" s="6" t="str">
        <f>MID(Tabela1[[#This Row],[Male vs Female Purchases (%)]],12,2)</f>
        <v>39</v>
      </c>
      <c r="P439" t="s">
        <v>28</v>
      </c>
      <c r="Q439" t="s">
        <v>15</v>
      </c>
    </row>
    <row r="440" spans="1:17" x14ac:dyDescent="0.25">
      <c r="A440">
        <v>2023</v>
      </c>
      <c r="B440" t="s">
        <v>68</v>
      </c>
      <c r="C440">
        <v>2115</v>
      </c>
      <c r="D440" s="1">
        <v>3327598151557330</v>
      </c>
      <c r="E440" t="s">
        <v>15</v>
      </c>
      <c r="F440" s="3" t="str">
        <f ca="1">SUBSTITUTE(Tabela1[[#This Row],[Awareness Index (0-10)]],".",",")</f>
        <v>7,82</v>
      </c>
      <c r="G440" t="s">
        <v>16</v>
      </c>
      <c r="H440" s="3" t="str">
        <f ca="1">SUBSTITUTE(Tabela1[[#This Row],[Contraceptive Usage Rate (%)]],".",",")</f>
        <v>15,76</v>
      </c>
      <c r="I440" s="3" t="str">
        <f ca="1">SUBSTITUTE(Tabela1[[#This Row],[Teen Pregnancy Rate (per 1000 teens)]],".",",")</f>
        <v>28,81</v>
      </c>
      <c r="J440" t="str">
        <f ca="1">SUBSTITUTE(Tabela1[[#This Row],[HIV Prevention Awareness (%)]],".",",")</f>
        <v>64,09</v>
      </c>
      <c r="K440" t="str">
        <f ca="1">SUBSTITUTE(Tabela1[[#This Row],[Online Sales (%)]],".",",")</f>
        <v>48,29</v>
      </c>
      <c r="L440" t="str">
        <f ca="1">SUBSTITUTE(Tabela1[[#This Row],[Average Price per Condom (USD)]],".",",")</f>
        <v>1,48</v>
      </c>
      <c r="M440" t="s">
        <v>426</v>
      </c>
      <c r="N440" s="6" t="str">
        <f>LEFT(Tabela1[[#This Row],[Male vs Female Purchases (%)]],2)</f>
        <v>42</v>
      </c>
      <c r="O440" s="6" t="str">
        <f>MID(Tabela1[[#This Row],[Male vs Female Purchases (%)]],12,2)</f>
        <v>36</v>
      </c>
      <c r="P440" t="s">
        <v>45</v>
      </c>
      <c r="Q440" t="s">
        <v>22</v>
      </c>
    </row>
    <row r="441" spans="1:17" x14ac:dyDescent="0.25">
      <c r="A441">
        <v>2023</v>
      </c>
      <c r="B441" t="s">
        <v>68</v>
      </c>
      <c r="C441">
        <v>1897</v>
      </c>
      <c r="D441" s="1">
        <v>1.84857579716729E+16</v>
      </c>
      <c r="E441" t="s">
        <v>22</v>
      </c>
      <c r="F441" s="3" t="str">
        <f ca="1">SUBSTITUTE(Tabela1[[#This Row],[Awareness Index (0-10)]],".",",")</f>
        <v>4,12</v>
      </c>
      <c r="G441" t="s">
        <v>19</v>
      </c>
      <c r="H441" s="3" t="str">
        <f ca="1">SUBSTITUTE(Tabela1[[#This Row],[Contraceptive Usage Rate (%)]],".",",")</f>
        <v>15,02</v>
      </c>
      <c r="I441" s="3" t="str">
        <f ca="1">SUBSTITUTE(Tabela1[[#This Row],[Teen Pregnancy Rate (per 1000 teens)]],".",",")</f>
        <v>30,99</v>
      </c>
      <c r="J441" t="str">
        <f ca="1">SUBSTITUTE(Tabela1[[#This Row],[HIV Prevention Awareness (%)]],".",",")</f>
        <v>90,96</v>
      </c>
      <c r="K441" t="str">
        <f ca="1">SUBSTITUTE(Tabela1[[#This Row],[Online Sales (%)]],".",",")</f>
        <v>23,78</v>
      </c>
      <c r="L441" t="str">
        <f ca="1">SUBSTITUTE(Tabela1[[#This Row],[Average Price per Condom (USD)]],".",",")</f>
        <v>1,63</v>
      </c>
      <c r="M441" t="s">
        <v>247</v>
      </c>
      <c r="N441" s="6" t="str">
        <f>LEFT(Tabela1[[#This Row],[Male vs Female Purchases (%)]],2)</f>
        <v>49</v>
      </c>
      <c r="O441" s="6" t="str">
        <f>MID(Tabela1[[#This Row],[Male vs Female Purchases (%)]],12,2)</f>
        <v>33</v>
      </c>
      <c r="P441" t="s">
        <v>45</v>
      </c>
      <c r="Q441" t="s">
        <v>15</v>
      </c>
    </row>
    <row r="442" spans="1:17" x14ac:dyDescent="0.25">
      <c r="A442">
        <v>2023</v>
      </c>
      <c r="B442" t="s">
        <v>74</v>
      </c>
      <c r="C442">
        <v>996</v>
      </c>
      <c r="D442" s="1">
        <v>5466587157723020</v>
      </c>
      <c r="E442" t="s">
        <v>15</v>
      </c>
      <c r="F442" s="3" t="str">
        <f ca="1">SUBSTITUTE(Tabela1[[#This Row],[Awareness Index (0-10)]],".",",")</f>
        <v>3,09</v>
      </c>
      <c r="G442" t="s">
        <v>23</v>
      </c>
      <c r="H442" s="3" t="str">
        <f ca="1">SUBSTITUTE(Tabela1[[#This Row],[Contraceptive Usage Rate (%)]],".",",")</f>
        <v>43,78</v>
      </c>
      <c r="I442" s="3" t="str">
        <f ca="1">SUBSTITUTE(Tabela1[[#This Row],[Teen Pregnancy Rate (per 1000 teens)]],".",",")</f>
        <v>41,84</v>
      </c>
      <c r="J442" t="str">
        <f ca="1">SUBSTITUTE(Tabela1[[#This Row],[HIV Prevention Awareness (%)]],".",",")</f>
        <v>88,31</v>
      </c>
      <c r="K442" t="str">
        <f ca="1">SUBSTITUTE(Tabela1[[#This Row],[Online Sales (%)]],".",",")</f>
        <v>20,91</v>
      </c>
      <c r="L442" t="str">
        <f ca="1">SUBSTITUTE(Tabela1[[#This Row],[Average Price per Condom (USD)]],".",",")</f>
        <v>1,95</v>
      </c>
      <c r="M442" t="s">
        <v>427</v>
      </c>
      <c r="N442" s="6" t="str">
        <f>LEFT(Tabela1[[#This Row],[Male vs Female Purchases (%)]],2)</f>
        <v>68</v>
      </c>
      <c r="O442" s="6" t="str">
        <f>MID(Tabela1[[#This Row],[Male vs Female Purchases (%)]],12,2)</f>
        <v>51</v>
      </c>
      <c r="P442" t="s">
        <v>38</v>
      </c>
      <c r="Q442" t="s">
        <v>22</v>
      </c>
    </row>
    <row r="443" spans="1:17" x14ac:dyDescent="0.25">
      <c r="A443">
        <v>2023</v>
      </c>
      <c r="B443" t="s">
        <v>74</v>
      </c>
      <c r="C443">
        <v>1785</v>
      </c>
      <c r="D443" s="1">
        <v>6190686398736860</v>
      </c>
      <c r="E443" t="s">
        <v>22</v>
      </c>
      <c r="F443" s="3" t="str">
        <f ca="1">SUBSTITUTE(Tabela1[[#This Row],[Awareness Index (0-10)]],".",",")</f>
        <v>9,23</v>
      </c>
      <c r="G443" t="s">
        <v>16</v>
      </c>
      <c r="H443" s="3" t="str">
        <f ca="1">SUBSTITUTE(Tabela1[[#This Row],[Contraceptive Usage Rate (%)]],".",",")</f>
        <v>77,49</v>
      </c>
      <c r="I443" s="3" t="str">
        <f ca="1">SUBSTITUTE(Tabela1[[#This Row],[Teen Pregnancy Rate (per 1000 teens)]],".",",")</f>
        <v>67,7</v>
      </c>
      <c r="J443" t="str">
        <f ca="1">SUBSTITUTE(Tabela1[[#This Row],[HIV Prevention Awareness (%)]],".",",")</f>
        <v>57,82</v>
      </c>
      <c r="K443" t="str">
        <f ca="1">SUBSTITUTE(Tabela1[[#This Row],[Online Sales (%)]],".",",")</f>
        <v>66,1</v>
      </c>
      <c r="L443" t="str">
        <f ca="1">SUBSTITUTE(Tabela1[[#This Row],[Average Price per Condom (USD)]],".",",")</f>
        <v>0,35</v>
      </c>
      <c r="M443" t="s">
        <v>340</v>
      </c>
      <c r="N443" s="6" t="str">
        <f>LEFT(Tabela1[[#This Row],[Male vs Female Purchases (%)]],2)</f>
        <v>62</v>
      </c>
      <c r="O443" s="6" t="str">
        <f>MID(Tabela1[[#This Row],[Male vs Female Purchases (%)]],12,2)</f>
        <v>20</v>
      </c>
      <c r="P443" t="s">
        <v>18</v>
      </c>
      <c r="Q443" t="s">
        <v>15</v>
      </c>
    </row>
    <row r="444" spans="1:17" x14ac:dyDescent="0.25">
      <c r="A444">
        <v>2023</v>
      </c>
      <c r="B444" t="s">
        <v>74</v>
      </c>
      <c r="C444">
        <v>1239</v>
      </c>
      <c r="D444" s="1">
        <v>2.61300219568151E+16</v>
      </c>
      <c r="E444" t="s">
        <v>22</v>
      </c>
      <c r="F444" s="3" t="str">
        <f ca="1">SUBSTITUTE(Tabela1[[#This Row],[Awareness Index (0-10)]],".",",")</f>
        <v>3,24</v>
      </c>
      <c r="G444" t="s">
        <v>19</v>
      </c>
      <c r="H444" s="3" t="str">
        <f ca="1">SUBSTITUTE(Tabela1[[#This Row],[Contraceptive Usage Rate (%)]],".",",")</f>
        <v>86,6</v>
      </c>
      <c r="I444" s="3" t="str">
        <f ca="1">SUBSTITUTE(Tabela1[[#This Row],[Teen Pregnancy Rate (per 1000 teens)]],".",",")</f>
        <v>34,88</v>
      </c>
      <c r="J444" t="str">
        <f ca="1">SUBSTITUTE(Tabela1[[#This Row],[HIV Prevention Awareness (%)]],".",",")</f>
        <v>52,37</v>
      </c>
      <c r="K444" t="str">
        <f ca="1">SUBSTITUTE(Tabela1[[#This Row],[Online Sales (%)]],".",",")</f>
        <v>42,09</v>
      </c>
      <c r="L444" t="str">
        <f ca="1">SUBSTITUTE(Tabela1[[#This Row],[Average Price per Condom (USD)]],".",",")</f>
        <v>0,59</v>
      </c>
      <c r="M444" t="s">
        <v>212</v>
      </c>
      <c r="N444" s="6" t="str">
        <f>LEFT(Tabela1[[#This Row],[Male vs Female Purchases (%)]],2)</f>
        <v>49</v>
      </c>
      <c r="O444" s="6" t="str">
        <f>MID(Tabela1[[#This Row],[Male vs Female Purchases (%)]],12,2)</f>
        <v>59</v>
      </c>
      <c r="P444" t="s">
        <v>18</v>
      </c>
      <c r="Q444" t="s">
        <v>22</v>
      </c>
    </row>
    <row r="445" spans="1:17" x14ac:dyDescent="0.25">
      <c r="A445">
        <v>2023</v>
      </c>
      <c r="B445" t="s">
        <v>74</v>
      </c>
      <c r="C445">
        <v>1429</v>
      </c>
      <c r="D445" s="1">
        <v>3.64428639826622E+16</v>
      </c>
      <c r="E445" t="s">
        <v>22</v>
      </c>
      <c r="F445" s="3" t="str">
        <f ca="1">SUBSTITUTE(Tabela1[[#This Row],[Awareness Index (0-10)]],".",",")</f>
        <v>9,45</v>
      </c>
      <c r="G445" t="s">
        <v>40</v>
      </c>
      <c r="H445" s="3" t="str">
        <f ca="1">SUBSTITUTE(Tabela1[[#This Row],[Contraceptive Usage Rate (%)]],".",",")</f>
        <v>18,65</v>
      </c>
      <c r="I445" s="3" t="str">
        <f ca="1">SUBSTITUTE(Tabela1[[#This Row],[Teen Pregnancy Rate (per 1000 teens)]],".",",")</f>
        <v>66,49</v>
      </c>
      <c r="J445" t="str">
        <f ca="1">SUBSTITUTE(Tabela1[[#This Row],[HIV Prevention Awareness (%)]],".",",")</f>
        <v>25,4</v>
      </c>
      <c r="K445" t="str">
        <f ca="1">SUBSTITUTE(Tabela1[[#This Row],[Online Sales (%)]],".",",")</f>
        <v>45,32</v>
      </c>
      <c r="L445" t="str">
        <f ca="1">SUBSTITUTE(Tabela1[[#This Row],[Average Price per Condom (USD)]],".",",")</f>
        <v>2,44</v>
      </c>
      <c r="M445" t="s">
        <v>428</v>
      </c>
      <c r="N445" s="6" t="str">
        <f>LEFT(Tabela1[[#This Row],[Male vs Female Purchases (%)]],2)</f>
        <v>61</v>
      </c>
      <c r="O445" s="6" t="str">
        <f>MID(Tabela1[[#This Row],[Male vs Female Purchases (%)]],12,2)</f>
        <v>39</v>
      </c>
      <c r="P445" t="s">
        <v>45</v>
      </c>
      <c r="Q445" t="s">
        <v>15</v>
      </c>
    </row>
    <row r="446" spans="1:17" x14ac:dyDescent="0.25">
      <c r="A446">
        <v>2023</v>
      </c>
      <c r="B446" t="s">
        <v>74</v>
      </c>
      <c r="C446">
        <v>1746</v>
      </c>
      <c r="D446" s="1">
        <v>2.5095193496521E+16</v>
      </c>
      <c r="E446" t="s">
        <v>22</v>
      </c>
      <c r="F446" s="3" t="str">
        <f ca="1">SUBSTITUTE(Tabela1[[#This Row],[Awareness Index (0-10)]],".",",")</f>
        <v>9,41</v>
      </c>
      <c r="G446" t="s">
        <v>23</v>
      </c>
      <c r="H446" s="3" t="str">
        <f ca="1">SUBSTITUTE(Tabela1[[#This Row],[Contraceptive Usage Rate (%)]],".",",")</f>
        <v>64,02</v>
      </c>
      <c r="I446" s="3" t="str">
        <f ca="1">SUBSTITUTE(Tabela1[[#This Row],[Teen Pregnancy Rate (per 1000 teens)]],".",",")</f>
        <v>46,49</v>
      </c>
      <c r="J446" t="str">
        <f ca="1">SUBSTITUTE(Tabela1[[#This Row],[HIV Prevention Awareness (%)]],".",",")</f>
        <v>25,21</v>
      </c>
      <c r="K446" t="str">
        <f ca="1">SUBSTITUTE(Tabela1[[#This Row],[Online Sales (%)]],".",",")</f>
        <v>47,86</v>
      </c>
      <c r="L446" t="str">
        <f ca="1">SUBSTITUTE(Tabela1[[#This Row],[Average Price per Condom (USD)]],".",",")</f>
        <v>2,13</v>
      </c>
      <c r="M446" t="s">
        <v>429</v>
      </c>
      <c r="N446" s="6" t="str">
        <f>LEFT(Tabela1[[#This Row],[Male vs Female Purchases (%)]],2)</f>
        <v>78</v>
      </c>
      <c r="O446" s="6" t="str">
        <f>MID(Tabela1[[#This Row],[Male vs Female Purchases (%)]],12,2)</f>
        <v>22</v>
      </c>
      <c r="P446" t="s">
        <v>21</v>
      </c>
      <c r="Q446" t="s">
        <v>15</v>
      </c>
    </row>
    <row r="447" spans="1:17" x14ac:dyDescent="0.25">
      <c r="A447">
        <v>2023</v>
      </c>
      <c r="B447" t="s">
        <v>78</v>
      </c>
      <c r="C447">
        <v>296</v>
      </c>
      <c r="D447" s="1">
        <v>6428126580533680</v>
      </c>
      <c r="E447" t="s">
        <v>22</v>
      </c>
      <c r="F447" s="3" t="str">
        <f ca="1">SUBSTITUTE(Tabela1[[#This Row],[Awareness Index (0-10)]],".",",")</f>
        <v>6,36</v>
      </c>
      <c r="G447" t="s">
        <v>23</v>
      </c>
      <c r="H447" s="3" t="str">
        <f ca="1">SUBSTITUTE(Tabela1[[#This Row],[Contraceptive Usage Rate (%)]],".",",")</f>
        <v>23,26</v>
      </c>
      <c r="I447" s="3" t="str">
        <f ca="1">SUBSTITUTE(Tabela1[[#This Row],[Teen Pregnancy Rate (per 1000 teens)]],".",",")</f>
        <v>36,32</v>
      </c>
      <c r="J447" t="str">
        <f ca="1">SUBSTITUTE(Tabela1[[#This Row],[HIV Prevention Awareness (%)]],".",",")</f>
        <v>43,16</v>
      </c>
      <c r="K447" t="str">
        <f ca="1">SUBSTITUTE(Tabela1[[#This Row],[Online Sales (%)]],".",",")</f>
        <v>50,11</v>
      </c>
      <c r="L447" t="str">
        <f ca="1">SUBSTITUTE(Tabela1[[#This Row],[Average Price per Condom (USD)]],".",",")</f>
        <v>0,64</v>
      </c>
      <c r="M447" t="s">
        <v>430</v>
      </c>
      <c r="N447" s="6" t="str">
        <f>LEFT(Tabela1[[#This Row],[Male vs Female Purchases (%)]],2)</f>
        <v>73</v>
      </c>
      <c r="O447" s="6" t="str">
        <f>MID(Tabela1[[#This Row],[Male vs Female Purchases (%)]],12,2)</f>
        <v>45</v>
      </c>
      <c r="P447" t="s">
        <v>28</v>
      </c>
      <c r="Q447" t="s">
        <v>15</v>
      </c>
    </row>
    <row r="448" spans="1:17" x14ac:dyDescent="0.25">
      <c r="A448">
        <v>2023</v>
      </c>
      <c r="B448" t="s">
        <v>78</v>
      </c>
      <c r="C448">
        <v>2179</v>
      </c>
      <c r="D448" s="1">
        <v>1.12148151080889E+16</v>
      </c>
      <c r="E448" t="s">
        <v>15</v>
      </c>
      <c r="F448" s="3" t="str">
        <f ca="1">SUBSTITUTE(Tabela1[[#This Row],[Awareness Index (0-10)]],".",",")</f>
        <v>3,62</v>
      </c>
      <c r="G448" t="s">
        <v>23</v>
      </c>
      <c r="H448" s="3" t="str">
        <f ca="1">SUBSTITUTE(Tabela1[[#This Row],[Contraceptive Usage Rate (%)]],".",",")</f>
        <v>80,55</v>
      </c>
      <c r="I448" s="3" t="str">
        <f ca="1">SUBSTITUTE(Tabela1[[#This Row],[Teen Pregnancy Rate (per 1000 teens)]],".",",")</f>
        <v>9,26</v>
      </c>
      <c r="J448" t="str">
        <f ca="1">SUBSTITUTE(Tabela1[[#This Row],[HIV Prevention Awareness (%)]],".",",")</f>
        <v>37,71</v>
      </c>
      <c r="K448" t="str">
        <f ca="1">SUBSTITUTE(Tabela1[[#This Row],[Online Sales (%)]],".",",")</f>
        <v>22,43</v>
      </c>
      <c r="L448" t="str">
        <f ca="1">SUBSTITUTE(Tabela1[[#This Row],[Average Price per Condom (USD)]],".",",")</f>
        <v>2,25</v>
      </c>
      <c r="M448" t="s">
        <v>228</v>
      </c>
      <c r="N448" s="6" t="str">
        <f>LEFT(Tabela1[[#This Row],[Male vs Female Purchases (%)]],2)</f>
        <v>75</v>
      </c>
      <c r="O448" s="6" t="str">
        <f>MID(Tabela1[[#This Row],[Male vs Female Purchases (%)]],12,2)</f>
        <v>36</v>
      </c>
      <c r="P448" t="s">
        <v>38</v>
      </c>
      <c r="Q448" t="s">
        <v>22</v>
      </c>
    </row>
    <row r="449" spans="1:17" x14ac:dyDescent="0.25">
      <c r="A449">
        <v>2023</v>
      </c>
      <c r="B449" t="s">
        <v>78</v>
      </c>
      <c r="C449">
        <v>669</v>
      </c>
      <c r="D449" s="1">
        <v>2.03113426761325E+16</v>
      </c>
      <c r="E449" t="s">
        <v>22</v>
      </c>
      <c r="F449" s="3" t="str">
        <f ca="1">SUBSTITUTE(Tabela1[[#This Row],[Awareness Index (0-10)]],".",",")</f>
        <v>8,27</v>
      </c>
      <c r="G449" t="s">
        <v>40</v>
      </c>
      <c r="H449" s="3" t="str">
        <f ca="1">SUBSTITUTE(Tabela1[[#This Row],[Contraceptive Usage Rate (%)]],".",",")</f>
        <v>36,1</v>
      </c>
      <c r="I449" s="3" t="str">
        <f ca="1">SUBSTITUTE(Tabela1[[#This Row],[Teen Pregnancy Rate (per 1000 teens)]],".",",")</f>
        <v>55,16</v>
      </c>
      <c r="J449" t="str">
        <f ca="1">SUBSTITUTE(Tabela1[[#This Row],[HIV Prevention Awareness (%)]],".",",")</f>
        <v>87,67</v>
      </c>
      <c r="K449" t="str">
        <f ca="1">SUBSTITUTE(Tabela1[[#This Row],[Online Sales (%)]],".",",")</f>
        <v>67,28</v>
      </c>
      <c r="L449" t="str">
        <f ca="1">SUBSTITUTE(Tabela1[[#This Row],[Average Price per Condom (USD)]],".",",")</f>
        <v>0,66</v>
      </c>
      <c r="M449" t="s">
        <v>431</v>
      </c>
      <c r="N449" s="6" t="str">
        <f>LEFT(Tabela1[[#This Row],[Male vs Female Purchases (%)]],2)</f>
        <v>58</v>
      </c>
      <c r="O449" s="6" t="str">
        <f>MID(Tabela1[[#This Row],[Male vs Female Purchases (%)]],12,2)</f>
        <v>33</v>
      </c>
      <c r="P449" t="s">
        <v>18</v>
      </c>
      <c r="Q449" t="s">
        <v>15</v>
      </c>
    </row>
    <row r="450" spans="1:17" x14ac:dyDescent="0.25">
      <c r="A450">
        <v>2023</v>
      </c>
      <c r="B450" t="s">
        <v>78</v>
      </c>
      <c r="C450">
        <v>1111</v>
      </c>
      <c r="D450" s="1">
        <v>5556592179803680</v>
      </c>
      <c r="E450" t="s">
        <v>15</v>
      </c>
      <c r="F450" s="3" t="str">
        <f ca="1">SUBSTITUTE(Tabela1[[#This Row],[Awareness Index (0-10)]],".",",")</f>
        <v>8,96</v>
      </c>
      <c r="G450" t="s">
        <v>40</v>
      </c>
      <c r="H450" s="3" t="str">
        <f ca="1">SUBSTITUTE(Tabela1[[#This Row],[Contraceptive Usage Rate (%)]],".",",")</f>
        <v>31,6</v>
      </c>
      <c r="I450" s="3" t="str">
        <f ca="1">SUBSTITUTE(Tabela1[[#This Row],[Teen Pregnancy Rate (per 1000 teens)]],".",",")</f>
        <v>69,24</v>
      </c>
      <c r="J450" t="str">
        <f ca="1">SUBSTITUTE(Tabela1[[#This Row],[HIV Prevention Awareness (%)]],".",",")</f>
        <v>26,16</v>
      </c>
      <c r="K450" t="str">
        <f ca="1">SUBSTITUTE(Tabela1[[#This Row],[Online Sales (%)]],".",",")</f>
        <v>47,37</v>
      </c>
      <c r="L450" t="str">
        <f ca="1">SUBSTITUTE(Tabela1[[#This Row],[Average Price per Condom (USD)]],".",",")</f>
        <v>1,96</v>
      </c>
      <c r="M450" t="s">
        <v>432</v>
      </c>
      <c r="N450" s="6" t="str">
        <f>LEFT(Tabela1[[#This Row],[Male vs Female Purchases (%)]],2)</f>
        <v>57</v>
      </c>
      <c r="O450" s="6" t="str">
        <f>MID(Tabela1[[#This Row],[Male vs Female Purchases (%)]],12,2)</f>
        <v>48</v>
      </c>
      <c r="P450" t="s">
        <v>26</v>
      </c>
      <c r="Q450" t="s">
        <v>15</v>
      </c>
    </row>
    <row r="451" spans="1:17" x14ac:dyDescent="0.25">
      <c r="A451">
        <v>2023</v>
      </c>
      <c r="B451" t="s">
        <v>78</v>
      </c>
      <c r="C451">
        <v>1339</v>
      </c>
      <c r="D451" s="1">
        <v>2.72860653616297E+16</v>
      </c>
      <c r="E451" t="s">
        <v>22</v>
      </c>
      <c r="F451" s="3" t="str">
        <f ca="1">SUBSTITUTE(Tabela1[[#This Row],[Awareness Index (0-10)]],".",",")</f>
        <v>2,27</v>
      </c>
      <c r="G451" t="s">
        <v>40</v>
      </c>
      <c r="H451" s="3" t="str">
        <f ca="1">SUBSTITUTE(Tabela1[[#This Row],[Contraceptive Usage Rate (%)]],".",",")</f>
        <v>35,1</v>
      </c>
      <c r="I451" s="3" t="str">
        <f ca="1">SUBSTITUTE(Tabela1[[#This Row],[Teen Pregnancy Rate (per 1000 teens)]],".",",")</f>
        <v>66,8</v>
      </c>
      <c r="J451" t="str">
        <f ca="1">SUBSTITUTE(Tabela1[[#This Row],[HIV Prevention Awareness (%)]],".",",")</f>
        <v>88,61</v>
      </c>
      <c r="K451" t="str">
        <f ca="1">SUBSTITUTE(Tabela1[[#This Row],[Online Sales (%)]],".",",")</f>
        <v>50,64</v>
      </c>
      <c r="L451" t="str">
        <f ca="1">SUBSTITUTE(Tabela1[[#This Row],[Average Price per Condom (USD)]],".",",")</f>
        <v>1,05</v>
      </c>
      <c r="M451" t="s">
        <v>433</v>
      </c>
      <c r="N451" s="6" t="str">
        <f>LEFT(Tabela1[[#This Row],[Male vs Female Purchases (%)]],2)</f>
        <v>64</v>
      </c>
      <c r="O451" s="6" t="str">
        <f>MID(Tabela1[[#This Row],[Male vs Female Purchases (%)]],12,2)</f>
        <v>50</v>
      </c>
      <c r="P451" t="s">
        <v>38</v>
      </c>
      <c r="Q451" t="s">
        <v>22</v>
      </c>
    </row>
    <row r="452" spans="1:17" x14ac:dyDescent="0.25">
      <c r="A452">
        <v>2024</v>
      </c>
      <c r="B452" t="s">
        <v>14</v>
      </c>
      <c r="C452">
        <v>1723</v>
      </c>
      <c r="D452" s="1">
        <v>4703715696265740</v>
      </c>
      <c r="E452" t="s">
        <v>15</v>
      </c>
      <c r="F452" s="3" t="str">
        <f ca="1">SUBSTITUTE(Tabela1[[#This Row],[Awareness Index (0-10)]],".",",")</f>
        <v>8,52</v>
      </c>
      <c r="G452" t="s">
        <v>23</v>
      </c>
      <c r="H452" s="3" t="str">
        <f ca="1">SUBSTITUTE(Tabela1[[#This Row],[Contraceptive Usage Rate (%)]],".",",")</f>
        <v>62,4</v>
      </c>
      <c r="I452" s="3" t="str">
        <f ca="1">SUBSTITUTE(Tabela1[[#This Row],[Teen Pregnancy Rate (per 1000 teens)]],".",",")</f>
        <v>26,61</v>
      </c>
      <c r="J452" t="str">
        <f ca="1">SUBSTITUTE(Tabela1[[#This Row],[HIV Prevention Awareness (%)]],".",",")</f>
        <v>45,57</v>
      </c>
      <c r="K452" t="str">
        <f ca="1">SUBSTITUTE(Tabela1[[#This Row],[Online Sales (%)]],".",",")</f>
        <v>67,39</v>
      </c>
      <c r="L452" t="str">
        <f ca="1">SUBSTITUTE(Tabela1[[#This Row],[Average Price per Condom (USD)]],".",",")</f>
        <v>1,76</v>
      </c>
      <c r="M452" t="s">
        <v>90</v>
      </c>
      <c r="N452" s="6" t="str">
        <f>LEFT(Tabela1[[#This Row],[Male vs Female Purchases (%)]],2)</f>
        <v>76</v>
      </c>
      <c r="O452" s="6" t="str">
        <f>MID(Tabela1[[#This Row],[Male vs Female Purchases (%)]],12,2)</f>
        <v>34</v>
      </c>
      <c r="P452" t="s">
        <v>18</v>
      </c>
      <c r="Q452" t="s">
        <v>22</v>
      </c>
    </row>
    <row r="453" spans="1:17" x14ac:dyDescent="0.25">
      <c r="A453">
        <v>2024</v>
      </c>
      <c r="B453" t="s">
        <v>14</v>
      </c>
      <c r="C453">
        <v>2451</v>
      </c>
      <c r="D453" s="1">
        <v>7129030945529440</v>
      </c>
      <c r="E453" t="s">
        <v>22</v>
      </c>
      <c r="F453" s="3" t="str">
        <f ca="1">SUBSTITUTE(Tabela1[[#This Row],[Awareness Index (0-10)]],".",",")</f>
        <v>9,15</v>
      </c>
      <c r="G453" t="s">
        <v>19</v>
      </c>
      <c r="H453" s="3" t="str">
        <f ca="1">SUBSTITUTE(Tabela1[[#This Row],[Contraceptive Usage Rate (%)]],".",",")</f>
        <v>23,92</v>
      </c>
      <c r="I453" s="3" t="str">
        <f ca="1">SUBSTITUTE(Tabela1[[#This Row],[Teen Pregnancy Rate (per 1000 teens)]],".",",")</f>
        <v>52,19</v>
      </c>
      <c r="J453" t="str">
        <f ca="1">SUBSTITUTE(Tabela1[[#This Row],[HIV Prevention Awareness (%)]],".",",")</f>
        <v>74,13</v>
      </c>
      <c r="K453" t="str">
        <f ca="1">SUBSTITUTE(Tabela1[[#This Row],[Online Sales (%)]],".",",")</f>
        <v>5,26</v>
      </c>
      <c r="L453" t="str">
        <f ca="1">SUBSTITUTE(Tabela1[[#This Row],[Average Price per Condom (USD)]],".",",")</f>
        <v>1,4</v>
      </c>
      <c r="M453" t="s">
        <v>434</v>
      </c>
      <c r="N453" s="6" t="str">
        <f>LEFT(Tabela1[[#This Row],[Male vs Female Purchases (%)]],2)</f>
        <v>68</v>
      </c>
      <c r="O453" s="6" t="str">
        <f>MID(Tabela1[[#This Row],[Male vs Female Purchases (%)]],12,2)</f>
        <v>40</v>
      </c>
      <c r="P453" t="s">
        <v>28</v>
      </c>
      <c r="Q453" t="s">
        <v>22</v>
      </c>
    </row>
    <row r="454" spans="1:17" x14ac:dyDescent="0.25">
      <c r="A454">
        <v>2024</v>
      </c>
      <c r="B454" t="s">
        <v>14</v>
      </c>
      <c r="C454">
        <v>1783</v>
      </c>
      <c r="D454" s="1">
        <v>1.69234944437296E+16</v>
      </c>
      <c r="E454" t="s">
        <v>22</v>
      </c>
      <c r="F454" s="3" t="str">
        <f ca="1">SUBSTITUTE(Tabela1[[#This Row],[Awareness Index (0-10)]],".",",")</f>
        <v>5,52</v>
      </c>
      <c r="G454" t="s">
        <v>40</v>
      </c>
      <c r="H454" s="3" t="str">
        <f ca="1">SUBSTITUTE(Tabela1[[#This Row],[Contraceptive Usage Rate (%)]],".",",")</f>
        <v>24,36</v>
      </c>
      <c r="I454" s="3" t="str">
        <f ca="1">SUBSTITUTE(Tabela1[[#This Row],[Teen Pregnancy Rate (per 1000 teens)]],".",",")</f>
        <v>44,48</v>
      </c>
      <c r="J454" t="str">
        <f ca="1">SUBSTITUTE(Tabela1[[#This Row],[HIV Prevention Awareness (%)]],".",",")</f>
        <v>96,88</v>
      </c>
      <c r="K454" t="str">
        <f ca="1">SUBSTITUTE(Tabela1[[#This Row],[Online Sales (%)]],".",",")</f>
        <v>51,12</v>
      </c>
      <c r="L454" t="str">
        <f ca="1">SUBSTITUTE(Tabela1[[#This Row],[Average Price per Condom (USD)]],".",",")</f>
        <v>2,28</v>
      </c>
      <c r="M454" t="s">
        <v>435</v>
      </c>
      <c r="N454" s="6" t="str">
        <f>LEFT(Tabela1[[#This Row],[Male vs Female Purchases (%)]],2)</f>
        <v>48</v>
      </c>
      <c r="O454" s="6" t="str">
        <f>MID(Tabela1[[#This Row],[Male vs Female Purchases (%)]],12,2)</f>
        <v>30</v>
      </c>
      <c r="P454" t="s">
        <v>38</v>
      </c>
      <c r="Q454" t="s">
        <v>15</v>
      </c>
    </row>
    <row r="455" spans="1:17" x14ac:dyDescent="0.25">
      <c r="A455">
        <v>2024</v>
      </c>
      <c r="B455" t="s">
        <v>14</v>
      </c>
      <c r="C455">
        <v>878</v>
      </c>
      <c r="D455" s="1">
        <v>2651828011431620</v>
      </c>
      <c r="E455" t="s">
        <v>15</v>
      </c>
      <c r="F455" s="3" t="str">
        <f ca="1">SUBSTITUTE(Tabela1[[#This Row],[Awareness Index (0-10)]],".",",")</f>
        <v>9,71</v>
      </c>
      <c r="G455" t="s">
        <v>23</v>
      </c>
      <c r="H455" s="3" t="str">
        <f ca="1">SUBSTITUTE(Tabela1[[#This Row],[Contraceptive Usage Rate (%)]],".",",")</f>
        <v>41,71</v>
      </c>
      <c r="I455" s="3" t="str">
        <f ca="1">SUBSTITUTE(Tabela1[[#This Row],[Teen Pregnancy Rate (per 1000 teens)]],".",",")</f>
        <v>42,93</v>
      </c>
      <c r="J455" t="str">
        <f ca="1">SUBSTITUTE(Tabela1[[#This Row],[HIV Prevention Awareness (%)]],".",",")</f>
        <v>68,91</v>
      </c>
      <c r="K455" t="str">
        <f ca="1">SUBSTITUTE(Tabela1[[#This Row],[Online Sales (%)]],".",",")</f>
        <v>59,33</v>
      </c>
      <c r="L455" t="str">
        <f ca="1">SUBSTITUTE(Tabela1[[#This Row],[Average Price per Condom (USD)]],".",",")</f>
        <v>0,94</v>
      </c>
      <c r="M455" t="s">
        <v>436</v>
      </c>
      <c r="N455" s="6" t="str">
        <f>LEFT(Tabela1[[#This Row],[Male vs Female Purchases (%)]],2)</f>
        <v>59</v>
      </c>
      <c r="O455" s="6" t="str">
        <f>MID(Tabela1[[#This Row],[Male vs Female Purchases (%)]],12,2)</f>
        <v>57</v>
      </c>
      <c r="P455" t="s">
        <v>28</v>
      </c>
      <c r="Q455" t="s">
        <v>22</v>
      </c>
    </row>
    <row r="456" spans="1:17" x14ac:dyDescent="0.25">
      <c r="A456">
        <v>2024</v>
      </c>
      <c r="B456" t="s">
        <v>14</v>
      </c>
      <c r="C456">
        <v>118</v>
      </c>
      <c r="D456" s="1">
        <v>2.22005078632147E+16</v>
      </c>
      <c r="E456" t="s">
        <v>15</v>
      </c>
      <c r="F456" s="3" t="str">
        <f ca="1">SUBSTITUTE(Tabela1[[#This Row],[Awareness Index (0-10)]],".",",")</f>
        <v>9,2</v>
      </c>
      <c r="G456" t="s">
        <v>23</v>
      </c>
      <c r="H456" s="3" t="str">
        <f ca="1">SUBSTITUTE(Tabela1[[#This Row],[Contraceptive Usage Rate (%)]],".",",")</f>
        <v>30,84</v>
      </c>
      <c r="I456" s="3" t="str">
        <f ca="1">SUBSTITUTE(Tabela1[[#This Row],[Teen Pregnancy Rate (per 1000 teens)]],".",",")</f>
        <v>56,71</v>
      </c>
      <c r="J456" t="str">
        <f ca="1">SUBSTITUTE(Tabela1[[#This Row],[HIV Prevention Awareness (%)]],".",",")</f>
        <v>29,43</v>
      </c>
      <c r="K456" t="str">
        <f ca="1">SUBSTITUTE(Tabela1[[#This Row],[Online Sales (%)]],".",",")</f>
        <v>48,96</v>
      </c>
      <c r="L456" t="str">
        <f ca="1">SUBSTITUTE(Tabela1[[#This Row],[Average Price per Condom (USD)]],".",",")</f>
        <v>0,62</v>
      </c>
      <c r="M456" t="s">
        <v>410</v>
      </c>
      <c r="N456" s="6" t="str">
        <f>LEFT(Tabela1[[#This Row],[Male vs Female Purchases (%)]],2)</f>
        <v>43</v>
      </c>
      <c r="O456" s="6" t="str">
        <f>MID(Tabela1[[#This Row],[Male vs Female Purchases (%)]],12,2)</f>
        <v>48</v>
      </c>
      <c r="P456" t="s">
        <v>18</v>
      </c>
      <c r="Q456" t="s">
        <v>15</v>
      </c>
    </row>
    <row r="457" spans="1:17" x14ac:dyDescent="0.25">
      <c r="A457">
        <v>2024</v>
      </c>
      <c r="B457" t="s">
        <v>29</v>
      </c>
      <c r="C457">
        <v>1616</v>
      </c>
      <c r="D457" s="1">
        <v>2.91414200593566E+16</v>
      </c>
      <c r="E457" t="s">
        <v>15</v>
      </c>
      <c r="F457" s="3" t="str">
        <f ca="1">SUBSTITUTE(Tabela1[[#This Row],[Awareness Index (0-10)]],".",",")</f>
        <v>6,29</v>
      </c>
      <c r="G457" t="s">
        <v>40</v>
      </c>
      <c r="H457" s="3" t="str">
        <f ca="1">SUBSTITUTE(Tabela1[[#This Row],[Contraceptive Usage Rate (%)]],".",",")</f>
        <v>47,68</v>
      </c>
      <c r="I457" s="3" t="str">
        <f ca="1">SUBSTITUTE(Tabela1[[#This Row],[Teen Pregnancy Rate (per 1000 teens)]],".",",")</f>
        <v>39,57</v>
      </c>
      <c r="J457" t="str">
        <f ca="1">SUBSTITUTE(Tabela1[[#This Row],[HIV Prevention Awareness (%)]],".",",")</f>
        <v>88,92</v>
      </c>
      <c r="K457" t="str">
        <f ca="1">SUBSTITUTE(Tabela1[[#This Row],[Online Sales (%)]],".",",")</f>
        <v>27,66</v>
      </c>
      <c r="L457" t="str">
        <f ca="1">SUBSTITUTE(Tabela1[[#This Row],[Average Price per Condom (USD)]],".",",")</f>
        <v>1,95</v>
      </c>
      <c r="M457" t="s">
        <v>437</v>
      </c>
      <c r="N457" s="6" t="str">
        <f>LEFT(Tabela1[[#This Row],[Male vs Female Purchases (%)]],2)</f>
        <v>50</v>
      </c>
      <c r="O457" s="6" t="str">
        <f>MID(Tabela1[[#This Row],[Male vs Female Purchases (%)]],12,2)</f>
        <v>41</v>
      </c>
      <c r="P457" t="s">
        <v>59</v>
      </c>
      <c r="Q457" t="s">
        <v>22</v>
      </c>
    </row>
    <row r="458" spans="1:17" x14ac:dyDescent="0.25">
      <c r="A458">
        <v>2024</v>
      </c>
      <c r="B458" t="s">
        <v>29</v>
      </c>
      <c r="C458">
        <v>797</v>
      </c>
      <c r="D458" s="1">
        <v>1.07199114934165E+16</v>
      </c>
      <c r="E458" t="s">
        <v>15</v>
      </c>
      <c r="F458" s="3" t="str">
        <f ca="1">SUBSTITUTE(Tabela1[[#This Row],[Awareness Index (0-10)]],".",",")</f>
        <v>4,01</v>
      </c>
      <c r="G458" t="s">
        <v>23</v>
      </c>
      <c r="H458" s="3" t="str">
        <f ca="1">SUBSTITUTE(Tabela1[[#This Row],[Contraceptive Usage Rate (%)]],".",",")</f>
        <v>63,4</v>
      </c>
      <c r="I458" s="3" t="str">
        <f ca="1">SUBSTITUTE(Tabela1[[#This Row],[Teen Pregnancy Rate (per 1000 teens)]],".",",")</f>
        <v>47,47</v>
      </c>
      <c r="J458" t="str">
        <f ca="1">SUBSTITUTE(Tabela1[[#This Row],[HIV Prevention Awareness (%)]],".",",")</f>
        <v>47,01</v>
      </c>
      <c r="K458" t="str">
        <f ca="1">SUBSTITUTE(Tabela1[[#This Row],[Online Sales (%)]],".",",")</f>
        <v>66,15</v>
      </c>
      <c r="L458" t="str">
        <f ca="1">SUBSTITUTE(Tabela1[[#This Row],[Average Price per Condom (USD)]],".",",")</f>
        <v>2,27</v>
      </c>
      <c r="M458" t="s">
        <v>438</v>
      </c>
      <c r="N458" s="6" t="str">
        <f>LEFT(Tabela1[[#This Row],[Male vs Female Purchases (%)]],2)</f>
        <v>48</v>
      </c>
      <c r="O458" s="6" t="str">
        <f>MID(Tabela1[[#This Row],[Male vs Female Purchases (%)]],12,2)</f>
        <v>60</v>
      </c>
      <c r="P458" t="s">
        <v>21</v>
      </c>
      <c r="Q458" t="s">
        <v>22</v>
      </c>
    </row>
    <row r="459" spans="1:17" x14ac:dyDescent="0.25">
      <c r="A459">
        <v>2024</v>
      </c>
      <c r="B459" t="s">
        <v>29</v>
      </c>
      <c r="C459">
        <v>2030</v>
      </c>
      <c r="D459" s="1">
        <v>3.63060961640808E+16</v>
      </c>
      <c r="E459" t="s">
        <v>22</v>
      </c>
      <c r="F459" s="3" t="str">
        <f ca="1">SUBSTITUTE(Tabela1[[#This Row],[Awareness Index (0-10)]],".",",")</f>
        <v>2,66</v>
      </c>
      <c r="G459" t="s">
        <v>16</v>
      </c>
      <c r="H459" s="3" t="str">
        <f ca="1">SUBSTITUTE(Tabela1[[#This Row],[Contraceptive Usage Rate (%)]],".",",")</f>
        <v>48,9</v>
      </c>
      <c r="I459" s="3" t="str">
        <f ca="1">SUBSTITUTE(Tabela1[[#This Row],[Teen Pregnancy Rate (per 1000 teens)]],".",",")</f>
        <v>25,61</v>
      </c>
      <c r="J459" t="str">
        <f ca="1">SUBSTITUTE(Tabela1[[#This Row],[HIV Prevention Awareness (%)]],".",",")</f>
        <v>81,64</v>
      </c>
      <c r="K459" t="str">
        <f ca="1">SUBSTITUTE(Tabela1[[#This Row],[Online Sales (%)]],".",",")</f>
        <v>25,58</v>
      </c>
      <c r="L459" t="str">
        <f ca="1">SUBSTITUTE(Tabela1[[#This Row],[Average Price per Condom (USD)]],".",",")</f>
        <v>0,97</v>
      </c>
      <c r="M459" t="s">
        <v>100</v>
      </c>
      <c r="N459" s="6" t="str">
        <f>LEFT(Tabela1[[#This Row],[Male vs Female Purchases (%)]],2)</f>
        <v>79</v>
      </c>
      <c r="O459" s="6" t="str">
        <f>MID(Tabela1[[#This Row],[Male vs Female Purchases (%)]],12,2)</f>
        <v>25</v>
      </c>
      <c r="P459" t="s">
        <v>18</v>
      </c>
      <c r="Q459" t="s">
        <v>15</v>
      </c>
    </row>
    <row r="460" spans="1:17" x14ac:dyDescent="0.25">
      <c r="A460">
        <v>2024</v>
      </c>
      <c r="B460" t="s">
        <v>29</v>
      </c>
      <c r="C460">
        <v>783</v>
      </c>
      <c r="D460" s="1">
        <v>1.5185350641505E+16</v>
      </c>
      <c r="E460" t="s">
        <v>15</v>
      </c>
      <c r="F460" s="3" t="str">
        <f ca="1">SUBSTITUTE(Tabela1[[#This Row],[Awareness Index (0-10)]],".",",")</f>
        <v>8,47</v>
      </c>
      <c r="G460" t="s">
        <v>16</v>
      </c>
      <c r="H460" s="3" t="str">
        <f ca="1">SUBSTITUTE(Tabela1[[#This Row],[Contraceptive Usage Rate (%)]],".",",")</f>
        <v>49,28</v>
      </c>
      <c r="I460" s="3" t="str">
        <f ca="1">SUBSTITUTE(Tabela1[[#This Row],[Teen Pregnancy Rate (per 1000 teens)]],".",",")</f>
        <v>41,92</v>
      </c>
      <c r="J460" t="str">
        <f ca="1">SUBSTITUTE(Tabela1[[#This Row],[HIV Prevention Awareness (%)]],".",",")</f>
        <v>98,71</v>
      </c>
      <c r="K460" t="str">
        <f ca="1">SUBSTITUTE(Tabela1[[#This Row],[Online Sales (%)]],".",",")</f>
        <v>67,5</v>
      </c>
      <c r="L460" t="str">
        <f ca="1">SUBSTITUTE(Tabela1[[#This Row],[Average Price per Condom (USD)]],".",",")</f>
        <v>2,39</v>
      </c>
      <c r="M460" t="s">
        <v>400</v>
      </c>
      <c r="N460" s="6" t="str">
        <f>LEFT(Tabela1[[#This Row],[Male vs Female Purchases (%)]],2)</f>
        <v>73</v>
      </c>
      <c r="O460" s="6" t="str">
        <f>MID(Tabela1[[#This Row],[Male vs Female Purchases (%)]],12,2)</f>
        <v>42</v>
      </c>
      <c r="P460" t="s">
        <v>59</v>
      </c>
      <c r="Q460" t="s">
        <v>15</v>
      </c>
    </row>
    <row r="461" spans="1:17" x14ac:dyDescent="0.25">
      <c r="A461">
        <v>2024</v>
      </c>
      <c r="B461" t="s">
        <v>29</v>
      </c>
      <c r="C461">
        <v>1823</v>
      </c>
      <c r="D461" s="1">
        <v>5918452890242250</v>
      </c>
      <c r="E461" t="s">
        <v>22</v>
      </c>
      <c r="F461" s="3" t="str">
        <f ca="1">SUBSTITUTE(Tabela1[[#This Row],[Awareness Index (0-10)]],".",",")</f>
        <v>4,82</v>
      </c>
      <c r="G461" t="s">
        <v>40</v>
      </c>
      <c r="H461" s="3" t="str">
        <f ca="1">SUBSTITUTE(Tabela1[[#This Row],[Contraceptive Usage Rate (%)]],".",",")</f>
        <v>46,05</v>
      </c>
      <c r="I461" s="3" t="str">
        <f ca="1">SUBSTITUTE(Tabela1[[#This Row],[Teen Pregnancy Rate (per 1000 teens)]],".",",")</f>
        <v>21,69</v>
      </c>
      <c r="J461" t="str">
        <f ca="1">SUBSTITUTE(Tabela1[[#This Row],[HIV Prevention Awareness (%)]],".",",")</f>
        <v>77,24</v>
      </c>
      <c r="K461" t="str">
        <f ca="1">SUBSTITUTE(Tabela1[[#This Row],[Online Sales (%)]],".",",")</f>
        <v>16,82</v>
      </c>
      <c r="L461" t="str">
        <f ca="1">SUBSTITUTE(Tabela1[[#This Row],[Average Price per Condom (USD)]],".",",")</f>
        <v>1,7</v>
      </c>
      <c r="M461" t="s">
        <v>439</v>
      </c>
      <c r="N461" s="6" t="str">
        <f>LEFT(Tabela1[[#This Row],[Male vs Female Purchases (%)]],2)</f>
        <v>70</v>
      </c>
      <c r="O461" s="6" t="str">
        <f>MID(Tabela1[[#This Row],[Male vs Female Purchases (%)]],12,2)</f>
        <v>59</v>
      </c>
      <c r="P461" t="s">
        <v>28</v>
      </c>
      <c r="Q461" t="s">
        <v>15</v>
      </c>
    </row>
    <row r="462" spans="1:17" x14ac:dyDescent="0.25">
      <c r="A462">
        <v>2024</v>
      </c>
      <c r="B462" t="s">
        <v>35</v>
      </c>
      <c r="C462">
        <v>1363</v>
      </c>
      <c r="D462" s="1">
        <v>2.35007194981774E+16</v>
      </c>
      <c r="E462" t="s">
        <v>22</v>
      </c>
      <c r="F462" s="3" t="str">
        <f ca="1">SUBSTITUTE(Tabela1[[#This Row],[Awareness Index (0-10)]],".",",")</f>
        <v>4,24</v>
      </c>
      <c r="G462" t="s">
        <v>40</v>
      </c>
      <c r="H462" s="3" t="str">
        <f ca="1">SUBSTITUTE(Tabela1[[#This Row],[Contraceptive Usage Rate (%)]],".",",")</f>
        <v>52,37</v>
      </c>
      <c r="I462" s="3" t="str">
        <f ca="1">SUBSTITUTE(Tabela1[[#This Row],[Teen Pregnancy Rate (per 1000 teens)]],".",",")</f>
        <v>33,26</v>
      </c>
      <c r="J462" t="str">
        <f ca="1">SUBSTITUTE(Tabela1[[#This Row],[HIV Prevention Awareness (%)]],".",",")</f>
        <v>69,32</v>
      </c>
      <c r="K462" t="str">
        <f ca="1">SUBSTITUTE(Tabela1[[#This Row],[Online Sales (%)]],".",",")</f>
        <v>47,42</v>
      </c>
      <c r="L462" t="str">
        <f ca="1">SUBSTITUTE(Tabela1[[#This Row],[Average Price per Condom (USD)]],".",",")</f>
        <v>0,84</v>
      </c>
      <c r="M462" t="s">
        <v>440</v>
      </c>
      <c r="N462" s="6" t="str">
        <f>LEFT(Tabela1[[#This Row],[Male vs Female Purchases (%)]],2)</f>
        <v>43</v>
      </c>
      <c r="O462" s="6" t="str">
        <f>MID(Tabela1[[#This Row],[Male vs Female Purchases (%)]],12,2)</f>
        <v>36</v>
      </c>
      <c r="P462" t="s">
        <v>45</v>
      </c>
      <c r="Q462" t="s">
        <v>22</v>
      </c>
    </row>
    <row r="463" spans="1:17" x14ac:dyDescent="0.25">
      <c r="A463">
        <v>2024</v>
      </c>
      <c r="B463" t="s">
        <v>35</v>
      </c>
      <c r="C463">
        <v>1782</v>
      </c>
      <c r="D463" s="1">
        <v>4024713195651920</v>
      </c>
      <c r="E463" t="s">
        <v>15</v>
      </c>
      <c r="F463" s="3" t="str">
        <f ca="1">SUBSTITUTE(Tabela1[[#This Row],[Awareness Index (0-10)]],".",",")</f>
        <v>5,94</v>
      </c>
      <c r="G463" t="s">
        <v>40</v>
      </c>
      <c r="H463" s="3" t="str">
        <f ca="1">SUBSTITUTE(Tabela1[[#This Row],[Contraceptive Usage Rate (%)]],".",",")</f>
        <v>33,81</v>
      </c>
      <c r="I463" s="3" t="str">
        <f ca="1">SUBSTITUTE(Tabela1[[#This Row],[Teen Pregnancy Rate (per 1000 teens)]],".",",")</f>
        <v>13,59</v>
      </c>
      <c r="J463" t="str">
        <f ca="1">SUBSTITUTE(Tabela1[[#This Row],[HIV Prevention Awareness (%)]],".",",")</f>
        <v>49,48</v>
      </c>
      <c r="K463" t="str">
        <f ca="1">SUBSTITUTE(Tabela1[[#This Row],[Online Sales (%)]],".",",")</f>
        <v>22,23</v>
      </c>
      <c r="L463" t="str">
        <f ca="1">SUBSTITUTE(Tabela1[[#This Row],[Average Price per Condom (USD)]],".",",")</f>
        <v>0,36</v>
      </c>
      <c r="M463" t="s">
        <v>160</v>
      </c>
      <c r="N463" s="6" t="str">
        <f>LEFT(Tabela1[[#This Row],[Male vs Female Purchases (%)]],2)</f>
        <v>48</v>
      </c>
      <c r="O463" s="6" t="str">
        <f>MID(Tabela1[[#This Row],[Male vs Female Purchases (%)]],12,2)</f>
        <v>46</v>
      </c>
      <c r="P463" t="s">
        <v>45</v>
      </c>
      <c r="Q463" t="s">
        <v>15</v>
      </c>
    </row>
    <row r="464" spans="1:17" x14ac:dyDescent="0.25">
      <c r="A464">
        <v>2024</v>
      </c>
      <c r="B464" t="s">
        <v>35</v>
      </c>
      <c r="C464">
        <v>1192</v>
      </c>
      <c r="D464" s="1">
        <v>2197962582508900</v>
      </c>
      <c r="E464" t="s">
        <v>15</v>
      </c>
      <c r="F464" s="3" t="str">
        <f ca="1">SUBSTITUTE(Tabela1[[#This Row],[Awareness Index (0-10)]],".",",")</f>
        <v>3,69</v>
      </c>
      <c r="G464" t="s">
        <v>23</v>
      </c>
      <c r="H464" s="3" t="str">
        <f ca="1">SUBSTITUTE(Tabela1[[#This Row],[Contraceptive Usage Rate (%)]],".",",")</f>
        <v>28,61</v>
      </c>
      <c r="I464" s="3" t="str">
        <f ca="1">SUBSTITUTE(Tabela1[[#This Row],[Teen Pregnancy Rate (per 1000 teens)]],".",",")</f>
        <v>46,39</v>
      </c>
      <c r="J464" t="str">
        <f ca="1">SUBSTITUTE(Tabela1[[#This Row],[HIV Prevention Awareness (%)]],".",",")</f>
        <v>48,96</v>
      </c>
      <c r="K464" t="str">
        <f ca="1">SUBSTITUTE(Tabela1[[#This Row],[Online Sales (%)]],".",",")</f>
        <v>46,07</v>
      </c>
      <c r="L464" t="str">
        <f ca="1">SUBSTITUTE(Tabela1[[#This Row],[Average Price per Condom (USD)]],".",",")</f>
        <v>2,05</v>
      </c>
      <c r="M464" t="s">
        <v>441</v>
      </c>
      <c r="N464" s="6" t="str">
        <f>LEFT(Tabela1[[#This Row],[Male vs Female Purchases (%)]],2)</f>
        <v>44</v>
      </c>
      <c r="O464" s="6" t="str">
        <f>MID(Tabela1[[#This Row],[Male vs Female Purchases (%)]],12,2)</f>
        <v>46</v>
      </c>
      <c r="P464" t="s">
        <v>45</v>
      </c>
      <c r="Q464" t="s">
        <v>22</v>
      </c>
    </row>
    <row r="465" spans="1:17" x14ac:dyDescent="0.25">
      <c r="A465">
        <v>2024</v>
      </c>
      <c r="B465" t="s">
        <v>35</v>
      </c>
      <c r="C465">
        <v>313</v>
      </c>
      <c r="D465" s="1">
        <v>3209300976102400</v>
      </c>
      <c r="E465" t="s">
        <v>15</v>
      </c>
      <c r="F465" s="3" t="str">
        <f ca="1">SUBSTITUTE(Tabela1[[#This Row],[Awareness Index (0-10)]],".",",")</f>
        <v>7,12</v>
      </c>
      <c r="G465" t="s">
        <v>23</v>
      </c>
      <c r="H465" s="3" t="str">
        <f ca="1">SUBSTITUTE(Tabela1[[#This Row],[Contraceptive Usage Rate (%)]],".",",")</f>
        <v>16,97</v>
      </c>
      <c r="I465" s="3" t="str">
        <f ca="1">SUBSTITUTE(Tabela1[[#This Row],[Teen Pregnancy Rate (per 1000 teens)]],".",",")</f>
        <v>59,01</v>
      </c>
      <c r="J465" t="str">
        <f ca="1">SUBSTITUTE(Tabela1[[#This Row],[HIV Prevention Awareness (%)]],".",",")</f>
        <v>37,09</v>
      </c>
      <c r="K465" t="str">
        <f ca="1">SUBSTITUTE(Tabela1[[#This Row],[Online Sales (%)]],".",",")</f>
        <v>15,13</v>
      </c>
      <c r="L465" t="str">
        <f ca="1">SUBSTITUTE(Tabela1[[#This Row],[Average Price per Condom (USD)]],".",",")</f>
        <v>2,04</v>
      </c>
      <c r="M465" t="s">
        <v>442</v>
      </c>
      <c r="N465" s="6" t="str">
        <f>LEFT(Tabela1[[#This Row],[Male vs Female Purchases (%)]],2)</f>
        <v>47</v>
      </c>
      <c r="O465" s="6" t="str">
        <f>MID(Tabela1[[#This Row],[Male vs Female Purchases (%)]],12,2)</f>
        <v>38</v>
      </c>
      <c r="P465" t="s">
        <v>26</v>
      </c>
      <c r="Q465" t="s">
        <v>15</v>
      </c>
    </row>
    <row r="466" spans="1:17" x14ac:dyDescent="0.25">
      <c r="A466">
        <v>2024</v>
      </c>
      <c r="B466" t="s">
        <v>35</v>
      </c>
      <c r="C466">
        <v>1435</v>
      </c>
      <c r="D466" s="1">
        <v>2184904773947050</v>
      </c>
      <c r="E466" t="s">
        <v>15</v>
      </c>
      <c r="F466" s="3" t="str">
        <f ca="1">SUBSTITUTE(Tabela1[[#This Row],[Awareness Index (0-10)]],".",",")</f>
        <v>9,98</v>
      </c>
      <c r="G466" t="s">
        <v>23</v>
      </c>
      <c r="H466" s="3" t="str">
        <f ca="1">SUBSTITUTE(Tabela1[[#This Row],[Contraceptive Usage Rate (%)]],".",",")</f>
        <v>86,8</v>
      </c>
      <c r="I466" s="3" t="str">
        <f ca="1">SUBSTITUTE(Tabela1[[#This Row],[Teen Pregnancy Rate (per 1000 teens)]],".",",")</f>
        <v>33,74</v>
      </c>
      <c r="J466" t="str">
        <f ca="1">SUBSTITUTE(Tabela1[[#This Row],[HIV Prevention Awareness (%)]],".",",")</f>
        <v>57,12</v>
      </c>
      <c r="K466" t="str">
        <f ca="1">SUBSTITUTE(Tabela1[[#This Row],[Online Sales (%)]],".",",")</f>
        <v>32,25</v>
      </c>
      <c r="L466" t="str">
        <f ca="1">SUBSTITUTE(Tabela1[[#This Row],[Average Price per Condom (USD)]],".",",")</f>
        <v>2,14</v>
      </c>
      <c r="M466" t="s">
        <v>443</v>
      </c>
      <c r="N466" s="6" t="str">
        <f>LEFT(Tabela1[[#This Row],[Male vs Female Purchases (%)]],2)</f>
        <v>47</v>
      </c>
      <c r="O466" s="6" t="str">
        <f>MID(Tabela1[[#This Row],[Male vs Female Purchases (%)]],12,2)</f>
        <v>20</v>
      </c>
      <c r="P466" t="s">
        <v>28</v>
      </c>
      <c r="Q466" t="s">
        <v>15</v>
      </c>
    </row>
    <row r="467" spans="1:17" x14ac:dyDescent="0.25">
      <c r="A467">
        <v>2024</v>
      </c>
      <c r="B467" t="s">
        <v>43</v>
      </c>
      <c r="C467">
        <v>2259</v>
      </c>
      <c r="D467" s="1">
        <v>3.82678287074144E+16</v>
      </c>
      <c r="E467" t="s">
        <v>15</v>
      </c>
      <c r="F467" s="3" t="str">
        <f ca="1">SUBSTITUTE(Tabela1[[#This Row],[Awareness Index (0-10)]],".",",")</f>
        <v>5,64</v>
      </c>
      <c r="G467" t="s">
        <v>16</v>
      </c>
      <c r="H467" s="3" t="str">
        <f ca="1">SUBSTITUTE(Tabela1[[#This Row],[Contraceptive Usage Rate (%)]],".",",")</f>
        <v>77,79</v>
      </c>
      <c r="I467" s="3" t="str">
        <f ca="1">SUBSTITUTE(Tabela1[[#This Row],[Teen Pregnancy Rate (per 1000 teens)]],".",",")</f>
        <v>4,72</v>
      </c>
      <c r="J467" t="str">
        <f ca="1">SUBSTITUTE(Tabela1[[#This Row],[HIV Prevention Awareness (%)]],".",",")</f>
        <v>92,83</v>
      </c>
      <c r="K467" t="str">
        <f ca="1">SUBSTITUTE(Tabela1[[#This Row],[Online Sales (%)]],".",",")</f>
        <v>69,39</v>
      </c>
      <c r="L467" t="str">
        <f ca="1">SUBSTITUTE(Tabela1[[#This Row],[Average Price per Condom (USD)]],".",",")</f>
        <v>2,4</v>
      </c>
      <c r="M467" t="s">
        <v>444</v>
      </c>
      <c r="N467" s="6" t="str">
        <f>LEFT(Tabela1[[#This Row],[Male vs Female Purchases (%)]],2)</f>
        <v>63</v>
      </c>
      <c r="O467" s="6" t="str">
        <f>MID(Tabela1[[#This Row],[Male vs Female Purchases (%)]],12,2)</f>
        <v>54</v>
      </c>
      <c r="P467" t="s">
        <v>28</v>
      </c>
      <c r="Q467" t="s">
        <v>15</v>
      </c>
    </row>
    <row r="468" spans="1:17" x14ac:dyDescent="0.25">
      <c r="A468">
        <v>2024</v>
      </c>
      <c r="B468" t="s">
        <v>43</v>
      </c>
      <c r="C468">
        <v>1114</v>
      </c>
      <c r="D468" s="1">
        <v>5932065101977120</v>
      </c>
      <c r="E468" t="s">
        <v>15</v>
      </c>
      <c r="F468" s="3" t="str">
        <f ca="1">SUBSTITUTE(Tabela1[[#This Row],[Awareness Index (0-10)]],".",",")</f>
        <v>2,22</v>
      </c>
      <c r="G468" t="s">
        <v>19</v>
      </c>
      <c r="H468" s="3" t="str">
        <f ca="1">SUBSTITUTE(Tabela1[[#This Row],[Contraceptive Usage Rate (%)]],".",",")</f>
        <v>80,9</v>
      </c>
      <c r="I468" s="3" t="str">
        <f ca="1">SUBSTITUTE(Tabela1[[#This Row],[Teen Pregnancy Rate (per 1000 teens)]],".",",")</f>
        <v>63,94</v>
      </c>
      <c r="J468" t="str">
        <f ca="1">SUBSTITUTE(Tabela1[[#This Row],[HIV Prevention Awareness (%)]],".",",")</f>
        <v>40,12</v>
      </c>
      <c r="K468" t="str">
        <f ca="1">SUBSTITUTE(Tabela1[[#This Row],[Online Sales (%)]],".",",")</f>
        <v>26,31</v>
      </c>
      <c r="L468" t="str">
        <f ca="1">SUBSTITUTE(Tabela1[[#This Row],[Average Price per Condom (USD)]],".",",")</f>
        <v>1,96</v>
      </c>
      <c r="M468" t="s">
        <v>445</v>
      </c>
      <c r="N468" s="6" t="str">
        <f>LEFT(Tabela1[[#This Row],[Male vs Female Purchases (%)]],2)</f>
        <v>58</v>
      </c>
      <c r="O468" s="6" t="str">
        <f>MID(Tabela1[[#This Row],[Male vs Female Purchases (%)]],12,2)</f>
        <v>34</v>
      </c>
      <c r="P468" t="s">
        <v>18</v>
      </c>
      <c r="Q468" t="s">
        <v>22</v>
      </c>
    </row>
    <row r="469" spans="1:17" x14ac:dyDescent="0.25">
      <c r="A469">
        <v>2024</v>
      </c>
      <c r="B469" t="s">
        <v>43</v>
      </c>
      <c r="C469">
        <v>517</v>
      </c>
      <c r="D469" s="1">
        <v>1.2583349717828E+16</v>
      </c>
      <c r="E469" t="s">
        <v>15</v>
      </c>
      <c r="F469" s="3" t="str">
        <f ca="1">SUBSTITUTE(Tabela1[[#This Row],[Awareness Index (0-10)]],".",",")</f>
        <v>7,65</v>
      </c>
      <c r="G469" t="s">
        <v>16</v>
      </c>
      <c r="H469" s="3" t="str">
        <f ca="1">SUBSTITUTE(Tabela1[[#This Row],[Contraceptive Usage Rate (%)]],".",",")</f>
        <v>21,55</v>
      </c>
      <c r="I469" s="3" t="str">
        <f ca="1">SUBSTITUTE(Tabela1[[#This Row],[Teen Pregnancy Rate (per 1000 teens)]],".",",")</f>
        <v>36,8</v>
      </c>
      <c r="J469" t="str">
        <f ca="1">SUBSTITUTE(Tabela1[[#This Row],[HIV Prevention Awareness (%)]],".",",")</f>
        <v>28,57</v>
      </c>
      <c r="K469" t="str">
        <f ca="1">SUBSTITUTE(Tabela1[[#This Row],[Online Sales (%)]],".",",")</f>
        <v>62,4</v>
      </c>
      <c r="L469" t="str">
        <f ca="1">SUBSTITUTE(Tabela1[[#This Row],[Average Price per Condom (USD)]],".",",")</f>
        <v>2,12</v>
      </c>
      <c r="M469" t="s">
        <v>446</v>
      </c>
      <c r="N469" s="6" t="str">
        <f>LEFT(Tabela1[[#This Row],[Male vs Female Purchases (%)]],2)</f>
        <v>50</v>
      </c>
      <c r="O469" s="6" t="str">
        <f>MID(Tabela1[[#This Row],[Male vs Female Purchases (%)]],12,2)</f>
        <v>38</v>
      </c>
      <c r="P469" t="s">
        <v>28</v>
      </c>
      <c r="Q469" t="s">
        <v>15</v>
      </c>
    </row>
    <row r="470" spans="1:17" x14ac:dyDescent="0.25">
      <c r="A470">
        <v>2024</v>
      </c>
      <c r="B470" t="s">
        <v>43</v>
      </c>
      <c r="C470">
        <v>587</v>
      </c>
      <c r="D470" s="1">
        <v>1.51834137923377E+16</v>
      </c>
      <c r="E470" t="s">
        <v>15</v>
      </c>
      <c r="F470" s="3" t="str">
        <f ca="1">SUBSTITUTE(Tabela1[[#This Row],[Awareness Index (0-10)]],".",",")</f>
        <v>9,68</v>
      </c>
      <c r="G470" t="s">
        <v>16</v>
      </c>
      <c r="H470" s="3" t="str">
        <f ca="1">SUBSTITUTE(Tabela1[[#This Row],[Contraceptive Usage Rate (%)]],".",",")</f>
        <v>82,0</v>
      </c>
      <c r="I470" s="3" t="str">
        <f ca="1">SUBSTITUTE(Tabela1[[#This Row],[Teen Pregnancy Rate (per 1000 teens)]],".",",")</f>
        <v>65,35</v>
      </c>
      <c r="J470" t="str">
        <f ca="1">SUBSTITUTE(Tabela1[[#This Row],[HIV Prevention Awareness (%)]],".",",")</f>
        <v>54,36</v>
      </c>
      <c r="K470" t="str">
        <f ca="1">SUBSTITUTE(Tabela1[[#This Row],[Online Sales (%)]],".",",")</f>
        <v>28,15</v>
      </c>
      <c r="L470" t="str">
        <f ca="1">SUBSTITUTE(Tabela1[[#This Row],[Average Price per Condom (USD)]],".",",")</f>
        <v>2,33</v>
      </c>
      <c r="M470" t="s">
        <v>252</v>
      </c>
      <c r="N470" s="6" t="str">
        <f>LEFT(Tabela1[[#This Row],[Male vs Female Purchases (%)]],2)</f>
        <v>70</v>
      </c>
      <c r="O470" s="6" t="str">
        <f>MID(Tabela1[[#This Row],[Male vs Female Purchases (%)]],12,2)</f>
        <v>29</v>
      </c>
      <c r="P470" t="s">
        <v>26</v>
      </c>
      <c r="Q470" t="s">
        <v>22</v>
      </c>
    </row>
    <row r="471" spans="1:17" x14ac:dyDescent="0.25">
      <c r="A471">
        <v>2024</v>
      </c>
      <c r="B471" t="s">
        <v>43</v>
      </c>
      <c r="C471">
        <v>1182</v>
      </c>
      <c r="D471" s="1">
        <v>1.72856114728494E+16</v>
      </c>
      <c r="E471" t="s">
        <v>22</v>
      </c>
      <c r="F471" s="3" t="str">
        <f ca="1">SUBSTITUTE(Tabela1[[#This Row],[Awareness Index (0-10)]],".",",")</f>
        <v>8,22</v>
      </c>
      <c r="G471" t="s">
        <v>23</v>
      </c>
      <c r="H471" s="3" t="str">
        <f ca="1">SUBSTITUTE(Tabela1[[#This Row],[Contraceptive Usage Rate (%)]],".",",")</f>
        <v>70,07</v>
      </c>
      <c r="I471" s="3" t="str">
        <f ca="1">SUBSTITUTE(Tabela1[[#This Row],[Teen Pregnancy Rate (per 1000 teens)]],".",",")</f>
        <v>6,95</v>
      </c>
      <c r="J471" t="str">
        <f ca="1">SUBSTITUTE(Tabela1[[#This Row],[HIV Prevention Awareness (%)]],".",",")</f>
        <v>89,18</v>
      </c>
      <c r="K471" t="str">
        <f ca="1">SUBSTITUTE(Tabela1[[#This Row],[Online Sales (%)]],".",",")</f>
        <v>16,39</v>
      </c>
      <c r="L471" t="str">
        <f ca="1">SUBSTITUTE(Tabela1[[#This Row],[Average Price per Condom (USD)]],".",",")</f>
        <v>0,26</v>
      </c>
      <c r="M471" t="s">
        <v>403</v>
      </c>
      <c r="N471" s="6" t="str">
        <f>LEFT(Tabela1[[#This Row],[Male vs Female Purchases (%)]],2)</f>
        <v>50</v>
      </c>
      <c r="O471" s="6" t="str">
        <f>MID(Tabela1[[#This Row],[Male vs Female Purchases (%)]],12,2)</f>
        <v>35</v>
      </c>
      <c r="P471" t="s">
        <v>26</v>
      </c>
      <c r="Q471" t="s">
        <v>15</v>
      </c>
    </row>
    <row r="472" spans="1:17" x14ac:dyDescent="0.25">
      <c r="A472">
        <v>2024</v>
      </c>
      <c r="B472" t="s">
        <v>50</v>
      </c>
      <c r="C472">
        <v>2437</v>
      </c>
      <c r="D472" s="1">
        <v>4507687818234570</v>
      </c>
      <c r="E472" t="s">
        <v>22</v>
      </c>
      <c r="F472" s="3" t="str">
        <f ca="1">SUBSTITUTE(Tabela1[[#This Row],[Awareness Index (0-10)]],".",",")</f>
        <v>4,79</v>
      </c>
      <c r="G472" t="s">
        <v>23</v>
      </c>
      <c r="H472" s="3" t="str">
        <f ca="1">SUBSTITUTE(Tabela1[[#This Row],[Contraceptive Usage Rate (%)]],".",",")</f>
        <v>78,55</v>
      </c>
      <c r="I472" s="3" t="str">
        <f ca="1">SUBSTITUTE(Tabela1[[#This Row],[Teen Pregnancy Rate (per 1000 teens)]],".",",")</f>
        <v>4,03</v>
      </c>
      <c r="J472" t="str">
        <f ca="1">SUBSTITUTE(Tabela1[[#This Row],[HIV Prevention Awareness (%)]],".",",")</f>
        <v>29,95</v>
      </c>
      <c r="K472" t="str">
        <f ca="1">SUBSTITUTE(Tabela1[[#This Row],[Online Sales (%)]],".",",")</f>
        <v>14,39</v>
      </c>
      <c r="L472" t="str">
        <f ca="1">SUBSTITUTE(Tabela1[[#This Row],[Average Price per Condom (USD)]],".",",")</f>
        <v>1,53</v>
      </c>
      <c r="M472" t="s">
        <v>447</v>
      </c>
      <c r="N472" s="6" t="str">
        <f>LEFT(Tabela1[[#This Row],[Male vs Female Purchases (%)]],2)</f>
        <v>70</v>
      </c>
      <c r="O472" s="6" t="str">
        <f>MID(Tabela1[[#This Row],[Male vs Female Purchases (%)]],12,2)</f>
        <v>43</v>
      </c>
      <c r="P472" t="s">
        <v>45</v>
      </c>
      <c r="Q472" t="s">
        <v>22</v>
      </c>
    </row>
    <row r="473" spans="1:17" x14ac:dyDescent="0.25">
      <c r="A473">
        <v>2024</v>
      </c>
      <c r="B473" t="s">
        <v>50</v>
      </c>
      <c r="C473">
        <v>1673</v>
      </c>
      <c r="D473" s="1">
        <v>2.72113339366356E+16</v>
      </c>
      <c r="E473" t="s">
        <v>22</v>
      </c>
      <c r="F473" s="3" t="str">
        <f ca="1">SUBSTITUTE(Tabela1[[#This Row],[Awareness Index (0-10)]],".",",")</f>
        <v>4,95</v>
      </c>
      <c r="G473" t="s">
        <v>23</v>
      </c>
      <c r="H473" s="3" t="str">
        <f ca="1">SUBSTITUTE(Tabela1[[#This Row],[Contraceptive Usage Rate (%)]],".",",")</f>
        <v>82,47</v>
      </c>
      <c r="I473" s="3" t="str">
        <f ca="1">SUBSTITUTE(Tabela1[[#This Row],[Teen Pregnancy Rate (per 1000 teens)]],".",",")</f>
        <v>23,93</v>
      </c>
      <c r="J473" t="str">
        <f ca="1">SUBSTITUTE(Tabela1[[#This Row],[HIV Prevention Awareness (%)]],".",",")</f>
        <v>68,46</v>
      </c>
      <c r="K473" t="str">
        <f ca="1">SUBSTITUTE(Tabela1[[#This Row],[Online Sales (%)]],".",",")</f>
        <v>30,0</v>
      </c>
      <c r="L473" t="str">
        <f ca="1">SUBSTITUTE(Tabela1[[#This Row],[Average Price per Condom (USD)]],".",",")</f>
        <v>1,21</v>
      </c>
      <c r="M473" t="s">
        <v>448</v>
      </c>
      <c r="N473" s="6" t="str">
        <f>LEFT(Tabela1[[#This Row],[Male vs Female Purchases (%)]],2)</f>
        <v>47</v>
      </c>
      <c r="O473" s="6" t="str">
        <f>MID(Tabela1[[#This Row],[Male vs Female Purchases (%)]],12,2)</f>
        <v>51</v>
      </c>
      <c r="P473" t="s">
        <v>59</v>
      </c>
      <c r="Q473" t="s">
        <v>22</v>
      </c>
    </row>
    <row r="474" spans="1:17" x14ac:dyDescent="0.25">
      <c r="A474">
        <v>2024</v>
      </c>
      <c r="B474" t="s">
        <v>50</v>
      </c>
      <c r="C474">
        <v>1213</v>
      </c>
      <c r="D474" s="1">
        <v>1.59743232791766E+16</v>
      </c>
      <c r="E474" t="s">
        <v>15</v>
      </c>
      <c r="F474" s="3" t="str">
        <f ca="1">SUBSTITUTE(Tabela1[[#This Row],[Awareness Index (0-10)]],".",",")</f>
        <v>2,86</v>
      </c>
      <c r="G474" t="s">
        <v>23</v>
      </c>
      <c r="H474" s="3" t="str">
        <f ca="1">SUBSTITUTE(Tabela1[[#This Row],[Contraceptive Usage Rate (%)]],".",",")</f>
        <v>53,17</v>
      </c>
      <c r="I474" s="3" t="str">
        <f ca="1">SUBSTITUTE(Tabela1[[#This Row],[Teen Pregnancy Rate (per 1000 teens)]],".",",")</f>
        <v>4,32</v>
      </c>
      <c r="J474" t="str">
        <f ca="1">SUBSTITUTE(Tabela1[[#This Row],[HIV Prevention Awareness (%)]],".",",")</f>
        <v>85,4</v>
      </c>
      <c r="K474" t="str">
        <f ca="1">SUBSTITUTE(Tabela1[[#This Row],[Online Sales (%)]],".",",")</f>
        <v>10,0</v>
      </c>
      <c r="L474" t="str">
        <f ca="1">SUBSTITUTE(Tabela1[[#This Row],[Average Price per Condom (USD)]],".",",")</f>
        <v>2,03</v>
      </c>
      <c r="M474" t="s">
        <v>449</v>
      </c>
      <c r="N474" s="6" t="str">
        <f>LEFT(Tabela1[[#This Row],[Male vs Female Purchases (%)]],2)</f>
        <v>80</v>
      </c>
      <c r="O474" s="6" t="str">
        <f>MID(Tabela1[[#This Row],[Male vs Female Purchases (%)]],12,2)</f>
        <v>42</v>
      </c>
      <c r="P474" t="s">
        <v>59</v>
      </c>
      <c r="Q474" t="s">
        <v>22</v>
      </c>
    </row>
    <row r="475" spans="1:17" x14ac:dyDescent="0.25">
      <c r="A475">
        <v>2024</v>
      </c>
      <c r="B475" t="s">
        <v>50</v>
      </c>
      <c r="C475">
        <v>1568</v>
      </c>
      <c r="D475" s="1">
        <v>4.99411586812694E+16</v>
      </c>
      <c r="E475" t="s">
        <v>15</v>
      </c>
      <c r="F475" s="3" t="str">
        <f ca="1">SUBSTITUTE(Tabela1[[#This Row],[Awareness Index (0-10)]],".",",")</f>
        <v>9,83</v>
      </c>
      <c r="G475" t="s">
        <v>23</v>
      </c>
      <c r="H475" s="3" t="str">
        <f ca="1">SUBSTITUTE(Tabela1[[#This Row],[Contraceptive Usage Rate (%)]],".",",")</f>
        <v>40,33</v>
      </c>
      <c r="I475" s="3" t="str">
        <f ca="1">SUBSTITUTE(Tabela1[[#This Row],[Teen Pregnancy Rate (per 1000 teens)]],".",",")</f>
        <v>68,92</v>
      </c>
      <c r="J475" t="str">
        <f ca="1">SUBSTITUTE(Tabela1[[#This Row],[HIV Prevention Awareness (%)]],".",",")</f>
        <v>79,65</v>
      </c>
      <c r="K475" t="str">
        <f ca="1">SUBSTITUTE(Tabela1[[#This Row],[Online Sales (%)]],".",",")</f>
        <v>49,35</v>
      </c>
      <c r="L475" t="str">
        <f ca="1">SUBSTITUTE(Tabela1[[#This Row],[Average Price per Condom (USD)]],".",",")</f>
        <v>0,21</v>
      </c>
      <c r="M475" t="s">
        <v>450</v>
      </c>
      <c r="N475" s="6" t="str">
        <f>LEFT(Tabela1[[#This Row],[Male vs Female Purchases (%)]],2)</f>
        <v>78</v>
      </c>
      <c r="O475" s="6" t="str">
        <f>MID(Tabela1[[#This Row],[Male vs Female Purchases (%)]],12,2)</f>
        <v>44</v>
      </c>
      <c r="P475" t="s">
        <v>59</v>
      </c>
      <c r="Q475" t="s">
        <v>22</v>
      </c>
    </row>
    <row r="476" spans="1:17" x14ac:dyDescent="0.25">
      <c r="A476">
        <v>2024</v>
      </c>
      <c r="B476" t="s">
        <v>50</v>
      </c>
      <c r="C476">
        <v>2170</v>
      </c>
      <c r="D476" s="1">
        <v>6243964105181260</v>
      </c>
      <c r="E476" t="s">
        <v>15</v>
      </c>
      <c r="F476" s="3" t="str">
        <f ca="1">SUBSTITUTE(Tabela1[[#This Row],[Awareness Index (0-10)]],".",",")</f>
        <v>7,31</v>
      </c>
      <c r="G476" t="s">
        <v>19</v>
      </c>
      <c r="H476" s="3" t="str">
        <f ca="1">SUBSTITUTE(Tabela1[[#This Row],[Contraceptive Usage Rate (%)]],".",",")</f>
        <v>19,68</v>
      </c>
      <c r="I476" s="3" t="str">
        <f ca="1">SUBSTITUTE(Tabela1[[#This Row],[Teen Pregnancy Rate (per 1000 teens)]],".",",")</f>
        <v>31,36</v>
      </c>
      <c r="J476" t="str">
        <f ca="1">SUBSTITUTE(Tabela1[[#This Row],[HIV Prevention Awareness (%)]],".",",")</f>
        <v>56,72</v>
      </c>
      <c r="K476" t="str">
        <f ca="1">SUBSTITUTE(Tabela1[[#This Row],[Online Sales (%)]],".",",")</f>
        <v>43,2</v>
      </c>
      <c r="L476" t="str">
        <f ca="1">SUBSTITUTE(Tabela1[[#This Row],[Average Price per Condom (USD)]],".",",")</f>
        <v>0,69</v>
      </c>
      <c r="M476" t="s">
        <v>451</v>
      </c>
      <c r="N476" s="6" t="str">
        <f>LEFT(Tabela1[[#This Row],[Male vs Female Purchases (%)]],2)</f>
        <v>75</v>
      </c>
      <c r="O476" s="6" t="str">
        <f>MID(Tabela1[[#This Row],[Male vs Female Purchases (%)]],12,2)</f>
        <v>42</v>
      </c>
      <c r="P476" t="s">
        <v>38</v>
      </c>
      <c r="Q476" t="s">
        <v>15</v>
      </c>
    </row>
    <row r="477" spans="1:17" x14ac:dyDescent="0.25">
      <c r="A477">
        <v>2024</v>
      </c>
      <c r="B477" t="s">
        <v>56</v>
      </c>
      <c r="C477">
        <v>632</v>
      </c>
      <c r="D477" s="1">
        <v>1.75496383227603E+16</v>
      </c>
      <c r="E477" t="s">
        <v>15</v>
      </c>
      <c r="F477" s="3" t="str">
        <f ca="1">SUBSTITUTE(Tabela1[[#This Row],[Awareness Index (0-10)]],".",",")</f>
        <v>9,49</v>
      </c>
      <c r="G477" t="s">
        <v>19</v>
      </c>
      <c r="H477" s="3" t="str">
        <f ca="1">SUBSTITUTE(Tabela1[[#This Row],[Contraceptive Usage Rate (%)]],".",",")</f>
        <v>78,45</v>
      </c>
      <c r="I477" s="3" t="str">
        <f ca="1">SUBSTITUTE(Tabela1[[#This Row],[Teen Pregnancy Rate (per 1000 teens)]],".",",")</f>
        <v>7,12</v>
      </c>
      <c r="J477" t="str">
        <f ca="1">SUBSTITUTE(Tabela1[[#This Row],[HIV Prevention Awareness (%)]],".",",")</f>
        <v>58,85</v>
      </c>
      <c r="K477" t="str">
        <f ca="1">SUBSTITUTE(Tabela1[[#This Row],[Online Sales (%)]],".",",")</f>
        <v>45,35</v>
      </c>
      <c r="L477" t="str">
        <f ca="1">SUBSTITUTE(Tabela1[[#This Row],[Average Price per Condom (USD)]],".",",")</f>
        <v>1,41</v>
      </c>
      <c r="M477" t="s">
        <v>452</v>
      </c>
      <c r="N477" s="6" t="str">
        <f>LEFT(Tabela1[[#This Row],[Male vs Female Purchases (%)]],2)</f>
        <v>53</v>
      </c>
      <c r="O477" s="6" t="str">
        <f>MID(Tabela1[[#This Row],[Male vs Female Purchases (%)]],12,2)</f>
        <v>59</v>
      </c>
      <c r="P477" t="s">
        <v>45</v>
      </c>
      <c r="Q477" t="s">
        <v>15</v>
      </c>
    </row>
    <row r="478" spans="1:17" x14ac:dyDescent="0.25">
      <c r="A478">
        <v>2024</v>
      </c>
      <c r="B478" t="s">
        <v>56</v>
      </c>
      <c r="C478">
        <v>491</v>
      </c>
      <c r="D478" s="1">
        <v>1.57776845832928E+16</v>
      </c>
      <c r="E478" t="s">
        <v>15</v>
      </c>
      <c r="F478" s="3" t="str">
        <f ca="1">SUBSTITUTE(Tabela1[[#This Row],[Awareness Index (0-10)]],".",",")</f>
        <v>3,25</v>
      </c>
      <c r="G478" t="s">
        <v>23</v>
      </c>
      <c r="H478" s="3" t="str">
        <f ca="1">SUBSTITUTE(Tabela1[[#This Row],[Contraceptive Usage Rate (%)]],".",",")</f>
        <v>70,35</v>
      </c>
      <c r="I478" s="3" t="str">
        <f ca="1">SUBSTITUTE(Tabela1[[#This Row],[Teen Pregnancy Rate (per 1000 teens)]],".",",")</f>
        <v>63,03</v>
      </c>
      <c r="J478" t="str">
        <f ca="1">SUBSTITUTE(Tabela1[[#This Row],[HIV Prevention Awareness (%)]],".",",")</f>
        <v>60,64</v>
      </c>
      <c r="K478" t="str">
        <f ca="1">SUBSTITUTE(Tabela1[[#This Row],[Online Sales (%)]],".",",")</f>
        <v>26,71</v>
      </c>
      <c r="L478" t="str">
        <f ca="1">SUBSTITUTE(Tabela1[[#This Row],[Average Price per Condom (USD)]],".",",")</f>
        <v>2,28</v>
      </c>
      <c r="M478" t="s">
        <v>453</v>
      </c>
      <c r="N478" s="6" t="str">
        <f>LEFT(Tabela1[[#This Row],[Male vs Female Purchases (%)]],2)</f>
        <v>72</v>
      </c>
      <c r="O478" s="6" t="str">
        <f>MID(Tabela1[[#This Row],[Male vs Female Purchases (%)]],12,2)</f>
        <v>43</v>
      </c>
      <c r="P478" t="s">
        <v>26</v>
      </c>
      <c r="Q478" t="s">
        <v>22</v>
      </c>
    </row>
    <row r="479" spans="1:17" x14ac:dyDescent="0.25">
      <c r="A479">
        <v>2024</v>
      </c>
      <c r="B479" t="s">
        <v>56</v>
      </c>
      <c r="C479">
        <v>920</v>
      </c>
      <c r="D479" s="1">
        <v>1.61390177704311E+16</v>
      </c>
      <c r="E479" t="s">
        <v>15</v>
      </c>
      <c r="F479" s="3" t="str">
        <f ca="1">SUBSTITUTE(Tabela1[[#This Row],[Awareness Index (0-10)]],".",",")</f>
        <v>7,98</v>
      </c>
      <c r="G479" t="s">
        <v>40</v>
      </c>
      <c r="H479" s="3" t="str">
        <f ca="1">SUBSTITUTE(Tabela1[[#This Row],[Contraceptive Usage Rate (%)]],".",",")</f>
        <v>61,31</v>
      </c>
      <c r="I479" s="3" t="str">
        <f ca="1">SUBSTITUTE(Tabela1[[#This Row],[Teen Pregnancy Rate (per 1000 teens)]],".",",")</f>
        <v>67,27</v>
      </c>
      <c r="J479" t="str">
        <f ca="1">SUBSTITUTE(Tabela1[[#This Row],[HIV Prevention Awareness (%)]],".",",")</f>
        <v>82,85</v>
      </c>
      <c r="K479" t="str">
        <f ca="1">SUBSTITUTE(Tabela1[[#This Row],[Online Sales (%)]],".",",")</f>
        <v>42,12</v>
      </c>
      <c r="L479" t="str">
        <f ca="1">SUBSTITUTE(Tabela1[[#This Row],[Average Price per Condom (USD)]],".",",")</f>
        <v>1,59</v>
      </c>
      <c r="M479" t="s">
        <v>454</v>
      </c>
      <c r="N479" s="6" t="str">
        <f>LEFT(Tabela1[[#This Row],[Male vs Female Purchases (%)]],2)</f>
        <v>55</v>
      </c>
      <c r="O479" s="6" t="str">
        <f>MID(Tabela1[[#This Row],[Male vs Female Purchases (%)]],12,2)</f>
        <v>29</v>
      </c>
      <c r="P479" t="s">
        <v>18</v>
      </c>
      <c r="Q479" t="s">
        <v>15</v>
      </c>
    </row>
    <row r="480" spans="1:17" x14ac:dyDescent="0.25">
      <c r="A480">
        <v>2024</v>
      </c>
      <c r="B480" t="s">
        <v>56</v>
      </c>
      <c r="C480">
        <v>320</v>
      </c>
      <c r="D480" s="1">
        <v>9464500715101600</v>
      </c>
      <c r="E480" t="s">
        <v>15</v>
      </c>
      <c r="F480" s="3" t="str">
        <f ca="1">SUBSTITUTE(Tabela1[[#This Row],[Awareness Index (0-10)]],".",",")</f>
        <v>3,74</v>
      </c>
      <c r="G480" t="s">
        <v>40</v>
      </c>
      <c r="H480" s="3" t="str">
        <f ca="1">SUBSTITUTE(Tabela1[[#This Row],[Contraceptive Usage Rate (%)]],".",",")</f>
        <v>31,31</v>
      </c>
      <c r="I480" s="3" t="str">
        <f ca="1">SUBSTITUTE(Tabela1[[#This Row],[Teen Pregnancy Rate (per 1000 teens)]],".",",")</f>
        <v>32,74</v>
      </c>
      <c r="J480" t="str">
        <f ca="1">SUBSTITUTE(Tabela1[[#This Row],[HIV Prevention Awareness (%)]],".",",")</f>
        <v>92,36</v>
      </c>
      <c r="K480" t="str">
        <f ca="1">SUBSTITUTE(Tabela1[[#This Row],[Online Sales (%)]],".",",")</f>
        <v>27,43</v>
      </c>
      <c r="L480" t="str">
        <f ca="1">SUBSTITUTE(Tabela1[[#This Row],[Average Price per Condom (USD)]],".",",")</f>
        <v>1,01</v>
      </c>
      <c r="M480" t="s">
        <v>455</v>
      </c>
      <c r="N480" s="6" t="str">
        <f>LEFT(Tabela1[[#This Row],[Male vs Female Purchases (%)]],2)</f>
        <v>55</v>
      </c>
      <c r="O480" s="6" t="str">
        <f>MID(Tabela1[[#This Row],[Male vs Female Purchases (%)]],12,2)</f>
        <v>58</v>
      </c>
      <c r="P480" t="s">
        <v>59</v>
      </c>
      <c r="Q480" t="s">
        <v>22</v>
      </c>
    </row>
    <row r="481" spans="1:17" x14ac:dyDescent="0.25">
      <c r="A481">
        <v>2024</v>
      </c>
      <c r="B481" t="s">
        <v>56</v>
      </c>
      <c r="C481">
        <v>753</v>
      </c>
      <c r="D481" s="1">
        <v>2157818604160370</v>
      </c>
      <c r="E481" t="s">
        <v>22</v>
      </c>
      <c r="F481" s="3" t="str">
        <f ca="1">SUBSTITUTE(Tabela1[[#This Row],[Awareness Index (0-10)]],".",",")</f>
        <v>5,31</v>
      </c>
      <c r="G481" t="s">
        <v>23</v>
      </c>
      <c r="H481" s="3" t="str">
        <f ca="1">SUBSTITUTE(Tabela1[[#This Row],[Contraceptive Usage Rate (%)]],".",",")</f>
        <v>24,59</v>
      </c>
      <c r="I481" s="3" t="str">
        <f ca="1">SUBSTITUTE(Tabela1[[#This Row],[Teen Pregnancy Rate (per 1000 teens)]],".",",")</f>
        <v>63,46</v>
      </c>
      <c r="J481" t="str">
        <f ca="1">SUBSTITUTE(Tabela1[[#This Row],[HIV Prevention Awareness (%)]],".",",")</f>
        <v>42,96</v>
      </c>
      <c r="K481" t="str">
        <f ca="1">SUBSTITUTE(Tabela1[[#This Row],[Online Sales (%)]],".",",")</f>
        <v>52,64</v>
      </c>
      <c r="L481" t="str">
        <f ca="1">SUBSTITUTE(Tabela1[[#This Row],[Average Price per Condom (USD)]],".",",")</f>
        <v>2,47</v>
      </c>
      <c r="M481" t="s">
        <v>456</v>
      </c>
      <c r="N481" s="6" t="str">
        <f>LEFT(Tabela1[[#This Row],[Male vs Female Purchases (%)]],2)</f>
        <v>56</v>
      </c>
      <c r="O481" s="6" t="str">
        <f>MID(Tabela1[[#This Row],[Male vs Female Purchases (%)]],12,2)</f>
        <v>56</v>
      </c>
      <c r="P481" t="s">
        <v>45</v>
      </c>
      <c r="Q481" t="s">
        <v>15</v>
      </c>
    </row>
    <row r="482" spans="1:17" x14ac:dyDescent="0.25">
      <c r="A482">
        <v>2024</v>
      </c>
      <c r="B482" t="s">
        <v>63</v>
      </c>
      <c r="C482">
        <v>2356</v>
      </c>
      <c r="D482" s="1">
        <v>7159451688192290</v>
      </c>
      <c r="E482" t="s">
        <v>22</v>
      </c>
      <c r="F482" s="3" t="str">
        <f ca="1">SUBSTITUTE(Tabela1[[#This Row],[Awareness Index (0-10)]],".",",")</f>
        <v>5,89</v>
      </c>
      <c r="G482" t="s">
        <v>40</v>
      </c>
      <c r="H482" s="3" t="str">
        <f ca="1">SUBSTITUTE(Tabela1[[#This Row],[Contraceptive Usage Rate (%)]],".",",")</f>
        <v>39,8</v>
      </c>
      <c r="I482" s="3" t="str">
        <f ca="1">SUBSTITUTE(Tabela1[[#This Row],[Teen Pregnancy Rate (per 1000 teens)]],".",",")</f>
        <v>54,43</v>
      </c>
      <c r="J482" t="str">
        <f ca="1">SUBSTITUTE(Tabela1[[#This Row],[HIV Prevention Awareness (%)]],".",",")</f>
        <v>32,55</v>
      </c>
      <c r="K482" t="str">
        <f ca="1">SUBSTITUTE(Tabela1[[#This Row],[Online Sales (%)]],".",",")</f>
        <v>47,45</v>
      </c>
      <c r="L482" t="str">
        <f ca="1">SUBSTITUTE(Tabela1[[#This Row],[Average Price per Condom (USD)]],".",",")</f>
        <v>0,76</v>
      </c>
      <c r="M482" t="s">
        <v>457</v>
      </c>
      <c r="N482" s="6" t="str">
        <f>LEFT(Tabela1[[#This Row],[Male vs Female Purchases (%)]],2)</f>
        <v>54</v>
      </c>
      <c r="O482" s="6" t="str">
        <f>MID(Tabela1[[#This Row],[Male vs Female Purchases (%)]],12,2)</f>
        <v>44</v>
      </c>
      <c r="P482" t="s">
        <v>45</v>
      </c>
      <c r="Q482" t="s">
        <v>22</v>
      </c>
    </row>
    <row r="483" spans="1:17" x14ac:dyDescent="0.25">
      <c r="A483">
        <v>2024</v>
      </c>
      <c r="B483" t="s">
        <v>63</v>
      </c>
      <c r="C483">
        <v>1310</v>
      </c>
      <c r="D483" s="1">
        <v>2593348228352220</v>
      </c>
      <c r="E483" t="s">
        <v>22</v>
      </c>
      <c r="F483" s="3" t="str">
        <f ca="1">SUBSTITUTE(Tabela1[[#This Row],[Awareness Index (0-10)]],".",",")</f>
        <v>2,35</v>
      </c>
      <c r="G483" t="s">
        <v>16</v>
      </c>
      <c r="H483" s="3" t="str">
        <f ca="1">SUBSTITUTE(Tabela1[[#This Row],[Contraceptive Usage Rate (%)]],".",",")</f>
        <v>43,19</v>
      </c>
      <c r="I483" s="3" t="str">
        <f ca="1">SUBSTITUTE(Tabela1[[#This Row],[Teen Pregnancy Rate (per 1000 teens)]],".",",")</f>
        <v>31,7</v>
      </c>
      <c r="J483" t="str">
        <f ca="1">SUBSTITUTE(Tabela1[[#This Row],[HIV Prevention Awareness (%)]],".",",")</f>
        <v>68,32</v>
      </c>
      <c r="K483" t="str">
        <f ca="1">SUBSTITUTE(Tabela1[[#This Row],[Online Sales (%)]],".",",")</f>
        <v>5,01</v>
      </c>
      <c r="L483" t="str">
        <f ca="1">SUBSTITUTE(Tabela1[[#This Row],[Average Price per Condom (USD)]],".",",")</f>
        <v>1,78</v>
      </c>
      <c r="M483" t="s">
        <v>458</v>
      </c>
      <c r="N483" s="6" t="str">
        <f>LEFT(Tabela1[[#This Row],[Male vs Female Purchases (%)]],2)</f>
        <v>45</v>
      </c>
      <c r="O483" s="6" t="str">
        <f>MID(Tabela1[[#This Row],[Male vs Female Purchases (%)]],12,2)</f>
        <v>30</v>
      </c>
      <c r="P483" t="s">
        <v>38</v>
      </c>
      <c r="Q483" t="s">
        <v>22</v>
      </c>
    </row>
    <row r="484" spans="1:17" x14ac:dyDescent="0.25">
      <c r="A484">
        <v>2024</v>
      </c>
      <c r="B484" t="s">
        <v>63</v>
      </c>
      <c r="C484">
        <v>1943</v>
      </c>
      <c r="D484" s="1">
        <v>2.5489728724084E+16</v>
      </c>
      <c r="E484" t="s">
        <v>22</v>
      </c>
      <c r="F484" s="3" t="str">
        <f ca="1">SUBSTITUTE(Tabela1[[#This Row],[Awareness Index (0-10)]],".",",")</f>
        <v>3,91</v>
      </c>
      <c r="G484" t="s">
        <v>16</v>
      </c>
      <c r="H484" s="3" t="str">
        <f ca="1">SUBSTITUTE(Tabela1[[#This Row],[Contraceptive Usage Rate (%)]],".",",")</f>
        <v>21,75</v>
      </c>
      <c r="I484" s="3" t="str">
        <f ca="1">SUBSTITUTE(Tabela1[[#This Row],[Teen Pregnancy Rate (per 1000 teens)]],".",",")</f>
        <v>4,04</v>
      </c>
      <c r="J484" t="str">
        <f ca="1">SUBSTITUTE(Tabela1[[#This Row],[HIV Prevention Awareness (%)]],".",",")</f>
        <v>29,83</v>
      </c>
      <c r="K484" t="str">
        <f ca="1">SUBSTITUTE(Tabela1[[#This Row],[Online Sales (%)]],".",",")</f>
        <v>27,79</v>
      </c>
      <c r="L484" t="str">
        <f ca="1">SUBSTITUTE(Tabela1[[#This Row],[Average Price per Condom (USD)]],".",",")</f>
        <v>1,49</v>
      </c>
      <c r="M484" t="s">
        <v>459</v>
      </c>
      <c r="N484" s="6" t="str">
        <f>LEFT(Tabela1[[#This Row],[Male vs Female Purchases (%)]],2)</f>
        <v>52</v>
      </c>
      <c r="O484" s="6" t="str">
        <f>MID(Tabela1[[#This Row],[Male vs Female Purchases (%)]],12,2)</f>
        <v>25</v>
      </c>
      <c r="P484" t="s">
        <v>26</v>
      </c>
      <c r="Q484" t="s">
        <v>22</v>
      </c>
    </row>
    <row r="485" spans="1:17" x14ac:dyDescent="0.25">
      <c r="A485">
        <v>2024</v>
      </c>
      <c r="B485" t="s">
        <v>63</v>
      </c>
      <c r="C485">
        <v>177</v>
      </c>
      <c r="D485" s="1">
        <v>1.24724206594563E+16</v>
      </c>
      <c r="E485" t="s">
        <v>22</v>
      </c>
      <c r="F485" s="3" t="str">
        <f ca="1">SUBSTITUTE(Tabela1[[#This Row],[Awareness Index (0-10)]],".",",")</f>
        <v>5,8</v>
      </c>
      <c r="G485" t="s">
        <v>19</v>
      </c>
      <c r="H485" s="3" t="str">
        <f ca="1">SUBSTITUTE(Tabela1[[#This Row],[Contraceptive Usage Rate (%)]],".",",")</f>
        <v>27,28</v>
      </c>
      <c r="I485" s="3" t="str">
        <f ca="1">SUBSTITUTE(Tabela1[[#This Row],[Teen Pregnancy Rate (per 1000 teens)]],".",",")</f>
        <v>32,92</v>
      </c>
      <c r="J485" t="str">
        <f ca="1">SUBSTITUTE(Tabela1[[#This Row],[HIV Prevention Awareness (%)]],".",",")</f>
        <v>48,82</v>
      </c>
      <c r="K485" t="str">
        <f ca="1">SUBSTITUTE(Tabela1[[#This Row],[Online Sales (%)]],".",",")</f>
        <v>44,03</v>
      </c>
      <c r="L485" t="str">
        <f ca="1">SUBSTITUTE(Tabela1[[#This Row],[Average Price per Condom (USD)]],".",",")</f>
        <v>1,71</v>
      </c>
      <c r="M485" t="s">
        <v>460</v>
      </c>
      <c r="N485" s="6" t="str">
        <f>LEFT(Tabela1[[#This Row],[Male vs Female Purchases (%)]],2)</f>
        <v>51</v>
      </c>
      <c r="O485" s="6" t="str">
        <f>MID(Tabela1[[#This Row],[Male vs Female Purchases (%)]],12,2)</f>
        <v>40</v>
      </c>
      <c r="P485" t="s">
        <v>59</v>
      </c>
      <c r="Q485" t="s">
        <v>15</v>
      </c>
    </row>
    <row r="486" spans="1:17" x14ac:dyDescent="0.25">
      <c r="A486">
        <v>2024</v>
      </c>
      <c r="B486" t="s">
        <v>63</v>
      </c>
      <c r="C486">
        <v>2238</v>
      </c>
      <c r="D486" s="1">
        <v>4387017017397060</v>
      </c>
      <c r="E486" t="s">
        <v>22</v>
      </c>
      <c r="F486" s="3" t="str">
        <f ca="1">SUBSTITUTE(Tabela1[[#This Row],[Awareness Index (0-10)]],".",",")</f>
        <v>6,37</v>
      </c>
      <c r="G486" t="s">
        <v>16</v>
      </c>
      <c r="H486" s="3" t="str">
        <f ca="1">SUBSTITUTE(Tabela1[[#This Row],[Contraceptive Usage Rate (%)]],".",",")</f>
        <v>48,31</v>
      </c>
      <c r="I486" s="3" t="str">
        <f ca="1">SUBSTITUTE(Tabela1[[#This Row],[Teen Pregnancy Rate (per 1000 teens)]],".",",")</f>
        <v>10,8</v>
      </c>
      <c r="J486" t="str">
        <f ca="1">SUBSTITUTE(Tabela1[[#This Row],[HIV Prevention Awareness (%)]],".",",")</f>
        <v>42,39</v>
      </c>
      <c r="K486" t="str">
        <f ca="1">SUBSTITUTE(Tabela1[[#This Row],[Online Sales (%)]],".",",")</f>
        <v>57,52</v>
      </c>
      <c r="L486" t="str">
        <f ca="1">SUBSTITUTE(Tabela1[[#This Row],[Average Price per Condom (USD)]],".",",")</f>
        <v>1,4</v>
      </c>
      <c r="M486" t="s">
        <v>461</v>
      </c>
      <c r="N486" s="6" t="str">
        <f>LEFT(Tabela1[[#This Row],[Male vs Female Purchases (%)]],2)</f>
        <v>50</v>
      </c>
      <c r="O486" s="6" t="str">
        <f>MID(Tabela1[[#This Row],[Male vs Female Purchases (%)]],12,2)</f>
        <v>51</v>
      </c>
      <c r="P486" t="s">
        <v>28</v>
      </c>
      <c r="Q486" t="s">
        <v>22</v>
      </c>
    </row>
    <row r="487" spans="1:17" x14ac:dyDescent="0.25">
      <c r="A487">
        <v>2024</v>
      </c>
      <c r="B487" t="s">
        <v>68</v>
      </c>
      <c r="C487">
        <v>1306</v>
      </c>
      <c r="D487" s="1">
        <v>3999254005490280</v>
      </c>
      <c r="E487" t="s">
        <v>22</v>
      </c>
      <c r="F487" s="3" t="str">
        <f ca="1">SUBSTITUTE(Tabela1[[#This Row],[Awareness Index (0-10)]],".",",")</f>
        <v>7,74</v>
      </c>
      <c r="G487" t="s">
        <v>40</v>
      </c>
      <c r="H487" s="3" t="str">
        <f ca="1">SUBSTITUTE(Tabela1[[#This Row],[Contraceptive Usage Rate (%)]],".",",")</f>
        <v>79,94</v>
      </c>
      <c r="I487" s="3" t="str">
        <f ca="1">SUBSTITUTE(Tabela1[[#This Row],[Teen Pregnancy Rate (per 1000 teens)]],".",",")</f>
        <v>22,12</v>
      </c>
      <c r="J487" t="str">
        <f ca="1">SUBSTITUTE(Tabela1[[#This Row],[HIV Prevention Awareness (%)]],".",",")</f>
        <v>63,44</v>
      </c>
      <c r="K487" t="str">
        <f ca="1">SUBSTITUTE(Tabela1[[#This Row],[Online Sales (%)]],".",",")</f>
        <v>65,48</v>
      </c>
      <c r="L487" t="str">
        <f ca="1">SUBSTITUTE(Tabela1[[#This Row],[Average Price per Condom (USD)]],".",",")</f>
        <v>1,33</v>
      </c>
      <c r="M487" t="s">
        <v>369</v>
      </c>
      <c r="N487" s="6" t="str">
        <f>LEFT(Tabela1[[#This Row],[Male vs Female Purchases (%)]],2)</f>
        <v>54</v>
      </c>
      <c r="O487" s="6" t="str">
        <f>MID(Tabela1[[#This Row],[Male vs Female Purchases (%)]],12,2)</f>
        <v>52</v>
      </c>
      <c r="P487" t="s">
        <v>21</v>
      </c>
      <c r="Q487" t="s">
        <v>15</v>
      </c>
    </row>
    <row r="488" spans="1:17" x14ac:dyDescent="0.25">
      <c r="A488">
        <v>2024</v>
      </c>
      <c r="B488" t="s">
        <v>68</v>
      </c>
      <c r="C488">
        <v>1715</v>
      </c>
      <c r="D488" s="1">
        <v>3051772181390130</v>
      </c>
      <c r="E488" t="s">
        <v>15</v>
      </c>
      <c r="F488" s="3" t="str">
        <f ca="1">SUBSTITUTE(Tabela1[[#This Row],[Awareness Index (0-10)]],".",",")</f>
        <v>5,51</v>
      </c>
      <c r="G488" t="s">
        <v>19</v>
      </c>
      <c r="H488" s="3" t="str">
        <f ca="1">SUBSTITUTE(Tabela1[[#This Row],[Contraceptive Usage Rate (%)]],".",",")</f>
        <v>18,43</v>
      </c>
      <c r="I488" s="3" t="str">
        <f ca="1">SUBSTITUTE(Tabela1[[#This Row],[Teen Pregnancy Rate (per 1000 teens)]],".",",")</f>
        <v>32,02</v>
      </c>
      <c r="J488" t="str">
        <f ca="1">SUBSTITUTE(Tabela1[[#This Row],[HIV Prevention Awareness (%)]],".",",")</f>
        <v>51,36</v>
      </c>
      <c r="K488" t="str">
        <f ca="1">SUBSTITUTE(Tabela1[[#This Row],[Online Sales (%)]],".",",")</f>
        <v>19,77</v>
      </c>
      <c r="L488" t="str">
        <f ca="1">SUBSTITUTE(Tabela1[[#This Row],[Average Price per Condom (USD)]],".",",")</f>
        <v>0,29</v>
      </c>
      <c r="M488" t="s">
        <v>80</v>
      </c>
      <c r="N488" s="6" t="str">
        <f>LEFT(Tabela1[[#This Row],[Male vs Female Purchases (%)]],2)</f>
        <v>64</v>
      </c>
      <c r="O488" s="6" t="str">
        <f>MID(Tabela1[[#This Row],[Male vs Female Purchases (%)]],12,2)</f>
        <v>42</v>
      </c>
      <c r="P488" t="s">
        <v>59</v>
      </c>
      <c r="Q488" t="s">
        <v>15</v>
      </c>
    </row>
    <row r="489" spans="1:17" x14ac:dyDescent="0.25">
      <c r="A489">
        <v>2024</v>
      </c>
      <c r="B489" t="s">
        <v>68</v>
      </c>
      <c r="C489">
        <v>2406</v>
      </c>
      <c r="D489" s="1">
        <v>3178836385341260</v>
      </c>
      <c r="E489" t="s">
        <v>22</v>
      </c>
      <c r="F489" s="3" t="str">
        <f ca="1">SUBSTITUTE(Tabela1[[#This Row],[Awareness Index (0-10)]],".",",")</f>
        <v>9,78</v>
      </c>
      <c r="G489" t="s">
        <v>19</v>
      </c>
      <c r="H489" s="3" t="str">
        <f ca="1">SUBSTITUTE(Tabela1[[#This Row],[Contraceptive Usage Rate (%)]],".",",")</f>
        <v>20,81</v>
      </c>
      <c r="I489" s="3" t="str">
        <f ca="1">SUBSTITUTE(Tabela1[[#This Row],[Teen Pregnancy Rate (per 1000 teens)]],".",",")</f>
        <v>10,17</v>
      </c>
      <c r="J489" t="str">
        <f ca="1">SUBSTITUTE(Tabela1[[#This Row],[HIV Prevention Awareness (%)]],".",",")</f>
        <v>86,78</v>
      </c>
      <c r="K489" t="str">
        <f ca="1">SUBSTITUTE(Tabela1[[#This Row],[Online Sales (%)]],".",",")</f>
        <v>5,25</v>
      </c>
      <c r="L489" t="str">
        <f ca="1">SUBSTITUTE(Tabela1[[#This Row],[Average Price per Condom (USD)]],".",",")</f>
        <v>1,14</v>
      </c>
      <c r="M489" t="s">
        <v>462</v>
      </c>
      <c r="N489" s="6" t="str">
        <f>LEFT(Tabela1[[#This Row],[Male vs Female Purchases (%)]],2)</f>
        <v>70</v>
      </c>
      <c r="O489" s="6" t="str">
        <f>MID(Tabela1[[#This Row],[Male vs Female Purchases (%)]],12,2)</f>
        <v>30</v>
      </c>
      <c r="P489" t="s">
        <v>18</v>
      </c>
      <c r="Q489" t="s">
        <v>15</v>
      </c>
    </row>
    <row r="490" spans="1:17" x14ac:dyDescent="0.25">
      <c r="A490">
        <v>2024</v>
      </c>
      <c r="B490" t="s">
        <v>68</v>
      </c>
      <c r="C490">
        <v>1669</v>
      </c>
      <c r="D490" s="1">
        <v>5532249854891470</v>
      </c>
      <c r="E490" t="s">
        <v>15</v>
      </c>
      <c r="F490" s="3" t="str">
        <f ca="1">SUBSTITUTE(Tabela1[[#This Row],[Awareness Index (0-10)]],".",",")</f>
        <v>4,09</v>
      </c>
      <c r="G490" t="s">
        <v>19</v>
      </c>
      <c r="H490" s="3" t="str">
        <f ca="1">SUBSTITUTE(Tabela1[[#This Row],[Contraceptive Usage Rate (%)]],".",",")</f>
        <v>30,66</v>
      </c>
      <c r="I490" s="3" t="str">
        <f ca="1">SUBSTITUTE(Tabela1[[#This Row],[Teen Pregnancy Rate (per 1000 teens)]],".",",")</f>
        <v>31,22</v>
      </c>
      <c r="J490" t="str">
        <f ca="1">SUBSTITUTE(Tabela1[[#This Row],[HIV Prevention Awareness (%)]],".",",")</f>
        <v>91,23</v>
      </c>
      <c r="K490" t="str">
        <f ca="1">SUBSTITUTE(Tabela1[[#This Row],[Online Sales (%)]],".",",")</f>
        <v>19,68</v>
      </c>
      <c r="L490" t="str">
        <f ca="1">SUBSTITUTE(Tabela1[[#This Row],[Average Price per Condom (USD)]],".",",")</f>
        <v>1,96</v>
      </c>
      <c r="M490" t="s">
        <v>463</v>
      </c>
      <c r="N490" s="6" t="str">
        <f>LEFT(Tabela1[[#This Row],[Male vs Female Purchases (%)]],2)</f>
        <v>63</v>
      </c>
      <c r="O490" s="6" t="str">
        <f>MID(Tabela1[[#This Row],[Male vs Female Purchases (%)]],12,2)</f>
        <v>53</v>
      </c>
      <c r="P490" t="s">
        <v>21</v>
      </c>
      <c r="Q490" t="s">
        <v>22</v>
      </c>
    </row>
    <row r="491" spans="1:17" x14ac:dyDescent="0.25">
      <c r="A491">
        <v>2024</v>
      </c>
      <c r="B491" t="s">
        <v>68</v>
      </c>
      <c r="C491">
        <v>599</v>
      </c>
      <c r="D491" s="1">
        <v>1566416895691850</v>
      </c>
      <c r="E491" t="s">
        <v>22</v>
      </c>
      <c r="F491" s="3" t="str">
        <f ca="1">SUBSTITUTE(Tabela1[[#This Row],[Awareness Index (0-10)]],".",",")</f>
        <v>8,12</v>
      </c>
      <c r="G491" t="s">
        <v>23</v>
      </c>
      <c r="H491" s="3" t="str">
        <f ca="1">SUBSTITUTE(Tabela1[[#This Row],[Contraceptive Usage Rate (%)]],".",",")</f>
        <v>46,77</v>
      </c>
      <c r="I491" s="3" t="str">
        <f ca="1">SUBSTITUTE(Tabela1[[#This Row],[Teen Pregnancy Rate (per 1000 teens)]],".",",")</f>
        <v>27,52</v>
      </c>
      <c r="J491" t="str">
        <f ca="1">SUBSTITUTE(Tabela1[[#This Row],[HIV Prevention Awareness (%)]],".",",")</f>
        <v>28,31</v>
      </c>
      <c r="K491" t="str">
        <f ca="1">SUBSTITUTE(Tabela1[[#This Row],[Online Sales (%)]],".",",")</f>
        <v>31,41</v>
      </c>
      <c r="L491" t="str">
        <f ca="1">SUBSTITUTE(Tabela1[[#This Row],[Average Price per Condom (USD)]],".",",")</f>
        <v>1,19</v>
      </c>
      <c r="M491" t="s">
        <v>464</v>
      </c>
      <c r="N491" s="6" t="str">
        <f>LEFT(Tabela1[[#This Row],[Male vs Female Purchases (%)]],2)</f>
        <v>55</v>
      </c>
      <c r="O491" s="6" t="str">
        <f>MID(Tabela1[[#This Row],[Male vs Female Purchases (%)]],12,2)</f>
        <v>20</v>
      </c>
      <c r="P491" t="s">
        <v>28</v>
      </c>
      <c r="Q491" t="s">
        <v>15</v>
      </c>
    </row>
    <row r="492" spans="1:17" x14ac:dyDescent="0.25">
      <c r="A492">
        <v>2024</v>
      </c>
      <c r="B492" t="s">
        <v>74</v>
      </c>
      <c r="C492">
        <v>755</v>
      </c>
      <c r="D492" s="1">
        <v>1.2977887905153E+16</v>
      </c>
      <c r="E492" t="s">
        <v>15</v>
      </c>
      <c r="F492" s="3" t="str">
        <f ca="1">SUBSTITUTE(Tabela1[[#This Row],[Awareness Index (0-10)]],".",",")</f>
        <v>6,71</v>
      </c>
      <c r="G492" t="s">
        <v>16</v>
      </c>
      <c r="H492" s="3" t="str">
        <f ca="1">SUBSTITUTE(Tabela1[[#This Row],[Contraceptive Usage Rate (%)]],".",",")</f>
        <v>53,83</v>
      </c>
      <c r="I492" s="3" t="str">
        <f ca="1">SUBSTITUTE(Tabela1[[#This Row],[Teen Pregnancy Rate (per 1000 teens)]],".",",")</f>
        <v>68,66</v>
      </c>
      <c r="J492" t="str">
        <f ca="1">SUBSTITUTE(Tabela1[[#This Row],[HIV Prevention Awareness (%)]],".",",")</f>
        <v>47,85</v>
      </c>
      <c r="K492" t="str">
        <f ca="1">SUBSTITUTE(Tabela1[[#This Row],[Online Sales (%)]],".",",")</f>
        <v>5,68</v>
      </c>
      <c r="L492" t="str">
        <f ca="1">SUBSTITUTE(Tabela1[[#This Row],[Average Price per Condom (USD)]],".",",")</f>
        <v>1,34</v>
      </c>
      <c r="M492" t="s">
        <v>465</v>
      </c>
      <c r="N492" s="6" t="str">
        <f>LEFT(Tabela1[[#This Row],[Male vs Female Purchases (%)]],2)</f>
        <v>79</v>
      </c>
      <c r="O492" s="6" t="str">
        <f>MID(Tabela1[[#This Row],[Male vs Female Purchases (%)]],12,2)</f>
        <v>24</v>
      </c>
      <c r="P492" t="s">
        <v>21</v>
      </c>
      <c r="Q492" t="s">
        <v>22</v>
      </c>
    </row>
    <row r="493" spans="1:17" x14ac:dyDescent="0.25">
      <c r="A493">
        <v>2024</v>
      </c>
      <c r="B493" t="s">
        <v>74</v>
      </c>
      <c r="C493">
        <v>2246</v>
      </c>
      <c r="D493" s="1">
        <v>1.3900234674762E+16</v>
      </c>
      <c r="E493" t="s">
        <v>15</v>
      </c>
      <c r="F493" s="3" t="str">
        <f ca="1">SUBSTITUTE(Tabela1[[#This Row],[Awareness Index (0-10)]],".",",")</f>
        <v>6,28</v>
      </c>
      <c r="G493" t="s">
        <v>16</v>
      </c>
      <c r="H493" s="3" t="str">
        <f ca="1">SUBSTITUTE(Tabela1[[#This Row],[Contraceptive Usage Rate (%)]],".",",")</f>
        <v>34,76</v>
      </c>
      <c r="I493" s="3" t="str">
        <f ca="1">SUBSTITUTE(Tabela1[[#This Row],[Teen Pregnancy Rate (per 1000 teens)]],".",",")</f>
        <v>52,76</v>
      </c>
      <c r="J493" t="str">
        <f ca="1">SUBSTITUTE(Tabela1[[#This Row],[HIV Prevention Awareness (%)]],".",",")</f>
        <v>42,5</v>
      </c>
      <c r="K493" t="str">
        <f ca="1">SUBSTITUTE(Tabela1[[#This Row],[Online Sales (%)]],".",",")</f>
        <v>43,34</v>
      </c>
      <c r="L493" t="str">
        <f ca="1">SUBSTITUTE(Tabela1[[#This Row],[Average Price per Condom (USD)]],".",",")</f>
        <v>2,17</v>
      </c>
      <c r="M493" t="s">
        <v>466</v>
      </c>
      <c r="N493" s="6" t="str">
        <f>LEFT(Tabela1[[#This Row],[Male vs Female Purchases (%)]],2)</f>
        <v>74</v>
      </c>
      <c r="O493" s="6" t="str">
        <f>MID(Tabela1[[#This Row],[Male vs Female Purchases (%)]],12,2)</f>
        <v>21</v>
      </c>
      <c r="P493" t="s">
        <v>38</v>
      </c>
      <c r="Q493" t="s">
        <v>22</v>
      </c>
    </row>
    <row r="494" spans="1:17" x14ac:dyDescent="0.25">
      <c r="A494">
        <v>2024</v>
      </c>
      <c r="B494" t="s">
        <v>74</v>
      </c>
      <c r="C494">
        <v>195</v>
      </c>
      <c r="D494" s="1">
        <v>3.6149708436910304E+16</v>
      </c>
      <c r="E494" t="s">
        <v>22</v>
      </c>
      <c r="F494" s="3" t="str">
        <f ca="1">SUBSTITUTE(Tabela1[[#This Row],[Awareness Index (0-10)]],".",",")</f>
        <v>5,44</v>
      </c>
      <c r="G494" t="s">
        <v>40</v>
      </c>
      <c r="H494" s="3" t="str">
        <f ca="1">SUBSTITUTE(Tabela1[[#This Row],[Contraceptive Usage Rate (%)]],".",",")</f>
        <v>68,37</v>
      </c>
      <c r="I494" s="3" t="str">
        <f ca="1">SUBSTITUTE(Tabela1[[#This Row],[Teen Pregnancy Rate (per 1000 teens)]],".",",")</f>
        <v>2,55</v>
      </c>
      <c r="J494" t="str">
        <f ca="1">SUBSTITUTE(Tabela1[[#This Row],[HIV Prevention Awareness (%)]],".",",")</f>
        <v>27,05</v>
      </c>
      <c r="K494" t="str">
        <f ca="1">SUBSTITUTE(Tabela1[[#This Row],[Online Sales (%)]],".",",")</f>
        <v>49,37</v>
      </c>
      <c r="L494" t="str">
        <f ca="1">SUBSTITUTE(Tabela1[[#This Row],[Average Price per Condom (USD)]],".",",")</f>
        <v>2,11</v>
      </c>
      <c r="M494" t="s">
        <v>467</v>
      </c>
      <c r="N494" s="6" t="str">
        <f>LEFT(Tabela1[[#This Row],[Male vs Female Purchases (%)]],2)</f>
        <v>58</v>
      </c>
      <c r="O494" s="6" t="str">
        <f>MID(Tabela1[[#This Row],[Male vs Female Purchases (%)]],12,2)</f>
        <v>41</v>
      </c>
      <c r="P494" t="s">
        <v>26</v>
      </c>
      <c r="Q494" t="s">
        <v>15</v>
      </c>
    </row>
    <row r="495" spans="1:17" x14ac:dyDescent="0.25">
      <c r="A495">
        <v>2024</v>
      </c>
      <c r="B495" t="s">
        <v>74</v>
      </c>
      <c r="C495">
        <v>2186</v>
      </c>
      <c r="D495" s="1">
        <v>6132099959809130</v>
      </c>
      <c r="E495" t="s">
        <v>22</v>
      </c>
      <c r="F495" s="3" t="str">
        <f ca="1">SUBSTITUTE(Tabela1[[#This Row],[Awareness Index (0-10)]],".",",")</f>
        <v>7,99</v>
      </c>
      <c r="G495" t="s">
        <v>40</v>
      </c>
      <c r="H495" s="3" t="str">
        <f ca="1">SUBSTITUTE(Tabela1[[#This Row],[Contraceptive Usage Rate (%)]],".",",")</f>
        <v>80,66</v>
      </c>
      <c r="I495" s="3" t="str">
        <f ca="1">SUBSTITUTE(Tabela1[[#This Row],[Teen Pregnancy Rate (per 1000 teens)]],".",",")</f>
        <v>32,53</v>
      </c>
      <c r="J495" t="str">
        <f ca="1">SUBSTITUTE(Tabela1[[#This Row],[HIV Prevention Awareness (%)]],".",",")</f>
        <v>98,05</v>
      </c>
      <c r="K495" t="str">
        <f ca="1">SUBSTITUTE(Tabela1[[#This Row],[Online Sales (%)]],".",",")</f>
        <v>51,48</v>
      </c>
      <c r="L495" t="str">
        <f ca="1">SUBSTITUTE(Tabela1[[#This Row],[Average Price per Condom (USD)]],".",",")</f>
        <v>2,15</v>
      </c>
      <c r="M495" t="s">
        <v>468</v>
      </c>
      <c r="N495" s="6" t="str">
        <f>LEFT(Tabela1[[#This Row],[Male vs Female Purchases (%)]],2)</f>
        <v>44</v>
      </c>
      <c r="O495" s="6" t="str">
        <f>MID(Tabela1[[#This Row],[Male vs Female Purchases (%)]],12,2)</f>
        <v>40</v>
      </c>
      <c r="P495" t="s">
        <v>45</v>
      </c>
      <c r="Q495" t="s">
        <v>15</v>
      </c>
    </row>
    <row r="496" spans="1:17" x14ac:dyDescent="0.25">
      <c r="A496">
        <v>2024</v>
      </c>
      <c r="B496" t="s">
        <v>74</v>
      </c>
      <c r="C496">
        <v>1785</v>
      </c>
      <c r="D496" s="1">
        <v>3.9378299664009904E+16</v>
      </c>
      <c r="E496" t="s">
        <v>22</v>
      </c>
      <c r="F496" s="3" t="str">
        <f ca="1">SUBSTITUTE(Tabela1[[#This Row],[Awareness Index (0-10)]],".",",")</f>
        <v>3,5</v>
      </c>
      <c r="G496" t="s">
        <v>16</v>
      </c>
      <c r="H496" s="3" t="str">
        <f ca="1">SUBSTITUTE(Tabela1[[#This Row],[Contraceptive Usage Rate (%)]],".",",")</f>
        <v>24,36</v>
      </c>
      <c r="I496" s="3" t="str">
        <f ca="1">SUBSTITUTE(Tabela1[[#This Row],[Teen Pregnancy Rate (per 1000 teens)]],".",",")</f>
        <v>7,14</v>
      </c>
      <c r="J496" t="str">
        <f ca="1">SUBSTITUTE(Tabela1[[#This Row],[HIV Prevention Awareness (%)]],".",",")</f>
        <v>88,98</v>
      </c>
      <c r="K496" t="str">
        <f ca="1">SUBSTITUTE(Tabela1[[#This Row],[Online Sales (%)]],".",",")</f>
        <v>19,45</v>
      </c>
      <c r="L496" t="str">
        <f ca="1">SUBSTITUTE(Tabela1[[#This Row],[Average Price per Condom (USD)]],".",",")</f>
        <v>0,25</v>
      </c>
      <c r="M496" t="s">
        <v>469</v>
      </c>
      <c r="N496" s="6" t="str">
        <f>LEFT(Tabela1[[#This Row],[Male vs Female Purchases (%)]],2)</f>
        <v>79</v>
      </c>
      <c r="O496" s="6" t="str">
        <f>MID(Tabela1[[#This Row],[Male vs Female Purchases (%)]],12,2)</f>
        <v>26</v>
      </c>
      <c r="P496" t="s">
        <v>21</v>
      </c>
      <c r="Q496" t="s">
        <v>15</v>
      </c>
    </row>
    <row r="497" spans="1:17" x14ac:dyDescent="0.25">
      <c r="A497">
        <v>2024</v>
      </c>
      <c r="B497" t="s">
        <v>78</v>
      </c>
      <c r="C497">
        <v>1256</v>
      </c>
      <c r="D497" s="1">
        <v>3994298607320180</v>
      </c>
      <c r="E497" t="s">
        <v>15</v>
      </c>
      <c r="F497" s="3" t="str">
        <f ca="1">SUBSTITUTE(Tabela1[[#This Row],[Awareness Index (0-10)]],".",",")</f>
        <v>3,59</v>
      </c>
      <c r="G497" t="s">
        <v>16</v>
      </c>
      <c r="H497" s="3" t="str">
        <f ca="1">SUBSTITUTE(Tabela1[[#This Row],[Contraceptive Usage Rate (%)]],".",",")</f>
        <v>73,79</v>
      </c>
      <c r="I497" s="3" t="str">
        <f ca="1">SUBSTITUTE(Tabela1[[#This Row],[Teen Pregnancy Rate (per 1000 teens)]],".",",")</f>
        <v>9,04</v>
      </c>
      <c r="J497" t="str">
        <f ca="1">SUBSTITUTE(Tabela1[[#This Row],[HIV Prevention Awareness (%)]],".",",")</f>
        <v>40,86</v>
      </c>
      <c r="K497" t="str">
        <f ca="1">SUBSTITUTE(Tabela1[[#This Row],[Online Sales (%)]],".",",")</f>
        <v>43,39</v>
      </c>
      <c r="L497" t="str">
        <f ca="1">SUBSTITUTE(Tabela1[[#This Row],[Average Price per Condom (USD)]],".",",")</f>
        <v>0,65</v>
      </c>
      <c r="M497" t="s">
        <v>147</v>
      </c>
      <c r="N497" s="6" t="str">
        <f>LEFT(Tabela1[[#This Row],[Male vs Female Purchases (%)]],2)</f>
        <v>63</v>
      </c>
      <c r="O497" s="6" t="str">
        <f>MID(Tabela1[[#This Row],[Male vs Female Purchases (%)]],12,2)</f>
        <v>29</v>
      </c>
      <c r="P497" t="s">
        <v>26</v>
      </c>
      <c r="Q497" t="s">
        <v>15</v>
      </c>
    </row>
    <row r="498" spans="1:17" x14ac:dyDescent="0.25">
      <c r="A498">
        <v>2024</v>
      </c>
      <c r="B498" t="s">
        <v>78</v>
      </c>
      <c r="C498">
        <v>2220</v>
      </c>
      <c r="D498" s="1">
        <v>3.29941777074098E+16</v>
      </c>
      <c r="E498" t="s">
        <v>15</v>
      </c>
      <c r="F498" s="3" t="str">
        <f ca="1">SUBSTITUTE(Tabela1[[#This Row],[Awareness Index (0-10)]],".",",")</f>
        <v>5,95</v>
      </c>
      <c r="G498" t="s">
        <v>16</v>
      </c>
      <c r="H498" s="3" t="str">
        <f ca="1">SUBSTITUTE(Tabela1[[#This Row],[Contraceptive Usage Rate (%)]],".",",")</f>
        <v>90,76</v>
      </c>
      <c r="I498" s="3" t="str">
        <f ca="1">SUBSTITUTE(Tabela1[[#This Row],[Teen Pregnancy Rate (per 1000 teens)]],".",",")</f>
        <v>40,01</v>
      </c>
      <c r="J498" t="str">
        <f ca="1">SUBSTITUTE(Tabela1[[#This Row],[HIV Prevention Awareness (%)]],".",",")</f>
        <v>93,79</v>
      </c>
      <c r="K498" t="str">
        <f ca="1">SUBSTITUTE(Tabela1[[#This Row],[Online Sales (%)]],".",",")</f>
        <v>48,25</v>
      </c>
      <c r="L498" t="str">
        <f ca="1">SUBSTITUTE(Tabela1[[#This Row],[Average Price per Condom (USD)]],".",",")</f>
        <v>1,13</v>
      </c>
      <c r="M498" t="s">
        <v>470</v>
      </c>
      <c r="N498" s="6" t="str">
        <f>LEFT(Tabela1[[#This Row],[Male vs Female Purchases (%)]],2)</f>
        <v>59</v>
      </c>
      <c r="O498" s="6" t="str">
        <f>MID(Tabela1[[#This Row],[Male vs Female Purchases (%)]],12,2)</f>
        <v>30</v>
      </c>
      <c r="P498" t="s">
        <v>59</v>
      </c>
      <c r="Q498" t="s">
        <v>22</v>
      </c>
    </row>
    <row r="499" spans="1:17" x14ac:dyDescent="0.25">
      <c r="A499">
        <v>2024</v>
      </c>
      <c r="B499" t="s">
        <v>78</v>
      </c>
      <c r="C499">
        <v>761</v>
      </c>
      <c r="D499" s="1">
        <v>1.9178611046205E+16</v>
      </c>
      <c r="E499" t="s">
        <v>22</v>
      </c>
      <c r="F499" s="3" t="str">
        <f ca="1">SUBSTITUTE(Tabela1[[#This Row],[Awareness Index (0-10)]],".",",")</f>
        <v>9,64</v>
      </c>
      <c r="G499" t="s">
        <v>19</v>
      </c>
      <c r="H499" s="3" t="str">
        <f ca="1">SUBSTITUTE(Tabela1[[#This Row],[Contraceptive Usage Rate (%)]],".",",")</f>
        <v>40,57</v>
      </c>
      <c r="I499" s="3" t="str">
        <f ca="1">SUBSTITUTE(Tabela1[[#This Row],[Teen Pregnancy Rate (per 1000 teens)]],".",",")</f>
        <v>17,53</v>
      </c>
      <c r="J499" t="str">
        <f ca="1">SUBSTITUTE(Tabela1[[#This Row],[HIV Prevention Awareness (%)]],".",",")</f>
        <v>52,61</v>
      </c>
      <c r="K499" t="str">
        <f ca="1">SUBSTITUTE(Tabela1[[#This Row],[Online Sales (%)]],".",",")</f>
        <v>60,87</v>
      </c>
      <c r="L499" t="str">
        <f ca="1">SUBSTITUTE(Tabela1[[#This Row],[Average Price per Condom (USD)]],".",",")</f>
        <v>1,3</v>
      </c>
      <c r="M499" t="s">
        <v>471</v>
      </c>
      <c r="N499" s="6" t="str">
        <f>LEFT(Tabela1[[#This Row],[Male vs Female Purchases (%)]],2)</f>
        <v>78</v>
      </c>
      <c r="O499" s="6" t="str">
        <f>MID(Tabela1[[#This Row],[Male vs Female Purchases (%)]],12,2)</f>
        <v>41</v>
      </c>
      <c r="P499" t="s">
        <v>18</v>
      </c>
      <c r="Q499" t="s">
        <v>22</v>
      </c>
    </row>
    <row r="500" spans="1:17" x14ac:dyDescent="0.25">
      <c r="A500">
        <v>2024</v>
      </c>
      <c r="B500" t="s">
        <v>78</v>
      </c>
      <c r="C500">
        <v>585</v>
      </c>
      <c r="D500" s="1">
        <v>5020205078080480</v>
      </c>
      <c r="E500" t="s">
        <v>15</v>
      </c>
      <c r="F500" s="3" t="str">
        <f ca="1">SUBSTITUTE(Tabela1[[#This Row],[Awareness Index (0-10)]],".",",")</f>
        <v>7,99</v>
      </c>
      <c r="G500" t="s">
        <v>19</v>
      </c>
      <c r="H500" s="3" t="str">
        <f ca="1">SUBSTITUTE(Tabela1[[#This Row],[Contraceptive Usage Rate (%)]],".",",")</f>
        <v>20,05</v>
      </c>
      <c r="I500" s="3" t="str">
        <f ca="1">SUBSTITUTE(Tabela1[[#This Row],[Teen Pregnancy Rate (per 1000 teens)]],".",",")</f>
        <v>17,33</v>
      </c>
      <c r="J500" t="str">
        <f ca="1">SUBSTITUTE(Tabela1[[#This Row],[HIV Prevention Awareness (%)]],".",",")</f>
        <v>43,86</v>
      </c>
      <c r="K500" t="str">
        <f ca="1">SUBSTITUTE(Tabela1[[#This Row],[Online Sales (%)]],".",",")</f>
        <v>58,79</v>
      </c>
      <c r="L500" t="str">
        <f ca="1">SUBSTITUTE(Tabela1[[#This Row],[Average Price per Condom (USD)]],".",",")</f>
        <v>1,85</v>
      </c>
      <c r="M500" t="s">
        <v>472</v>
      </c>
      <c r="N500" s="6" t="str">
        <f>LEFT(Tabela1[[#This Row],[Male vs Female Purchases (%)]],2)</f>
        <v>79</v>
      </c>
      <c r="O500" s="6" t="str">
        <f>MID(Tabela1[[#This Row],[Male vs Female Purchases (%)]],12,2)</f>
        <v>36</v>
      </c>
      <c r="P500" t="s">
        <v>18</v>
      </c>
      <c r="Q500" t="s">
        <v>22</v>
      </c>
    </row>
    <row r="501" spans="1:17" x14ac:dyDescent="0.25">
      <c r="A501">
        <v>2024</v>
      </c>
      <c r="B501" t="s">
        <v>78</v>
      </c>
      <c r="C501">
        <v>740</v>
      </c>
      <c r="D501" s="1">
        <v>2.30818411158958E+16</v>
      </c>
      <c r="E501" t="s">
        <v>22</v>
      </c>
      <c r="F501" s="3" t="str">
        <f ca="1">SUBSTITUTE(Tabela1[[#This Row],[Awareness Index (0-10)]],".",",")</f>
        <v>2,38</v>
      </c>
      <c r="G501" t="s">
        <v>40</v>
      </c>
      <c r="H501" s="3" t="str">
        <f ca="1">SUBSTITUTE(Tabela1[[#This Row],[Contraceptive Usage Rate (%)]],".",",")</f>
        <v>42,2</v>
      </c>
      <c r="I501" s="3" t="str">
        <f ca="1">SUBSTITUTE(Tabela1[[#This Row],[Teen Pregnancy Rate (per 1000 teens)]],".",",")</f>
        <v>10,38</v>
      </c>
      <c r="J501" t="str">
        <f ca="1">SUBSTITUTE(Tabela1[[#This Row],[HIV Prevention Awareness (%)]],".",",")</f>
        <v>33,07</v>
      </c>
      <c r="K501" t="str">
        <f ca="1">SUBSTITUTE(Tabela1[[#This Row],[Online Sales (%)]],".",",")</f>
        <v>66,11</v>
      </c>
      <c r="L501" t="str">
        <f ca="1">SUBSTITUTE(Tabela1[[#This Row],[Average Price per Condom (USD)]],".",",")</f>
        <v>0,91</v>
      </c>
      <c r="M501" t="s">
        <v>205</v>
      </c>
      <c r="N501" s="6" t="str">
        <f>LEFT(Tabela1[[#This Row],[Male vs Female Purchases (%)]],2)</f>
        <v>44</v>
      </c>
      <c r="O501" s="6" t="str">
        <f>MID(Tabela1[[#This Row],[Male vs Female Purchases (%)]],12,2)</f>
        <v>27</v>
      </c>
      <c r="P501" t="s">
        <v>38</v>
      </c>
      <c r="Q501" t="s">
        <v>15</v>
      </c>
    </row>
    <row r="502" spans="1:17" x14ac:dyDescent="0.25">
      <c r="A502">
        <v>2025</v>
      </c>
      <c r="B502" t="s">
        <v>14</v>
      </c>
      <c r="C502">
        <v>405</v>
      </c>
      <c r="D502" s="1">
        <v>1.28661976729921E+16</v>
      </c>
      <c r="E502" t="s">
        <v>22</v>
      </c>
      <c r="F502" s="3" t="str">
        <f ca="1">SUBSTITUTE(Tabela1[[#This Row],[Awareness Index (0-10)]],".",",")</f>
        <v>9,68</v>
      </c>
      <c r="G502" t="s">
        <v>40</v>
      </c>
      <c r="H502" s="3" t="str">
        <f ca="1">SUBSTITUTE(Tabela1[[#This Row],[Contraceptive Usage Rate (%)]],".",",")</f>
        <v>74,66</v>
      </c>
      <c r="I502" s="3" t="str">
        <f ca="1">SUBSTITUTE(Tabela1[[#This Row],[Teen Pregnancy Rate (per 1000 teens)]],".",",")</f>
        <v>16,45</v>
      </c>
      <c r="J502" t="str">
        <f ca="1">SUBSTITUTE(Tabela1[[#This Row],[HIV Prevention Awareness (%)]],".",",")</f>
        <v>42,96</v>
      </c>
      <c r="K502" t="str">
        <f ca="1">SUBSTITUTE(Tabela1[[#This Row],[Online Sales (%)]],".",",")</f>
        <v>6,19</v>
      </c>
      <c r="L502" t="str">
        <f ca="1">SUBSTITUTE(Tabela1[[#This Row],[Average Price per Condom (USD)]],".",",")</f>
        <v>1,6</v>
      </c>
      <c r="M502" t="s">
        <v>473</v>
      </c>
      <c r="N502" s="6" t="str">
        <f>LEFT(Tabela1[[#This Row],[Male vs Female Purchases (%)]],2)</f>
        <v>56</v>
      </c>
      <c r="O502" s="6" t="str">
        <f>MID(Tabela1[[#This Row],[Male vs Female Purchases (%)]],12,2)</f>
        <v>50</v>
      </c>
      <c r="P502" t="s">
        <v>28</v>
      </c>
      <c r="Q502" t="s">
        <v>22</v>
      </c>
    </row>
    <row r="503" spans="1:17" x14ac:dyDescent="0.25">
      <c r="A503">
        <v>2025</v>
      </c>
      <c r="B503" t="s">
        <v>14</v>
      </c>
      <c r="C503">
        <v>1067</v>
      </c>
      <c r="D503" s="1">
        <v>9508504994067910</v>
      </c>
      <c r="E503" t="s">
        <v>15</v>
      </c>
      <c r="F503" s="3" t="str">
        <f ca="1">SUBSTITUTE(Tabela1[[#This Row],[Awareness Index (0-10)]],".",",")</f>
        <v>7,06</v>
      </c>
      <c r="G503" t="s">
        <v>16</v>
      </c>
      <c r="H503" s="3" t="str">
        <f ca="1">SUBSTITUTE(Tabela1[[#This Row],[Contraceptive Usage Rate (%)]],".",",")</f>
        <v>80,82</v>
      </c>
      <c r="I503" s="3" t="str">
        <f ca="1">SUBSTITUTE(Tabela1[[#This Row],[Teen Pregnancy Rate (per 1000 teens)]],".",",")</f>
        <v>31,19</v>
      </c>
      <c r="J503" t="str">
        <f ca="1">SUBSTITUTE(Tabela1[[#This Row],[HIV Prevention Awareness (%)]],".",",")</f>
        <v>94,32</v>
      </c>
      <c r="K503" t="str">
        <f ca="1">SUBSTITUTE(Tabela1[[#This Row],[Online Sales (%)]],".",",")</f>
        <v>44,4</v>
      </c>
      <c r="L503" t="str">
        <f ca="1">SUBSTITUTE(Tabela1[[#This Row],[Average Price per Condom (USD)]],".",",")</f>
        <v>0,3</v>
      </c>
      <c r="M503" t="s">
        <v>474</v>
      </c>
      <c r="N503" s="6" t="str">
        <f>LEFT(Tabela1[[#This Row],[Male vs Female Purchases (%)]],2)</f>
        <v>56</v>
      </c>
      <c r="O503" s="6" t="str">
        <f>MID(Tabela1[[#This Row],[Male vs Female Purchases (%)]],12,2)</f>
        <v>40</v>
      </c>
      <c r="P503" t="s">
        <v>21</v>
      </c>
      <c r="Q503" t="s">
        <v>15</v>
      </c>
    </row>
    <row r="504" spans="1:17" x14ac:dyDescent="0.25">
      <c r="A504">
        <v>2025</v>
      </c>
      <c r="B504" t="s">
        <v>14</v>
      </c>
      <c r="C504">
        <v>1901</v>
      </c>
      <c r="D504" s="1">
        <v>2391573695614060</v>
      </c>
      <c r="E504" t="s">
        <v>15</v>
      </c>
      <c r="F504" s="3" t="str">
        <f ca="1">SUBSTITUTE(Tabela1[[#This Row],[Awareness Index (0-10)]],".",",")</f>
        <v>7,1</v>
      </c>
      <c r="G504" t="s">
        <v>23</v>
      </c>
      <c r="H504" s="3" t="str">
        <f ca="1">SUBSTITUTE(Tabela1[[#This Row],[Contraceptive Usage Rate (%)]],".",",")</f>
        <v>54,07</v>
      </c>
      <c r="I504" s="3" t="str">
        <f ca="1">SUBSTITUTE(Tabela1[[#This Row],[Teen Pregnancy Rate (per 1000 teens)]],".",",")</f>
        <v>47,66</v>
      </c>
      <c r="J504" t="str">
        <f ca="1">SUBSTITUTE(Tabela1[[#This Row],[HIV Prevention Awareness (%)]],".",",")</f>
        <v>81,15</v>
      </c>
      <c r="K504" t="str">
        <f ca="1">SUBSTITUTE(Tabela1[[#This Row],[Online Sales (%)]],".",",")</f>
        <v>68,54</v>
      </c>
      <c r="L504" t="str">
        <f ca="1">SUBSTITUTE(Tabela1[[#This Row],[Average Price per Condom (USD)]],".",",")</f>
        <v>1,55</v>
      </c>
      <c r="M504" t="s">
        <v>251</v>
      </c>
      <c r="N504" s="6" t="str">
        <f>LEFT(Tabela1[[#This Row],[Male vs Female Purchases (%)]],2)</f>
        <v>65</v>
      </c>
      <c r="O504" s="6" t="str">
        <f>MID(Tabela1[[#This Row],[Male vs Female Purchases (%)]],12,2)</f>
        <v>23</v>
      </c>
      <c r="P504" t="s">
        <v>26</v>
      </c>
      <c r="Q504" t="s">
        <v>15</v>
      </c>
    </row>
    <row r="505" spans="1:17" x14ac:dyDescent="0.25">
      <c r="A505">
        <v>2025</v>
      </c>
      <c r="B505" t="s">
        <v>14</v>
      </c>
      <c r="C505">
        <v>721</v>
      </c>
      <c r="D505" s="1">
        <v>1.92772834872358E+16</v>
      </c>
      <c r="E505" t="s">
        <v>22</v>
      </c>
      <c r="F505" s="3" t="str">
        <f ca="1">SUBSTITUTE(Tabela1[[#This Row],[Awareness Index (0-10)]],".",",")</f>
        <v>7,37</v>
      </c>
      <c r="G505" t="s">
        <v>19</v>
      </c>
      <c r="H505" s="3" t="str">
        <f ca="1">SUBSTITUTE(Tabela1[[#This Row],[Contraceptive Usage Rate (%)]],".",",")</f>
        <v>48,88</v>
      </c>
      <c r="I505" s="3" t="str">
        <f ca="1">SUBSTITUTE(Tabela1[[#This Row],[Teen Pregnancy Rate (per 1000 teens)]],".",",")</f>
        <v>3,79</v>
      </c>
      <c r="J505" t="str">
        <f ca="1">SUBSTITUTE(Tabela1[[#This Row],[HIV Prevention Awareness (%)]],".",",")</f>
        <v>34,8</v>
      </c>
      <c r="K505" t="str">
        <f ca="1">SUBSTITUTE(Tabela1[[#This Row],[Online Sales (%)]],".",",")</f>
        <v>68,41</v>
      </c>
      <c r="L505" t="str">
        <f ca="1">SUBSTITUTE(Tabela1[[#This Row],[Average Price per Condom (USD)]],".",",")</f>
        <v>1,28</v>
      </c>
      <c r="M505" t="s">
        <v>475</v>
      </c>
      <c r="N505" s="6" t="str">
        <f>LEFT(Tabela1[[#This Row],[Male vs Female Purchases (%)]],2)</f>
        <v>65</v>
      </c>
      <c r="O505" s="6" t="str">
        <f>MID(Tabela1[[#This Row],[Male vs Female Purchases (%)]],12,2)</f>
        <v>60</v>
      </c>
      <c r="P505" t="s">
        <v>18</v>
      </c>
      <c r="Q505" t="s">
        <v>22</v>
      </c>
    </row>
    <row r="506" spans="1:17" x14ac:dyDescent="0.25">
      <c r="A506">
        <v>2025</v>
      </c>
      <c r="B506" t="s">
        <v>14</v>
      </c>
      <c r="C506">
        <v>2336</v>
      </c>
      <c r="D506" s="1">
        <v>5989750066964960</v>
      </c>
      <c r="E506" t="s">
        <v>15</v>
      </c>
      <c r="F506" s="3" t="str">
        <f ca="1">SUBSTITUTE(Tabela1[[#This Row],[Awareness Index (0-10)]],".",",")</f>
        <v>3,44</v>
      </c>
      <c r="G506" t="s">
        <v>16</v>
      </c>
      <c r="H506" s="3" t="str">
        <f ca="1">SUBSTITUTE(Tabela1[[#This Row],[Contraceptive Usage Rate (%)]],".",",")</f>
        <v>34,31</v>
      </c>
      <c r="I506" s="3" t="str">
        <f ca="1">SUBSTITUTE(Tabela1[[#This Row],[Teen Pregnancy Rate (per 1000 teens)]],".",",")</f>
        <v>66,79</v>
      </c>
      <c r="J506" t="str">
        <f ca="1">SUBSTITUTE(Tabela1[[#This Row],[HIV Prevention Awareness (%)]],".",",")</f>
        <v>58,56</v>
      </c>
      <c r="K506" t="str">
        <f ca="1">SUBSTITUTE(Tabela1[[#This Row],[Online Sales (%)]],".",",")</f>
        <v>29,98</v>
      </c>
      <c r="L506" t="str">
        <f ca="1">SUBSTITUTE(Tabela1[[#This Row],[Average Price per Condom (USD)]],".",",")</f>
        <v>1,59</v>
      </c>
      <c r="M506" t="s">
        <v>476</v>
      </c>
      <c r="N506" s="6" t="str">
        <f>LEFT(Tabela1[[#This Row],[Male vs Female Purchases (%)]],2)</f>
        <v>63</v>
      </c>
      <c r="O506" s="6" t="str">
        <f>MID(Tabela1[[#This Row],[Male vs Female Purchases (%)]],12,2)</f>
        <v>59</v>
      </c>
      <c r="P506" t="s">
        <v>26</v>
      </c>
      <c r="Q506" t="s">
        <v>22</v>
      </c>
    </row>
    <row r="507" spans="1:17" x14ac:dyDescent="0.25">
      <c r="A507">
        <v>2025</v>
      </c>
      <c r="B507" t="s">
        <v>29</v>
      </c>
      <c r="C507">
        <v>2459</v>
      </c>
      <c r="D507" s="1">
        <v>7868422413206050</v>
      </c>
      <c r="E507" t="s">
        <v>22</v>
      </c>
      <c r="F507" s="3" t="str">
        <f ca="1">SUBSTITUTE(Tabela1[[#This Row],[Awareness Index (0-10)]],".",",")</f>
        <v>7,05</v>
      </c>
      <c r="G507" t="s">
        <v>16</v>
      </c>
      <c r="H507" s="3" t="str">
        <f ca="1">SUBSTITUTE(Tabela1[[#This Row],[Contraceptive Usage Rate (%)]],".",",")</f>
        <v>44,57</v>
      </c>
      <c r="I507" s="3" t="str">
        <f ca="1">SUBSTITUTE(Tabela1[[#This Row],[Teen Pregnancy Rate (per 1000 teens)]],".",",")</f>
        <v>48,83</v>
      </c>
      <c r="J507" t="str">
        <f ca="1">SUBSTITUTE(Tabela1[[#This Row],[HIV Prevention Awareness (%)]],".",",")</f>
        <v>42,71</v>
      </c>
      <c r="K507" t="str">
        <f ca="1">SUBSTITUTE(Tabela1[[#This Row],[Online Sales (%)]],".",",")</f>
        <v>34,05</v>
      </c>
      <c r="L507" t="str">
        <f ca="1">SUBSTITUTE(Tabela1[[#This Row],[Average Price per Condom (USD)]],".",",")</f>
        <v>0,69</v>
      </c>
      <c r="M507" t="s">
        <v>477</v>
      </c>
      <c r="N507" s="6" t="str">
        <f>LEFT(Tabela1[[#This Row],[Male vs Female Purchases (%)]],2)</f>
        <v>74</v>
      </c>
      <c r="O507" s="6" t="str">
        <f>MID(Tabela1[[#This Row],[Male vs Female Purchases (%)]],12,2)</f>
        <v>53</v>
      </c>
      <c r="P507" t="s">
        <v>45</v>
      </c>
      <c r="Q507" t="s">
        <v>15</v>
      </c>
    </row>
    <row r="508" spans="1:17" x14ac:dyDescent="0.25">
      <c r="A508">
        <v>2025</v>
      </c>
      <c r="B508" t="s">
        <v>29</v>
      </c>
      <c r="C508">
        <v>942</v>
      </c>
      <c r="D508" s="1">
        <v>1.18610848107236E+16</v>
      </c>
      <c r="E508" t="s">
        <v>15</v>
      </c>
      <c r="F508" s="3" t="str">
        <f ca="1">SUBSTITUTE(Tabela1[[#This Row],[Awareness Index (0-10)]],".",",")</f>
        <v>7,61</v>
      </c>
      <c r="G508" t="s">
        <v>40</v>
      </c>
      <c r="H508" s="3" t="str">
        <f ca="1">SUBSTITUTE(Tabela1[[#This Row],[Contraceptive Usage Rate (%)]],".",",")</f>
        <v>47,07</v>
      </c>
      <c r="I508" s="3" t="str">
        <f ca="1">SUBSTITUTE(Tabela1[[#This Row],[Teen Pregnancy Rate (per 1000 teens)]],".",",")</f>
        <v>55,58</v>
      </c>
      <c r="J508" t="str">
        <f ca="1">SUBSTITUTE(Tabela1[[#This Row],[HIV Prevention Awareness (%)]],".",",")</f>
        <v>71,2</v>
      </c>
      <c r="K508" t="str">
        <f ca="1">SUBSTITUTE(Tabela1[[#This Row],[Online Sales (%)]],".",",")</f>
        <v>60,59</v>
      </c>
      <c r="L508" t="str">
        <f ca="1">SUBSTITUTE(Tabela1[[#This Row],[Average Price per Condom (USD)]],".",",")</f>
        <v>1,47</v>
      </c>
      <c r="M508" t="s">
        <v>393</v>
      </c>
      <c r="N508" s="6" t="str">
        <f>LEFT(Tabela1[[#This Row],[Male vs Female Purchases (%)]],2)</f>
        <v>67</v>
      </c>
      <c r="O508" s="6" t="str">
        <f>MID(Tabela1[[#This Row],[Male vs Female Purchases (%)]],12,2)</f>
        <v>51</v>
      </c>
      <c r="P508" t="s">
        <v>38</v>
      </c>
      <c r="Q508" t="s">
        <v>22</v>
      </c>
    </row>
    <row r="509" spans="1:17" x14ac:dyDescent="0.25">
      <c r="A509">
        <v>2025</v>
      </c>
      <c r="B509" t="s">
        <v>29</v>
      </c>
      <c r="C509">
        <v>452</v>
      </c>
      <c r="D509" s="1">
        <v>3.36609908442632E+16</v>
      </c>
      <c r="E509" t="s">
        <v>15</v>
      </c>
      <c r="F509" s="3" t="str">
        <f ca="1">SUBSTITUTE(Tabela1[[#This Row],[Awareness Index (0-10)]],".",",")</f>
        <v>5,81</v>
      </c>
      <c r="G509" t="s">
        <v>23</v>
      </c>
      <c r="H509" s="3" t="str">
        <f ca="1">SUBSTITUTE(Tabela1[[#This Row],[Contraceptive Usage Rate (%)]],".",",")</f>
        <v>83,18</v>
      </c>
      <c r="I509" s="3" t="str">
        <f ca="1">SUBSTITUTE(Tabela1[[#This Row],[Teen Pregnancy Rate (per 1000 teens)]],".",",")</f>
        <v>38,33</v>
      </c>
      <c r="J509" t="str">
        <f ca="1">SUBSTITUTE(Tabela1[[#This Row],[HIV Prevention Awareness (%)]],".",",")</f>
        <v>63,1</v>
      </c>
      <c r="K509" t="str">
        <f ca="1">SUBSTITUTE(Tabela1[[#This Row],[Online Sales (%)]],".",",")</f>
        <v>13,56</v>
      </c>
      <c r="L509" t="str">
        <f ca="1">SUBSTITUTE(Tabela1[[#This Row],[Average Price per Condom (USD)]],".",",")</f>
        <v>0,76</v>
      </c>
      <c r="M509" t="s">
        <v>478</v>
      </c>
      <c r="N509" s="6" t="str">
        <f>LEFT(Tabela1[[#This Row],[Male vs Female Purchases (%)]],2)</f>
        <v>63</v>
      </c>
      <c r="O509" s="6" t="str">
        <f>MID(Tabela1[[#This Row],[Male vs Female Purchases (%)]],12,2)</f>
        <v>50</v>
      </c>
      <c r="P509" t="s">
        <v>21</v>
      </c>
      <c r="Q509" t="s">
        <v>22</v>
      </c>
    </row>
    <row r="510" spans="1:17" x14ac:dyDescent="0.25">
      <c r="A510">
        <v>2025</v>
      </c>
      <c r="B510" t="s">
        <v>29</v>
      </c>
      <c r="C510">
        <v>1254</v>
      </c>
      <c r="D510" s="1">
        <v>2.35016778424862E+16</v>
      </c>
      <c r="E510" t="s">
        <v>15</v>
      </c>
      <c r="F510" s="3" t="str">
        <f ca="1">SUBSTITUTE(Tabela1[[#This Row],[Awareness Index (0-10)]],".",",")</f>
        <v>3,3</v>
      </c>
      <c r="G510" t="s">
        <v>16</v>
      </c>
      <c r="H510" s="3" t="str">
        <f ca="1">SUBSTITUTE(Tabela1[[#This Row],[Contraceptive Usage Rate (%)]],".",",")</f>
        <v>27,09</v>
      </c>
      <c r="I510" s="3" t="str">
        <f ca="1">SUBSTITUTE(Tabela1[[#This Row],[Teen Pregnancy Rate (per 1000 teens)]],".",",")</f>
        <v>10,61</v>
      </c>
      <c r="J510" t="str">
        <f ca="1">SUBSTITUTE(Tabela1[[#This Row],[HIV Prevention Awareness (%)]],".",",")</f>
        <v>80,36</v>
      </c>
      <c r="K510" t="str">
        <f ca="1">SUBSTITUTE(Tabela1[[#This Row],[Online Sales (%)]],".",",")</f>
        <v>25,68</v>
      </c>
      <c r="L510" t="str">
        <f ca="1">SUBSTITUTE(Tabela1[[#This Row],[Average Price per Condom (USD)]],".",",")</f>
        <v>0,57</v>
      </c>
      <c r="M510" t="s">
        <v>479</v>
      </c>
      <c r="N510" s="6" t="str">
        <f>LEFT(Tabela1[[#This Row],[Male vs Female Purchases (%)]],2)</f>
        <v>43</v>
      </c>
      <c r="O510" s="6" t="str">
        <f>MID(Tabela1[[#This Row],[Male vs Female Purchases (%)]],12,2)</f>
        <v>32</v>
      </c>
      <c r="P510" t="s">
        <v>28</v>
      </c>
      <c r="Q510" t="s">
        <v>22</v>
      </c>
    </row>
    <row r="511" spans="1:17" x14ac:dyDescent="0.25">
      <c r="A511">
        <v>2025</v>
      </c>
      <c r="B511" t="s">
        <v>29</v>
      </c>
      <c r="C511">
        <v>544</v>
      </c>
      <c r="D511" s="1">
        <v>1.03285456231592E+16</v>
      </c>
      <c r="E511" t="s">
        <v>22</v>
      </c>
      <c r="F511" s="3" t="str">
        <f ca="1">SUBSTITUTE(Tabela1[[#This Row],[Awareness Index (0-10)]],".",",")</f>
        <v>2,55</v>
      </c>
      <c r="G511" t="s">
        <v>40</v>
      </c>
      <c r="H511" s="3" t="str">
        <f ca="1">SUBSTITUTE(Tabela1[[#This Row],[Contraceptive Usage Rate (%)]],".",",")</f>
        <v>49,34</v>
      </c>
      <c r="I511" s="3" t="str">
        <f ca="1">SUBSTITUTE(Tabela1[[#This Row],[Teen Pregnancy Rate (per 1000 teens)]],".",",")</f>
        <v>3,46</v>
      </c>
      <c r="J511" t="str">
        <f ca="1">SUBSTITUTE(Tabela1[[#This Row],[HIV Prevention Awareness (%)]],".",",")</f>
        <v>37,92</v>
      </c>
      <c r="K511" t="str">
        <f ca="1">SUBSTITUTE(Tabela1[[#This Row],[Online Sales (%)]],".",",")</f>
        <v>17,54</v>
      </c>
      <c r="L511" t="str">
        <f ca="1">SUBSTITUTE(Tabela1[[#This Row],[Average Price per Condom (USD)]],".",",")</f>
        <v>1,18</v>
      </c>
      <c r="M511" t="s">
        <v>480</v>
      </c>
      <c r="N511" s="6" t="str">
        <f>LEFT(Tabela1[[#This Row],[Male vs Female Purchases (%)]],2)</f>
        <v>50</v>
      </c>
      <c r="O511" s="6" t="str">
        <f>MID(Tabela1[[#This Row],[Male vs Female Purchases (%)]],12,2)</f>
        <v>25</v>
      </c>
      <c r="P511" t="s">
        <v>26</v>
      </c>
      <c r="Q511" t="s">
        <v>22</v>
      </c>
    </row>
    <row r="512" spans="1:17" x14ac:dyDescent="0.25">
      <c r="A512">
        <v>2025</v>
      </c>
      <c r="B512" t="s">
        <v>35</v>
      </c>
      <c r="C512">
        <v>1982</v>
      </c>
      <c r="D512" s="1">
        <v>2844758563950530</v>
      </c>
      <c r="E512" t="s">
        <v>22</v>
      </c>
      <c r="F512" s="3" t="str">
        <f ca="1">SUBSTITUTE(Tabela1[[#This Row],[Awareness Index (0-10)]],".",",")</f>
        <v>3,26</v>
      </c>
      <c r="G512" t="s">
        <v>19</v>
      </c>
      <c r="H512" s="3" t="str">
        <f ca="1">SUBSTITUTE(Tabela1[[#This Row],[Contraceptive Usage Rate (%)]],".",",")</f>
        <v>86,36</v>
      </c>
      <c r="I512" s="3" t="str">
        <f ca="1">SUBSTITUTE(Tabela1[[#This Row],[Teen Pregnancy Rate (per 1000 teens)]],".",",")</f>
        <v>26,1</v>
      </c>
      <c r="J512" t="str">
        <f ca="1">SUBSTITUTE(Tabela1[[#This Row],[HIV Prevention Awareness (%)]],".",",")</f>
        <v>48,19</v>
      </c>
      <c r="K512" t="str">
        <f ca="1">SUBSTITUTE(Tabela1[[#This Row],[Online Sales (%)]],".",",")</f>
        <v>57,12</v>
      </c>
      <c r="L512" t="str">
        <f ca="1">SUBSTITUTE(Tabela1[[#This Row],[Average Price per Condom (USD)]],".",",")</f>
        <v>1,51</v>
      </c>
      <c r="M512" t="s">
        <v>259</v>
      </c>
      <c r="N512" s="6" t="str">
        <f>LEFT(Tabela1[[#This Row],[Male vs Female Purchases (%)]],2)</f>
        <v>46</v>
      </c>
      <c r="O512" s="6" t="str">
        <f>MID(Tabela1[[#This Row],[Male vs Female Purchases (%)]],12,2)</f>
        <v>21</v>
      </c>
      <c r="P512" t="s">
        <v>38</v>
      </c>
      <c r="Q512" t="s">
        <v>15</v>
      </c>
    </row>
    <row r="513" spans="1:17" x14ac:dyDescent="0.25">
      <c r="A513">
        <v>2025</v>
      </c>
      <c r="B513" t="s">
        <v>35</v>
      </c>
      <c r="C513">
        <v>1278</v>
      </c>
      <c r="D513" s="1">
        <v>4287085529628790</v>
      </c>
      <c r="E513" t="s">
        <v>22</v>
      </c>
      <c r="F513" s="3" t="str">
        <f ca="1">SUBSTITUTE(Tabela1[[#This Row],[Awareness Index (0-10)]],".",",")</f>
        <v>8,83</v>
      </c>
      <c r="G513" t="s">
        <v>23</v>
      </c>
      <c r="H513" s="3" t="str">
        <f ca="1">SUBSTITUTE(Tabela1[[#This Row],[Contraceptive Usage Rate (%)]],".",",")</f>
        <v>94,97</v>
      </c>
      <c r="I513" s="3" t="str">
        <f ca="1">SUBSTITUTE(Tabela1[[#This Row],[Teen Pregnancy Rate (per 1000 teens)]],".",",")</f>
        <v>41,6</v>
      </c>
      <c r="J513" t="str">
        <f ca="1">SUBSTITUTE(Tabela1[[#This Row],[HIV Prevention Awareness (%)]],".",",")</f>
        <v>77,3</v>
      </c>
      <c r="K513" t="str">
        <f ca="1">SUBSTITUTE(Tabela1[[#This Row],[Online Sales (%)]],".",",")</f>
        <v>67,97</v>
      </c>
      <c r="L513" t="str">
        <f ca="1">SUBSTITUTE(Tabela1[[#This Row],[Average Price per Condom (USD)]],".",",")</f>
        <v>0,44</v>
      </c>
      <c r="M513" t="s">
        <v>481</v>
      </c>
      <c r="N513" s="6" t="str">
        <f>LEFT(Tabela1[[#This Row],[Male vs Female Purchases (%)]],2)</f>
        <v>49</v>
      </c>
      <c r="O513" s="6" t="str">
        <f>MID(Tabela1[[#This Row],[Male vs Female Purchases (%)]],12,2)</f>
        <v>55</v>
      </c>
      <c r="P513" t="s">
        <v>18</v>
      </c>
      <c r="Q513" t="s">
        <v>15</v>
      </c>
    </row>
    <row r="514" spans="1:17" x14ac:dyDescent="0.25">
      <c r="A514">
        <v>2025</v>
      </c>
      <c r="B514" t="s">
        <v>35</v>
      </c>
      <c r="C514">
        <v>1303</v>
      </c>
      <c r="D514" s="1">
        <v>9398279611214170</v>
      </c>
      <c r="E514" t="s">
        <v>15</v>
      </c>
      <c r="F514" s="3" t="str">
        <f ca="1">SUBSTITUTE(Tabela1[[#This Row],[Awareness Index (0-10)]],".",",")</f>
        <v>4,6</v>
      </c>
      <c r="G514" t="s">
        <v>23</v>
      </c>
      <c r="H514" s="3" t="str">
        <f ca="1">SUBSTITUTE(Tabela1[[#This Row],[Contraceptive Usage Rate (%)]],".",",")</f>
        <v>37,15</v>
      </c>
      <c r="I514" s="3" t="str">
        <f ca="1">SUBSTITUTE(Tabela1[[#This Row],[Teen Pregnancy Rate (per 1000 teens)]],".",",")</f>
        <v>33,31</v>
      </c>
      <c r="J514" t="str">
        <f ca="1">SUBSTITUTE(Tabela1[[#This Row],[HIV Prevention Awareness (%)]],".",",")</f>
        <v>63,15</v>
      </c>
      <c r="K514" t="str">
        <f ca="1">SUBSTITUTE(Tabela1[[#This Row],[Online Sales (%)]],".",",")</f>
        <v>39,69</v>
      </c>
      <c r="L514" t="str">
        <f ca="1">SUBSTITUTE(Tabela1[[#This Row],[Average Price per Condom (USD)]],".",",")</f>
        <v>2,19</v>
      </c>
      <c r="M514" t="s">
        <v>482</v>
      </c>
      <c r="N514" s="6" t="str">
        <f>LEFT(Tabela1[[#This Row],[Male vs Female Purchases (%)]],2)</f>
        <v>48</v>
      </c>
      <c r="O514" s="6" t="str">
        <f>MID(Tabela1[[#This Row],[Male vs Female Purchases (%)]],12,2)</f>
        <v>59</v>
      </c>
      <c r="P514" t="s">
        <v>26</v>
      </c>
      <c r="Q514" t="s">
        <v>22</v>
      </c>
    </row>
    <row r="515" spans="1:17" x14ac:dyDescent="0.25">
      <c r="A515">
        <v>2025</v>
      </c>
      <c r="B515" t="s">
        <v>35</v>
      </c>
      <c r="C515">
        <v>512</v>
      </c>
      <c r="D515" s="1">
        <v>9992604420436740</v>
      </c>
      <c r="E515" t="s">
        <v>15</v>
      </c>
      <c r="F515" s="3" t="str">
        <f ca="1">SUBSTITUTE(Tabela1[[#This Row],[Awareness Index (0-10)]],".",",")</f>
        <v>6,19</v>
      </c>
      <c r="G515" t="s">
        <v>23</v>
      </c>
      <c r="H515" s="3" t="str">
        <f ca="1">SUBSTITUTE(Tabela1[[#This Row],[Contraceptive Usage Rate (%)]],".",",")</f>
        <v>43,65</v>
      </c>
      <c r="I515" s="3" t="str">
        <f ca="1">SUBSTITUTE(Tabela1[[#This Row],[Teen Pregnancy Rate (per 1000 teens)]],".",",")</f>
        <v>30,97</v>
      </c>
      <c r="J515" t="str">
        <f ca="1">SUBSTITUTE(Tabela1[[#This Row],[HIV Prevention Awareness (%)]],".",",")</f>
        <v>64,92</v>
      </c>
      <c r="K515" t="str">
        <f ca="1">SUBSTITUTE(Tabela1[[#This Row],[Online Sales (%)]],".",",")</f>
        <v>51,2</v>
      </c>
      <c r="L515" t="str">
        <f ca="1">SUBSTITUTE(Tabela1[[#This Row],[Average Price per Condom (USD)]],".",",")</f>
        <v>0,63</v>
      </c>
      <c r="M515" t="s">
        <v>323</v>
      </c>
      <c r="N515" s="6" t="str">
        <f>LEFT(Tabela1[[#This Row],[Male vs Female Purchases (%)]],2)</f>
        <v>56</v>
      </c>
      <c r="O515" s="6" t="str">
        <f>MID(Tabela1[[#This Row],[Male vs Female Purchases (%)]],12,2)</f>
        <v>27</v>
      </c>
      <c r="P515" t="s">
        <v>59</v>
      </c>
      <c r="Q515" t="s">
        <v>15</v>
      </c>
    </row>
    <row r="516" spans="1:17" x14ac:dyDescent="0.25">
      <c r="A516">
        <v>2025</v>
      </c>
      <c r="B516" t="s">
        <v>35</v>
      </c>
      <c r="C516">
        <v>51</v>
      </c>
      <c r="D516" s="1">
        <v>9828083778478930</v>
      </c>
      <c r="E516" t="s">
        <v>22</v>
      </c>
      <c r="F516" s="3" t="str">
        <f ca="1">SUBSTITUTE(Tabela1[[#This Row],[Awareness Index (0-10)]],".",",")</f>
        <v>7,51</v>
      </c>
      <c r="G516" t="s">
        <v>40</v>
      </c>
      <c r="H516" s="3" t="str">
        <f ca="1">SUBSTITUTE(Tabela1[[#This Row],[Contraceptive Usage Rate (%)]],".",",")</f>
        <v>70,34</v>
      </c>
      <c r="I516" s="3" t="str">
        <f ca="1">SUBSTITUTE(Tabela1[[#This Row],[Teen Pregnancy Rate (per 1000 teens)]],".",",")</f>
        <v>9,81</v>
      </c>
      <c r="J516" t="str">
        <f ca="1">SUBSTITUTE(Tabela1[[#This Row],[HIV Prevention Awareness (%)]],".",",")</f>
        <v>44,56</v>
      </c>
      <c r="K516" t="str">
        <f ca="1">SUBSTITUTE(Tabela1[[#This Row],[Online Sales (%)]],".",",")</f>
        <v>7,95</v>
      </c>
      <c r="L516" t="str">
        <f ca="1">SUBSTITUTE(Tabela1[[#This Row],[Average Price per Condom (USD)]],".",",")</f>
        <v>0,29</v>
      </c>
      <c r="M516" t="s">
        <v>483</v>
      </c>
      <c r="N516" s="6" t="str">
        <f>LEFT(Tabela1[[#This Row],[Male vs Female Purchases (%)]],2)</f>
        <v>48</v>
      </c>
      <c r="O516" s="6" t="str">
        <f>MID(Tabela1[[#This Row],[Male vs Female Purchases (%)]],12,2)</f>
        <v>20</v>
      </c>
      <c r="P516" t="s">
        <v>21</v>
      </c>
      <c r="Q516" t="s">
        <v>15</v>
      </c>
    </row>
    <row r="517" spans="1:17" x14ac:dyDescent="0.25">
      <c r="A517">
        <v>2025</v>
      </c>
      <c r="B517" t="s">
        <v>43</v>
      </c>
      <c r="C517">
        <v>2489</v>
      </c>
      <c r="D517" s="1">
        <v>4838043658535640</v>
      </c>
      <c r="E517" t="s">
        <v>15</v>
      </c>
      <c r="F517" s="3" t="str">
        <f ca="1">SUBSTITUTE(Tabela1[[#This Row],[Awareness Index (0-10)]],".",",")</f>
        <v>5,92</v>
      </c>
      <c r="G517" t="s">
        <v>40</v>
      </c>
      <c r="H517" s="3" t="str">
        <f ca="1">SUBSTITUTE(Tabela1[[#This Row],[Contraceptive Usage Rate (%)]],".",",")</f>
        <v>89,97</v>
      </c>
      <c r="I517" s="3" t="str">
        <f ca="1">SUBSTITUTE(Tabela1[[#This Row],[Teen Pregnancy Rate (per 1000 teens)]],".",",")</f>
        <v>58,88</v>
      </c>
      <c r="J517" t="str">
        <f ca="1">SUBSTITUTE(Tabela1[[#This Row],[HIV Prevention Awareness (%)]],".",",")</f>
        <v>54,04</v>
      </c>
      <c r="K517" t="str">
        <f ca="1">SUBSTITUTE(Tabela1[[#This Row],[Online Sales (%)]],".",",")</f>
        <v>51,87</v>
      </c>
      <c r="L517" t="str">
        <f ca="1">SUBSTITUTE(Tabela1[[#This Row],[Average Price per Condom (USD)]],".",",")</f>
        <v>0,57</v>
      </c>
      <c r="M517" t="s">
        <v>484</v>
      </c>
      <c r="N517" s="6" t="str">
        <f>LEFT(Tabela1[[#This Row],[Male vs Female Purchases (%)]],2)</f>
        <v>49</v>
      </c>
      <c r="O517" s="6" t="str">
        <f>MID(Tabela1[[#This Row],[Male vs Female Purchases (%)]],12,2)</f>
        <v>22</v>
      </c>
      <c r="P517" t="s">
        <v>26</v>
      </c>
      <c r="Q517" t="s">
        <v>22</v>
      </c>
    </row>
    <row r="518" spans="1:17" x14ac:dyDescent="0.25">
      <c r="A518">
        <v>2025</v>
      </c>
      <c r="B518" t="s">
        <v>43</v>
      </c>
      <c r="C518">
        <v>331</v>
      </c>
      <c r="D518" s="1">
        <v>5244818139523510</v>
      </c>
      <c r="E518" t="s">
        <v>15</v>
      </c>
      <c r="F518" s="3" t="str">
        <f ca="1">SUBSTITUTE(Tabela1[[#This Row],[Awareness Index (0-10)]],".",",")</f>
        <v>5,55</v>
      </c>
      <c r="G518" t="s">
        <v>19</v>
      </c>
      <c r="H518" s="3" t="str">
        <f ca="1">SUBSTITUTE(Tabela1[[#This Row],[Contraceptive Usage Rate (%)]],".",",")</f>
        <v>47,02</v>
      </c>
      <c r="I518" s="3" t="str">
        <f ca="1">SUBSTITUTE(Tabela1[[#This Row],[Teen Pregnancy Rate (per 1000 teens)]],".",",")</f>
        <v>23,24</v>
      </c>
      <c r="J518" t="str">
        <f ca="1">SUBSTITUTE(Tabela1[[#This Row],[HIV Prevention Awareness (%)]],".",",")</f>
        <v>68,16</v>
      </c>
      <c r="K518" t="str">
        <f ca="1">SUBSTITUTE(Tabela1[[#This Row],[Online Sales (%)]],".",",")</f>
        <v>9,21</v>
      </c>
      <c r="L518" t="str">
        <f ca="1">SUBSTITUTE(Tabela1[[#This Row],[Average Price per Condom (USD)]],".",",")</f>
        <v>1,47</v>
      </c>
      <c r="M518" t="s">
        <v>139</v>
      </c>
      <c r="N518" s="6" t="str">
        <f>LEFT(Tabela1[[#This Row],[Male vs Female Purchases (%)]],2)</f>
        <v>74</v>
      </c>
      <c r="O518" s="6" t="str">
        <f>MID(Tabela1[[#This Row],[Male vs Female Purchases (%)]],12,2)</f>
        <v>32</v>
      </c>
      <c r="P518" t="s">
        <v>26</v>
      </c>
      <c r="Q518" t="s">
        <v>15</v>
      </c>
    </row>
    <row r="519" spans="1:17" x14ac:dyDescent="0.25">
      <c r="A519">
        <v>2025</v>
      </c>
      <c r="B519" t="s">
        <v>43</v>
      </c>
      <c r="C519">
        <v>2359</v>
      </c>
      <c r="D519" s="1">
        <v>4.7621545821497104E+16</v>
      </c>
      <c r="E519" t="s">
        <v>15</v>
      </c>
      <c r="F519" s="3" t="str">
        <f ca="1">SUBSTITUTE(Tabela1[[#This Row],[Awareness Index (0-10)]],".",",")</f>
        <v>5,81</v>
      </c>
      <c r="G519" t="s">
        <v>16</v>
      </c>
      <c r="H519" s="3" t="str">
        <f ca="1">SUBSTITUTE(Tabela1[[#This Row],[Contraceptive Usage Rate (%)]],".",",")</f>
        <v>52,39</v>
      </c>
      <c r="I519" s="3" t="str">
        <f ca="1">SUBSTITUTE(Tabela1[[#This Row],[Teen Pregnancy Rate (per 1000 teens)]],".",",")</f>
        <v>11,25</v>
      </c>
      <c r="J519" t="str">
        <f ca="1">SUBSTITUTE(Tabela1[[#This Row],[HIV Prevention Awareness (%)]],".",",")</f>
        <v>28,29</v>
      </c>
      <c r="K519" t="str">
        <f ca="1">SUBSTITUTE(Tabela1[[#This Row],[Online Sales (%)]],".",",")</f>
        <v>32,7</v>
      </c>
      <c r="L519" t="str">
        <f ca="1">SUBSTITUTE(Tabela1[[#This Row],[Average Price per Condom (USD)]],".",",")</f>
        <v>1,55</v>
      </c>
      <c r="M519" t="s">
        <v>485</v>
      </c>
      <c r="N519" s="6" t="str">
        <f>LEFT(Tabela1[[#This Row],[Male vs Female Purchases (%)]],2)</f>
        <v>74</v>
      </c>
      <c r="O519" s="6" t="str">
        <f>MID(Tabela1[[#This Row],[Male vs Female Purchases (%)]],12,2)</f>
        <v>51</v>
      </c>
      <c r="P519" t="s">
        <v>26</v>
      </c>
      <c r="Q519" t="s">
        <v>15</v>
      </c>
    </row>
    <row r="520" spans="1:17" x14ac:dyDescent="0.25">
      <c r="A520">
        <v>2025</v>
      </c>
      <c r="B520" t="s">
        <v>43</v>
      </c>
      <c r="C520">
        <v>1407</v>
      </c>
      <c r="D520" s="1">
        <v>4598863150906770</v>
      </c>
      <c r="E520" t="s">
        <v>22</v>
      </c>
      <c r="F520" s="3" t="str">
        <f ca="1">SUBSTITUTE(Tabela1[[#This Row],[Awareness Index (0-10)]],".",",")</f>
        <v>2,95</v>
      </c>
      <c r="G520" t="s">
        <v>19</v>
      </c>
      <c r="H520" s="3" t="str">
        <f ca="1">SUBSTITUTE(Tabela1[[#This Row],[Contraceptive Usage Rate (%)]],".",",")</f>
        <v>46,1</v>
      </c>
      <c r="I520" s="3" t="str">
        <f ca="1">SUBSTITUTE(Tabela1[[#This Row],[Teen Pregnancy Rate (per 1000 teens)]],".",",")</f>
        <v>2,69</v>
      </c>
      <c r="J520" t="str">
        <f ca="1">SUBSTITUTE(Tabela1[[#This Row],[HIV Prevention Awareness (%)]],".",",")</f>
        <v>66,81</v>
      </c>
      <c r="K520" t="str">
        <f ca="1">SUBSTITUTE(Tabela1[[#This Row],[Online Sales (%)]],".",",")</f>
        <v>66,92</v>
      </c>
      <c r="L520" t="str">
        <f ca="1">SUBSTITUTE(Tabela1[[#This Row],[Average Price per Condom (USD)]],".",",")</f>
        <v>1,79</v>
      </c>
      <c r="M520" t="s">
        <v>486</v>
      </c>
      <c r="N520" s="6" t="str">
        <f>LEFT(Tabela1[[#This Row],[Male vs Female Purchases (%)]],2)</f>
        <v>76</v>
      </c>
      <c r="O520" s="6" t="str">
        <f>MID(Tabela1[[#This Row],[Male vs Female Purchases (%)]],12,2)</f>
        <v>49</v>
      </c>
      <c r="P520" t="s">
        <v>59</v>
      </c>
      <c r="Q520" t="s">
        <v>15</v>
      </c>
    </row>
    <row r="521" spans="1:17" x14ac:dyDescent="0.25">
      <c r="A521">
        <v>2025</v>
      </c>
      <c r="B521" t="s">
        <v>43</v>
      </c>
      <c r="C521">
        <v>979</v>
      </c>
      <c r="D521" s="1">
        <v>1.86137388521413E+16</v>
      </c>
      <c r="E521" t="s">
        <v>15</v>
      </c>
      <c r="F521" s="3" t="str">
        <f ca="1">SUBSTITUTE(Tabela1[[#This Row],[Awareness Index (0-10)]],".",",")</f>
        <v>5,81</v>
      </c>
      <c r="G521" t="s">
        <v>40</v>
      </c>
      <c r="H521" s="3" t="str">
        <f ca="1">SUBSTITUTE(Tabela1[[#This Row],[Contraceptive Usage Rate (%)]],".",",")</f>
        <v>54,46</v>
      </c>
      <c r="I521" s="3" t="str">
        <f ca="1">SUBSTITUTE(Tabela1[[#This Row],[Teen Pregnancy Rate (per 1000 teens)]],".",",")</f>
        <v>47,31</v>
      </c>
      <c r="J521" t="str">
        <f ca="1">SUBSTITUTE(Tabela1[[#This Row],[HIV Prevention Awareness (%)]],".",",")</f>
        <v>76,19</v>
      </c>
      <c r="K521" t="str">
        <f ca="1">SUBSTITUTE(Tabela1[[#This Row],[Online Sales (%)]],".",",")</f>
        <v>37,42</v>
      </c>
      <c r="L521" t="str">
        <f ca="1">SUBSTITUTE(Tabela1[[#This Row],[Average Price per Condom (USD)]],".",",")</f>
        <v>1,8</v>
      </c>
      <c r="M521" t="s">
        <v>487</v>
      </c>
      <c r="N521" s="6" t="str">
        <f>LEFT(Tabela1[[#This Row],[Male vs Female Purchases (%)]],2)</f>
        <v>79</v>
      </c>
      <c r="O521" s="6" t="str">
        <f>MID(Tabela1[[#This Row],[Male vs Female Purchases (%)]],12,2)</f>
        <v>31</v>
      </c>
      <c r="P521" t="s">
        <v>45</v>
      </c>
      <c r="Q521" t="s">
        <v>15</v>
      </c>
    </row>
    <row r="522" spans="1:17" x14ac:dyDescent="0.25">
      <c r="A522">
        <v>2025</v>
      </c>
      <c r="B522" t="s">
        <v>50</v>
      </c>
      <c r="C522">
        <v>2452</v>
      </c>
      <c r="D522" s="1">
        <v>2.22654826876836E+16</v>
      </c>
      <c r="E522" t="s">
        <v>22</v>
      </c>
      <c r="F522" s="3" t="str">
        <f ca="1">SUBSTITUTE(Tabela1[[#This Row],[Awareness Index (0-10)]],".",",")</f>
        <v>9,03</v>
      </c>
      <c r="G522" t="s">
        <v>19</v>
      </c>
      <c r="H522" s="3" t="str">
        <f ca="1">SUBSTITUTE(Tabela1[[#This Row],[Contraceptive Usage Rate (%)]],".",",")</f>
        <v>57,49</v>
      </c>
      <c r="I522" s="3" t="str">
        <f ca="1">SUBSTITUTE(Tabela1[[#This Row],[Teen Pregnancy Rate (per 1000 teens)]],".",",")</f>
        <v>26,67</v>
      </c>
      <c r="J522" t="str">
        <f ca="1">SUBSTITUTE(Tabela1[[#This Row],[HIV Prevention Awareness (%)]],".",",")</f>
        <v>47,99</v>
      </c>
      <c r="K522" t="str">
        <f ca="1">SUBSTITUTE(Tabela1[[#This Row],[Online Sales (%)]],".",",")</f>
        <v>49,81</v>
      </c>
      <c r="L522" t="str">
        <f ca="1">SUBSTITUTE(Tabela1[[#This Row],[Average Price per Condom (USD)]],".",",")</f>
        <v>2,0</v>
      </c>
      <c r="M522" t="s">
        <v>488</v>
      </c>
      <c r="N522" s="6" t="str">
        <f>LEFT(Tabela1[[#This Row],[Male vs Female Purchases (%)]],2)</f>
        <v>65</v>
      </c>
      <c r="O522" s="6" t="str">
        <f>MID(Tabela1[[#This Row],[Male vs Female Purchases (%)]],12,2)</f>
        <v>25</v>
      </c>
      <c r="P522" t="s">
        <v>59</v>
      </c>
      <c r="Q522" t="s">
        <v>15</v>
      </c>
    </row>
    <row r="523" spans="1:17" x14ac:dyDescent="0.25">
      <c r="A523">
        <v>2025</v>
      </c>
      <c r="B523" t="s">
        <v>50</v>
      </c>
      <c r="C523">
        <v>1940</v>
      </c>
      <c r="D523" s="1">
        <v>3054540310495250</v>
      </c>
      <c r="E523" t="s">
        <v>22</v>
      </c>
      <c r="F523" s="3" t="str">
        <f ca="1">SUBSTITUTE(Tabela1[[#This Row],[Awareness Index (0-10)]],".",",")</f>
        <v>8,31</v>
      </c>
      <c r="G523" t="s">
        <v>16</v>
      </c>
      <c r="H523" s="3" t="str">
        <f ca="1">SUBSTITUTE(Tabela1[[#This Row],[Contraceptive Usage Rate (%)]],".",",")</f>
        <v>90,74</v>
      </c>
      <c r="I523" s="3" t="str">
        <f ca="1">SUBSTITUTE(Tabela1[[#This Row],[Teen Pregnancy Rate (per 1000 teens)]],".",",")</f>
        <v>29,6</v>
      </c>
      <c r="J523" t="str">
        <f ca="1">SUBSTITUTE(Tabela1[[#This Row],[HIV Prevention Awareness (%)]],".",",")</f>
        <v>83,26</v>
      </c>
      <c r="K523" t="str">
        <f ca="1">SUBSTITUTE(Tabela1[[#This Row],[Online Sales (%)]],".",",")</f>
        <v>7,88</v>
      </c>
      <c r="L523" t="str">
        <f ca="1">SUBSTITUTE(Tabela1[[#This Row],[Average Price per Condom (USD)]],".",",")</f>
        <v>1,17</v>
      </c>
      <c r="M523" t="s">
        <v>489</v>
      </c>
      <c r="N523" s="6" t="str">
        <f>LEFT(Tabela1[[#This Row],[Male vs Female Purchases (%)]],2)</f>
        <v>57</v>
      </c>
      <c r="O523" s="6" t="str">
        <f>MID(Tabela1[[#This Row],[Male vs Female Purchases (%)]],12,2)</f>
        <v>50</v>
      </c>
      <c r="P523" t="s">
        <v>21</v>
      </c>
      <c r="Q523" t="s">
        <v>15</v>
      </c>
    </row>
    <row r="524" spans="1:17" x14ac:dyDescent="0.25">
      <c r="A524">
        <v>2025</v>
      </c>
      <c r="B524" t="s">
        <v>50</v>
      </c>
      <c r="C524">
        <v>1960</v>
      </c>
      <c r="D524" s="1">
        <v>1.07115607827931E+16</v>
      </c>
      <c r="E524" t="s">
        <v>15</v>
      </c>
      <c r="F524" s="3" t="str">
        <f ca="1">SUBSTITUTE(Tabela1[[#This Row],[Awareness Index (0-10)]],".",",")</f>
        <v>2,98</v>
      </c>
      <c r="G524" t="s">
        <v>40</v>
      </c>
      <c r="H524" s="3" t="str">
        <f ca="1">SUBSTITUTE(Tabela1[[#This Row],[Contraceptive Usage Rate (%)]],".",",")</f>
        <v>31,33</v>
      </c>
      <c r="I524" s="3" t="str">
        <f ca="1">SUBSTITUTE(Tabela1[[#This Row],[Teen Pregnancy Rate (per 1000 teens)]],".",",")</f>
        <v>46,29</v>
      </c>
      <c r="J524" t="str">
        <f ca="1">SUBSTITUTE(Tabela1[[#This Row],[HIV Prevention Awareness (%)]],".",",")</f>
        <v>26,84</v>
      </c>
      <c r="K524" t="str">
        <f ca="1">SUBSTITUTE(Tabela1[[#This Row],[Online Sales (%)]],".",",")</f>
        <v>37,48</v>
      </c>
      <c r="L524" t="str">
        <f ca="1">SUBSTITUTE(Tabela1[[#This Row],[Average Price per Condom (USD)]],".",",")</f>
        <v>0,8</v>
      </c>
      <c r="M524" t="s">
        <v>265</v>
      </c>
      <c r="N524" s="6" t="str">
        <f>LEFT(Tabela1[[#This Row],[Male vs Female Purchases (%)]],2)</f>
        <v>46</v>
      </c>
      <c r="O524" s="6" t="str">
        <f>MID(Tabela1[[#This Row],[Male vs Female Purchases (%)]],12,2)</f>
        <v>41</v>
      </c>
      <c r="P524" t="s">
        <v>18</v>
      </c>
      <c r="Q524" t="s">
        <v>22</v>
      </c>
    </row>
    <row r="525" spans="1:17" x14ac:dyDescent="0.25">
      <c r="A525">
        <v>2025</v>
      </c>
      <c r="B525" t="s">
        <v>50</v>
      </c>
      <c r="C525">
        <v>1763</v>
      </c>
      <c r="D525" s="1">
        <v>2.81471770146528E+16</v>
      </c>
      <c r="E525" t="s">
        <v>15</v>
      </c>
      <c r="F525" s="3" t="str">
        <f ca="1">SUBSTITUTE(Tabela1[[#This Row],[Awareness Index (0-10)]],".",",")</f>
        <v>9,42</v>
      </c>
      <c r="G525" t="s">
        <v>40</v>
      </c>
      <c r="H525" s="3" t="str">
        <f ca="1">SUBSTITUTE(Tabela1[[#This Row],[Contraceptive Usage Rate (%)]],".",",")</f>
        <v>65,99</v>
      </c>
      <c r="I525" s="3" t="str">
        <f ca="1">SUBSTITUTE(Tabela1[[#This Row],[Teen Pregnancy Rate (per 1000 teens)]],".",",")</f>
        <v>30,01</v>
      </c>
      <c r="J525" t="str">
        <f ca="1">SUBSTITUTE(Tabela1[[#This Row],[HIV Prevention Awareness (%)]],".",",")</f>
        <v>50,51</v>
      </c>
      <c r="K525" t="str">
        <f ca="1">SUBSTITUTE(Tabela1[[#This Row],[Online Sales (%)]],".",",")</f>
        <v>31,38</v>
      </c>
      <c r="L525" t="str">
        <f ca="1">SUBSTITUTE(Tabela1[[#This Row],[Average Price per Condom (USD)]],".",",")</f>
        <v>1,24</v>
      </c>
      <c r="M525" t="s">
        <v>490</v>
      </c>
      <c r="N525" s="6" t="str">
        <f>LEFT(Tabela1[[#This Row],[Male vs Female Purchases (%)]],2)</f>
        <v>40</v>
      </c>
      <c r="O525" s="6" t="str">
        <f>MID(Tabela1[[#This Row],[Male vs Female Purchases (%)]],12,2)</f>
        <v>60</v>
      </c>
      <c r="P525" t="s">
        <v>45</v>
      </c>
      <c r="Q525" t="s">
        <v>15</v>
      </c>
    </row>
    <row r="526" spans="1:17" x14ac:dyDescent="0.25">
      <c r="A526">
        <v>2025</v>
      </c>
      <c r="B526" t="s">
        <v>50</v>
      </c>
      <c r="C526">
        <v>1031</v>
      </c>
      <c r="D526" s="1">
        <v>2782179980363140</v>
      </c>
      <c r="E526" t="s">
        <v>22</v>
      </c>
      <c r="F526" s="3" t="str">
        <f ca="1">SUBSTITUTE(Tabela1[[#This Row],[Awareness Index (0-10)]],".",",")</f>
        <v>8,25</v>
      </c>
      <c r="G526" t="s">
        <v>40</v>
      </c>
      <c r="H526" s="3" t="str">
        <f ca="1">SUBSTITUTE(Tabela1[[#This Row],[Contraceptive Usage Rate (%)]],".",",")</f>
        <v>42,88</v>
      </c>
      <c r="I526" s="3" t="str">
        <f ca="1">SUBSTITUTE(Tabela1[[#This Row],[Teen Pregnancy Rate (per 1000 teens)]],".",",")</f>
        <v>67,19</v>
      </c>
      <c r="J526" t="str">
        <f ca="1">SUBSTITUTE(Tabela1[[#This Row],[HIV Prevention Awareness (%)]],".",",")</f>
        <v>74,39</v>
      </c>
      <c r="K526" t="str">
        <f ca="1">SUBSTITUTE(Tabela1[[#This Row],[Online Sales (%)]],".",",")</f>
        <v>33,92</v>
      </c>
      <c r="L526" t="str">
        <f ca="1">SUBSTITUTE(Tabela1[[#This Row],[Average Price per Condom (USD)]],".",",")</f>
        <v>1,19</v>
      </c>
      <c r="M526" t="s">
        <v>386</v>
      </c>
      <c r="N526" s="6" t="str">
        <f>LEFT(Tabela1[[#This Row],[Male vs Female Purchases (%)]],2)</f>
        <v>49</v>
      </c>
      <c r="O526" s="6" t="str">
        <f>MID(Tabela1[[#This Row],[Male vs Female Purchases (%)]],12,2)</f>
        <v>32</v>
      </c>
      <c r="P526" t="s">
        <v>45</v>
      </c>
      <c r="Q526" t="s">
        <v>22</v>
      </c>
    </row>
    <row r="527" spans="1:17" x14ac:dyDescent="0.25">
      <c r="A527">
        <v>2025</v>
      </c>
      <c r="B527" t="s">
        <v>56</v>
      </c>
      <c r="C527">
        <v>1250</v>
      </c>
      <c r="D527" s="1">
        <v>3.421375576738E+16</v>
      </c>
      <c r="E527" t="s">
        <v>15</v>
      </c>
      <c r="F527" s="3" t="str">
        <f ca="1">SUBSTITUTE(Tabela1[[#This Row],[Awareness Index (0-10)]],".",",")</f>
        <v>6,94</v>
      </c>
      <c r="G527" t="s">
        <v>23</v>
      </c>
      <c r="H527" s="3" t="str">
        <f ca="1">SUBSTITUTE(Tabela1[[#This Row],[Contraceptive Usage Rate (%)]],".",",")</f>
        <v>23,67</v>
      </c>
      <c r="I527" s="3" t="str">
        <f ca="1">SUBSTITUTE(Tabela1[[#This Row],[Teen Pregnancy Rate (per 1000 teens)]],".",",")</f>
        <v>23,86</v>
      </c>
      <c r="J527" t="str">
        <f ca="1">SUBSTITUTE(Tabela1[[#This Row],[HIV Prevention Awareness (%)]],".",",")</f>
        <v>86,63</v>
      </c>
      <c r="K527" t="str">
        <f ca="1">SUBSTITUTE(Tabela1[[#This Row],[Online Sales (%)]],".",",")</f>
        <v>54,76</v>
      </c>
      <c r="L527" t="str">
        <f ca="1">SUBSTITUTE(Tabela1[[#This Row],[Average Price per Condom (USD)]],".",",")</f>
        <v>2,42</v>
      </c>
      <c r="M527" t="s">
        <v>104</v>
      </c>
      <c r="N527" s="6" t="str">
        <f>LEFT(Tabela1[[#This Row],[Male vs Female Purchases (%)]],2)</f>
        <v>45</v>
      </c>
      <c r="O527" s="6" t="str">
        <f>MID(Tabela1[[#This Row],[Male vs Female Purchases (%)]],12,2)</f>
        <v>27</v>
      </c>
      <c r="P527" t="s">
        <v>38</v>
      </c>
      <c r="Q527" t="s">
        <v>15</v>
      </c>
    </row>
    <row r="528" spans="1:17" x14ac:dyDescent="0.25">
      <c r="A528">
        <v>2025</v>
      </c>
      <c r="B528" t="s">
        <v>56</v>
      </c>
      <c r="C528">
        <v>1484</v>
      </c>
      <c r="D528" s="1">
        <v>1.25567341934963E+16</v>
      </c>
      <c r="E528" t="s">
        <v>22</v>
      </c>
      <c r="F528" s="3" t="str">
        <f ca="1">SUBSTITUTE(Tabela1[[#This Row],[Awareness Index (0-10)]],".",",")</f>
        <v>7,3</v>
      </c>
      <c r="G528" t="s">
        <v>19</v>
      </c>
      <c r="H528" s="3" t="str">
        <f ca="1">SUBSTITUTE(Tabela1[[#This Row],[Contraceptive Usage Rate (%)]],".",",")</f>
        <v>30,77</v>
      </c>
      <c r="I528" s="3" t="str">
        <f ca="1">SUBSTITUTE(Tabela1[[#This Row],[Teen Pregnancy Rate (per 1000 teens)]],".",",")</f>
        <v>69,54</v>
      </c>
      <c r="J528" t="str">
        <f ca="1">SUBSTITUTE(Tabela1[[#This Row],[HIV Prevention Awareness (%)]],".",",")</f>
        <v>66,72</v>
      </c>
      <c r="K528" t="str">
        <f ca="1">SUBSTITUTE(Tabela1[[#This Row],[Online Sales (%)]],".",",")</f>
        <v>52,63</v>
      </c>
      <c r="L528" t="str">
        <f ca="1">SUBSTITUTE(Tabela1[[#This Row],[Average Price per Condom (USD)]],".",",")</f>
        <v>0,69</v>
      </c>
      <c r="M528" t="s">
        <v>491</v>
      </c>
      <c r="N528" s="6" t="str">
        <f>LEFT(Tabela1[[#This Row],[Male vs Female Purchases (%)]],2)</f>
        <v>65</v>
      </c>
      <c r="O528" s="6" t="str">
        <f>MID(Tabela1[[#This Row],[Male vs Female Purchases (%)]],12,2)</f>
        <v>46</v>
      </c>
      <c r="P528" t="s">
        <v>26</v>
      </c>
      <c r="Q528" t="s">
        <v>22</v>
      </c>
    </row>
    <row r="529" spans="1:17" x14ac:dyDescent="0.25">
      <c r="A529">
        <v>2025</v>
      </c>
      <c r="B529" t="s">
        <v>56</v>
      </c>
      <c r="C529">
        <v>177</v>
      </c>
      <c r="D529" s="1">
        <v>3724090734621310</v>
      </c>
      <c r="E529" t="s">
        <v>22</v>
      </c>
      <c r="F529" s="3" t="str">
        <f ca="1">SUBSTITUTE(Tabela1[[#This Row],[Awareness Index (0-10)]],".",",")</f>
        <v>3,02</v>
      </c>
      <c r="G529" t="s">
        <v>40</v>
      </c>
      <c r="H529" s="3" t="str">
        <f ca="1">SUBSTITUTE(Tabela1[[#This Row],[Contraceptive Usage Rate (%)]],".",",")</f>
        <v>39,23</v>
      </c>
      <c r="I529" s="3" t="str">
        <f ca="1">SUBSTITUTE(Tabela1[[#This Row],[Teen Pregnancy Rate (per 1000 teens)]],".",",")</f>
        <v>41,84</v>
      </c>
      <c r="J529" t="str">
        <f ca="1">SUBSTITUTE(Tabela1[[#This Row],[HIV Prevention Awareness (%)]],".",",")</f>
        <v>30,91</v>
      </c>
      <c r="K529" t="str">
        <f ca="1">SUBSTITUTE(Tabela1[[#This Row],[Online Sales (%)]],".",",")</f>
        <v>50,21</v>
      </c>
      <c r="L529" t="str">
        <f ca="1">SUBSTITUTE(Tabela1[[#This Row],[Average Price per Condom (USD)]],".",",")</f>
        <v>1,61</v>
      </c>
      <c r="M529" t="s">
        <v>492</v>
      </c>
      <c r="N529" s="6" t="str">
        <f>LEFT(Tabela1[[#This Row],[Male vs Female Purchases (%)]],2)</f>
        <v>73</v>
      </c>
      <c r="O529" s="6" t="str">
        <f>MID(Tabela1[[#This Row],[Male vs Female Purchases (%)]],12,2)</f>
        <v>51</v>
      </c>
      <c r="P529" t="s">
        <v>26</v>
      </c>
      <c r="Q529" t="s">
        <v>15</v>
      </c>
    </row>
    <row r="530" spans="1:17" x14ac:dyDescent="0.25">
      <c r="A530">
        <v>2025</v>
      </c>
      <c r="B530" t="s">
        <v>56</v>
      </c>
      <c r="C530">
        <v>1093</v>
      </c>
      <c r="D530" s="1">
        <v>1.3473518606008E+16</v>
      </c>
      <c r="E530" t="s">
        <v>22</v>
      </c>
      <c r="F530" s="3" t="str">
        <f ca="1">SUBSTITUTE(Tabela1[[#This Row],[Awareness Index (0-10)]],".",",")</f>
        <v>7,71</v>
      </c>
      <c r="G530" t="s">
        <v>40</v>
      </c>
      <c r="H530" s="3" t="str">
        <f ca="1">SUBSTITUTE(Tabela1[[#This Row],[Contraceptive Usage Rate (%)]],".",",")</f>
        <v>86,5</v>
      </c>
      <c r="I530" s="3" t="str">
        <f ca="1">SUBSTITUTE(Tabela1[[#This Row],[Teen Pregnancy Rate (per 1000 teens)]],".",",")</f>
        <v>3,83</v>
      </c>
      <c r="J530" t="str">
        <f ca="1">SUBSTITUTE(Tabela1[[#This Row],[HIV Prevention Awareness (%)]],".",",")</f>
        <v>39,52</v>
      </c>
      <c r="K530" t="str">
        <f ca="1">SUBSTITUTE(Tabela1[[#This Row],[Online Sales (%)]],".",",")</f>
        <v>56,84</v>
      </c>
      <c r="L530" t="str">
        <f ca="1">SUBSTITUTE(Tabela1[[#This Row],[Average Price per Condom (USD)]],".",",")</f>
        <v>1,81</v>
      </c>
      <c r="M530" t="s">
        <v>493</v>
      </c>
      <c r="N530" s="6" t="str">
        <f>LEFT(Tabela1[[#This Row],[Male vs Female Purchases (%)]],2)</f>
        <v>41</v>
      </c>
      <c r="O530" s="6" t="str">
        <f>MID(Tabela1[[#This Row],[Male vs Female Purchases (%)]],12,2)</f>
        <v>46</v>
      </c>
      <c r="P530" t="s">
        <v>59</v>
      </c>
      <c r="Q530" t="s">
        <v>22</v>
      </c>
    </row>
    <row r="531" spans="1:17" x14ac:dyDescent="0.25">
      <c r="A531">
        <v>2025</v>
      </c>
      <c r="B531" t="s">
        <v>56</v>
      </c>
      <c r="C531">
        <v>1544</v>
      </c>
      <c r="D531" s="1">
        <v>1.4253419810238E+16</v>
      </c>
      <c r="E531" t="s">
        <v>22</v>
      </c>
      <c r="F531" s="3" t="str">
        <f ca="1">SUBSTITUTE(Tabela1[[#This Row],[Awareness Index (0-10)]],".",",")</f>
        <v>8,54</v>
      </c>
      <c r="G531" t="s">
        <v>19</v>
      </c>
      <c r="H531" s="3" t="str">
        <f ca="1">SUBSTITUTE(Tabela1[[#This Row],[Contraceptive Usage Rate (%)]],".",",")</f>
        <v>74,01</v>
      </c>
      <c r="I531" s="3" t="str">
        <f ca="1">SUBSTITUTE(Tabela1[[#This Row],[Teen Pregnancy Rate (per 1000 teens)]],".",",")</f>
        <v>51,95</v>
      </c>
      <c r="J531" t="str">
        <f ca="1">SUBSTITUTE(Tabela1[[#This Row],[HIV Prevention Awareness (%)]],".",",")</f>
        <v>35,26</v>
      </c>
      <c r="K531" t="str">
        <f ca="1">SUBSTITUTE(Tabela1[[#This Row],[Online Sales (%)]],".",",")</f>
        <v>62,69</v>
      </c>
      <c r="L531" t="str">
        <f ca="1">SUBSTITUTE(Tabela1[[#This Row],[Average Price per Condom (USD)]],".",",")</f>
        <v>0,34</v>
      </c>
      <c r="M531" t="s">
        <v>292</v>
      </c>
      <c r="N531" s="6" t="str">
        <f>LEFT(Tabela1[[#This Row],[Male vs Female Purchases (%)]],2)</f>
        <v>52</v>
      </c>
      <c r="O531" s="6" t="str">
        <f>MID(Tabela1[[#This Row],[Male vs Female Purchases (%)]],12,2)</f>
        <v>50</v>
      </c>
      <c r="P531" t="s">
        <v>21</v>
      </c>
      <c r="Q531" t="s">
        <v>22</v>
      </c>
    </row>
    <row r="532" spans="1:17" x14ac:dyDescent="0.25">
      <c r="A532">
        <v>2025</v>
      </c>
      <c r="B532" t="s">
        <v>63</v>
      </c>
      <c r="C532">
        <v>1097</v>
      </c>
      <c r="D532" s="1">
        <v>2879944406834890</v>
      </c>
      <c r="E532" t="s">
        <v>22</v>
      </c>
      <c r="F532" s="3" t="str">
        <f ca="1">SUBSTITUTE(Tabela1[[#This Row],[Awareness Index (0-10)]],".",",")</f>
        <v>6,16</v>
      </c>
      <c r="G532" t="s">
        <v>40</v>
      </c>
      <c r="H532" s="3" t="str">
        <f ca="1">SUBSTITUTE(Tabela1[[#This Row],[Contraceptive Usage Rate (%)]],".",",")</f>
        <v>83,98</v>
      </c>
      <c r="I532" s="3" t="str">
        <f ca="1">SUBSTITUTE(Tabela1[[#This Row],[Teen Pregnancy Rate (per 1000 teens)]],".",",")</f>
        <v>5,01</v>
      </c>
      <c r="J532" t="str">
        <f ca="1">SUBSTITUTE(Tabela1[[#This Row],[HIV Prevention Awareness (%)]],".",",")</f>
        <v>54,71</v>
      </c>
      <c r="K532" t="str">
        <f ca="1">SUBSTITUTE(Tabela1[[#This Row],[Online Sales (%)]],".",",")</f>
        <v>19,64</v>
      </c>
      <c r="L532" t="str">
        <f ca="1">SUBSTITUTE(Tabela1[[#This Row],[Average Price per Condom (USD)]],".",",")</f>
        <v>1,65</v>
      </c>
      <c r="M532" t="s">
        <v>494</v>
      </c>
      <c r="N532" s="6" t="str">
        <f>LEFT(Tabela1[[#This Row],[Male vs Female Purchases (%)]],2)</f>
        <v>64</v>
      </c>
      <c r="O532" s="6" t="str">
        <f>MID(Tabela1[[#This Row],[Male vs Female Purchases (%)]],12,2)</f>
        <v>55</v>
      </c>
      <c r="P532" t="s">
        <v>59</v>
      </c>
      <c r="Q532" t="s">
        <v>22</v>
      </c>
    </row>
    <row r="533" spans="1:17" x14ac:dyDescent="0.25">
      <c r="A533">
        <v>2025</v>
      </c>
      <c r="B533" t="s">
        <v>63</v>
      </c>
      <c r="C533">
        <v>1867</v>
      </c>
      <c r="D533" s="1">
        <v>387880593952004</v>
      </c>
      <c r="E533" t="s">
        <v>22</v>
      </c>
      <c r="F533" s="3" t="str">
        <f ca="1">SUBSTITUTE(Tabela1[[#This Row],[Awareness Index (0-10)]],".",",")</f>
        <v>3,84</v>
      </c>
      <c r="G533" t="s">
        <v>40</v>
      </c>
      <c r="H533" s="3" t="str">
        <f ca="1">SUBSTITUTE(Tabela1[[#This Row],[Contraceptive Usage Rate (%)]],".",",")</f>
        <v>53,13</v>
      </c>
      <c r="I533" s="3" t="str">
        <f ca="1">SUBSTITUTE(Tabela1[[#This Row],[Teen Pregnancy Rate (per 1000 teens)]],".",",")</f>
        <v>15,92</v>
      </c>
      <c r="J533" t="str">
        <f ca="1">SUBSTITUTE(Tabela1[[#This Row],[HIV Prevention Awareness (%)]],".",",")</f>
        <v>39,01</v>
      </c>
      <c r="K533" t="str">
        <f ca="1">SUBSTITUTE(Tabela1[[#This Row],[Online Sales (%)]],".",",")</f>
        <v>67,57</v>
      </c>
      <c r="L533" t="str">
        <f ca="1">SUBSTITUTE(Tabela1[[#This Row],[Average Price per Condom (USD)]],".",",")</f>
        <v>2,02</v>
      </c>
      <c r="M533" t="s">
        <v>495</v>
      </c>
      <c r="N533" s="6" t="str">
        <f>LEFT(Tabela1[[#This Row],[Male vs Female Purchases (%)]],2)</f>
        <v>68</v>
      </c>
      <c r="O533" s="6" t="str">
        <f>MID(Tabela1[[#This Row],[Male vs Female Purchases (%)]],12,2)</f>
        <v>45</v>
      </c>
      <c r="P533" t="s">
        <v>45</v>
      </c>
      <c r="Q533" t="s">
        <v>15</v>
      </c>
    </row>
    <row r="534" spans="1:17" x14ac:dyDescent="0.25">
      <c r="A534">
        <v>2025</v>
      </c>
      <c r="B534" t="s">
        <v>63</v>
      </c>
      <c r="C534">
        <v>1076</v>
      </c>
      <c r="D534" s="1">
        <v>1.66167694549814E+16</v>
      </c>
      <c r="E534" t="s">
        <v>15</v>
      </c>
      <c r="F534" s="3" t="str">
        <f ca="1">SUBSTITUTE(Tabela1[[#This Row],[Awareness Index (0-10)]],".",",")</f>
        <v>8,58</v>
      </c>
      <c r="G534" t="s">
        <v>19</v>
      </c>
      <c r="H534" s="3" t="str">
        <f ca="1">SUBSTITUTE(Tabela1[[#This Row],[Contraceptive Usage Rate (%)]],".",",")</f>
        <v>52,52</v>
      </c>
      <c r="I534" s="3" t="str">
        <f ca="1">SUBSTITUTE(Tabela1[[#This Row],[Teen Pregnancy Rate (per 1000 teens)]],".",",")</f>
        <v>18,22</v>
      </c>
      <c r="J534" t="str">
        <f ca="1">SUBSTITUTE(Tabela1[[#This Row],[HIV Prevention Awareness (%)]],".",",")</f>
        <v>44,75</v>
      </c>
      <c r="K534" t="str">
        <f ca="1">SUBSTITUTE(Tabela1[[#This Row],[Online Sales (%)]],".",",")</f>
        <v>31,31</v>
      </c>
      <c r="L534" t="str">
        <f ca="1">SUBSTITUTE(Tabela1[[#This Row],[Average Price per Condom (USD)]],".",",")</f>
        <v>1,79</v>
      </c>
      <c r="M534" t="s">
        <v>167</v>
      </c>
      <c r="N534" s="6" t="str">
        <f>LEFT(Tabela1[[#This Row],[Male vs Female Purchases (%)]],2)</f>
        <v>74</v>
      </c>
      <c r="O534" s="6" t="str">
        <f>MID(Tabela1[[#This Row],[Male vs Female Purchases (%)]],12,2)</f>
        <v>58</v>
      </c>
      <c r="P534" t="s">
        <v>59</v>
      </c>
      <c r="Q534" t="s">
        <v>15</v>
      </c>
    </row>
    <row r="535" spans="1:17" x14ac:dyDescent="0.25">
      <c r="A535">
        <v>2025</v>
      </c>
      <c r="B535" t="s">
        <v>63</v>
      </c>
      <c r="C535">
        <v>700</v>
      </c>
      <c r="D535" s="1">
        <v>4.16859284182358E+16</v>
      </c>
      <c r="E535" t="s">
        <v>15</v>
      </c>
      <c r="F535" s="3" t="str">
        <f ca="1">SUBSTITUTE(Tabela1[[#This Row],[Awareness Index (0-10)]],".",",")</f>
        <v>3,8</v>
      </c>
      <c r="G535" t="s">
        <v>19</v>
      </c>
      <c r="H535" s="3" t="str">
        <f ca="1">SUBSTITUTE(Tabela1[[#This Row],[Contraceptive Usage Rate (%)]],".",",")</f>
        <v>16,04</v>
      </c>
      <c r="I535" s="3" t="str">
        <f ca="1">SUBSTITUTE(Tabela1[[#This Row],[Teen Pregnancy Rate (per 1000 teens)]],".",",")</f>
        <v>53,19</v>
      </c>
      <c r="J535" t="str">
        <f ca="1">SUBSTITUTE(Tabela1[[#This Row],[HIV Prevention Awareness (%)]],".",",")</f>
        <v>80,26</v>
      </c>
      <c r="K535" t="str">
        <f ca="1">SUBSTITUTE(Tabela1[[#This Row],[Online Sales (%)]],".",",")</f>
        <v>19,17</v>
      </c>
      <c r="L535" t="str">
        <f ca="1">SUBSTITUTE(Tabela1[[#This Row],[Average Price per Condom (USD)]],".",",")</f>
        <v>2,27</v>
      </c>
      <c r="M535" t="s">
        <v>496</v>
      </c>
      <c r="N535" s="6" t="str">
        <f>LEFT(Tabela1[[#This Row],[Male vs Female Purchases (%)]],2)</f>
        <v>56</v>
      </c>
      <c r="O535" s="6" t="str">
        <f>MID(Tabela1[[#This Row],[Male vs Female Purchases (%)]],12,2)</f>
        <v>31</v>
      </c>
      <c r="P535" t="s">
        <v>26</v>
      </c>
      <c r="Q535" t="s">
        <v>22</v>
      </c>
    </row>
    <row r="536" spans="1:17" x14ac:dyDescent="0.25">
      <c r="A536">
        <v>2025</v>
      </c>
      <c r="B536" t="s">
        <v>63</v>
      </c>
      <c r="C536">
        <v>235</v>
      </c>
      <c r="D536" s="1">
        <v>5675114695997900</v>
      </c>
      <c r="E536" t="s">
        <v>22</v>
      </c>
      <c r="F536" s="3" t="str">
        <f ca="1">SUBSTITUTE(Tabela1[[#This Row],[Awareness Index (0-10)]],".",",")</f>
        <v>6,82</v>
      </c>
      <c r="G536" t="s">
        <v>19</v>
      </c>
      <c r="H536" s="3" t="str">
        <f ca="1">SUBSTITUTE(Tabela1[[#This Row],[Contraceptive Usage Rate (%)]],".",",")</f>
        <v>79,07</v>
      </c>
      <c r="I536" s="3" t="str">
        <f ca="1">SUBSTITUTE(Tabela1[[#This Row],[Teen Pregnancy Rate (per 1000 teens)]],".",",")</f>
        <v>60,56</v>
      </c>
      <c r="J536" t="str">
        <f ca="1">SUBSTITUTE(Tabela1[[#This Row],[HIV Prevention Awareness (%)]],".",",")</f>
        <v>87,3</v>
      </c>
      <c r="K536" t="str">
        <f ca="1">SUBSTITUTE(Tabela1[[#This Row],[Online Sales (%)]],".",",")</f>
        <v>63,29</v>
      </c>
      <c r="L536" t="str">
        <f ca="1">SUBSTITUTE(Tabela1[[#This Row],[Average Price per Condom (USD)]],".",",")</f>
        <v>2,43</v>
      </c>
      <c r="M536" t="s">
        <v>497</v>
      </c>
      <c r="N536" s="6" t="str">
        <f>LEFT(Tabela1[[#This Row],[Male vs Female Purchases (%)]],2)</f>
        <v>43</v>
      </c>
      <c r="O536" s="6" t="str">
        <f>MID(Tabela1[[#This Row],[Male vs Female Purchases (%)]],12,2)</f>
        <v>45</v>
      </c>
      <c r="P536" t="s">
        <v>28</v>
      </c>
      <c r="Q536" t="s">
        <v>15</v>
      </c>
    </row>
    <row r="537" spans="1:17" x14ac:dyDescent="0.25">
      <c r="A537">
        <v>2025</v>
      </c>
      <c r="B537" t="s">
        <v>68</v>
      </c>
      <c r="C537">
        <v>1169</v>
      </c>
      <c r="D537" s="1">
        <v>9816551272718600</v>
      </c>
      <c r="E537" t="s">
        <v>22</v>
      </c>
      <c r="F537" s="3" t="str">
        <f ca="1">SUBSTITUTE(Tabela1[[#This Row],[Awareness Index (0-10)]],".",",")</f>
        <v>4,18</v>
      </c>
      <c r="G537" t="s">
        <v>19</v>
      </c>
      <c r="H537" s="3" t="str">
        <f ca="1">SUBSTITUTE(Tabela1[[#This Row],[Contraceptive Usage Rate (%)]],".",",")</f>
        <v>80,03</v>
      </c>
      <c r="I537" s="3" t="str">
        <f ca="1">SUBSTITUTE(Tabela1[[#This Row],[Teen Pregnancy Rate (per 1000 teens)]],".",",")</f>
        <v>31,07</v>
      </c>
      <c r="J537" t="str">
        <f ca="1">SUBSTITUTE(Tabela1[[#This Row],[HIV Prevention Awareness (%)]],".",",")</f>
        <v>74,08</v>
      </c>
      <c r="K537" t="str">
        <f ca="1">SUBSTITUTE(Tabela1[[#This Row],[Online Sales (%)]],".",",")</f>
        <v>36,72</v>
      </c>
      <c r="L537" t="str">
        <f ca="1">SUBSTITUTE(Tabela1[[#This Row],[Average Price per Condom (USD)]],".",",")</f>
        <v>1,15</v>
      </c>
      <c r="M537" t="s">
        <v>186</v>
      </c>
      <c r="N537" s="6" t="str">
        <f>LEFT(Tabela1[[#This Row],[Male vs Female Purchases (%)]],2)</f>
        <v>78</v>
      </c>
      <c r="O537" s="6" t="str">
        <f>MID(Tabela1[[#This Row],[Male vs Female Purchases (%)]],12,2)</f>
        <v>56</v>
      </c>
      <c r="P537" t="s">
        <v>28</v>
      </c>
      <c r="Q537" t="s">
        <v>22</v>
      </c>
    </row>
    <row r="538" spans="1:17" x14ac:dyDescent="0.25">
      <c r="A538">
        <v>2025</v>
      </c>
      <c r="B538" t="s">
        <v>68</v>
      </c>
      <c r="C538">
        <v>1134</v>
      </c>
      <c r="D538" s="1">
        <v>3.43649523508321E+16</v>
      </c>
      <c r="E538" t="s">
        <v>22</v>
      </c>
      <c r="F538" s="3" t="str">
        <f ca="1">SUBSTITUTE(Tabela1[[#This Row],[Awareness Index (0-10)]],".",",")</f>
        <v>7,37</v>
      </c>
      <c r="G538" t="s">
        <v>19</v>
      </c>
      <c r="H538" s="3" t="str">
        <f ca="1">SUBSTITUTE(Tabela1[[#This Row],[Contraceptive Usage Rate (%)]],".",",")</f>
        <v>24,56</v>
      </c>
      <c r="I538" s="3" t="str">
        <f ca="1">SUBSTITUTE(Tabela1[[#This Row],[Teen Pregnancy Rate (per 1000 teens)]],".",",")</f>
        <v>14,95</v>
      </c>
      <c r="J538" t="str">
        <f ca="1">SUBSTITUTE(Tabela1[[#This Row],[HIV Prevention Awareness (%)]],".",",")</f>
        <v>53,9</v>
      </c>
      <c r="K538" t="str">
        <f ca="1">SUBSTITUTE(Tabela1[[#This Row],[Online Sales (%)]],".",",")</f>
        <v>42,48</v>
      </c>
      <c r="L538" t="str">
        <f ca="1">SUBSTITUTE(Tabela1[[#This Row],[Average Price per Condom (USD)]],".",",")</f>
        <v>1,05</v>
      </c>
      <c r="M538" t="s">
        <v>498</v>
      </c>
      <c r="N538" s="6" t="str">
        <f>LEFT(Tabela1[[#This Row],[Male vs Female Purchases (%)]],2)</f>
        <v>76</v>
      </c>
      <c r="O538" s="6" t="str">
        <f>MID(Tabela1[[#This Row],[Male vs Female Purchases (%)]],12,2)</f>
        <v>57</v>
      </c>
      <c r="P538" t="s">
        <v>21</v>
      </c>
      <c r="Q538" t="s">
        <v>22</v>
      </c>
    </row>
    <row r="539" spans="1:17" x14ac:dyDescent="0.25">
      <c r="A539">
        <v>2025</v>
      </c>
      <c r="B539" t="s">
        <v>68</v>
      </c>
      <c r="C539">
        <v>1479</v>
      </c>
      <c r="D539" s="1">
        <v>1372771907824040</v>
      </c>
      <c r="E539" t="s">
        <v>15</v>
      </c>
      <c r="F539" s="3" t="str">
        <f ca="1">SUBSTITUTE(Tabela1[[#This Row],[Awareness Index (0-10)]],".",",")</f>
        <v>8,13</v>
      </c>
      <c r="G539" t="s">
        <v>40</v>
      </c>
      <c r="H539" s="3" t="str">
        <f ca="1">SUBSTITUTE(Tabela1[[#This Row],[Contraceptive Usage Rate (%)]],".",",")</f>
        <v>18,36</v>
      </c>
      <c r="I539" s="3" t="str">
        <f ca="1">SUBSTITUTE(Tabela1[[#This Row],[Teen Pregnancy Rate (per 1000 teens)]],".",",")</f>
        <v>54,09</v>
      </c>
      <c r="J539" t="str">
        <f ca="1">SUBSTITUTE(Tabela1[[#This Row],[HIV Prevention Awareness (%)]],".",",")</f>
        <v>28,55</v>
      </c>
      <c r="K539" t="str">
        <f ca="1">SUBSTITUTE(Tabela1[[#This Row],[Online Sales (%)]],".",",")</f>
        <v>67,19</v>
      </c>
      <c r="L539" t="str">
        <f ca="1">SUBSTITUTE(Tabela1[[#This Row],[Average Price per Condom (USD)]],".",",")</f>
        <v>1,7</v>
      </c>
      <c r="M539" t="s">
        <v>499</v>
      </c>
      <c r="N539" s="6" t="str">
        <f>LEFT(Tabela1[[#This Row],[Male vs Female Purchases (%)]],2)</f>
        <v>44</v>
      </c>
      <c r="O539" s="6" t="str">
        <f>MID(Tabela1[[#This Row],[Male vs Female Purchases (%)]],12,2)</f>
        <v>24</v>
      </c>
      <c r="P539" t="s">
        <v>45</v>
      </c>
      <c r="Q539" t="s">
        <v>22</v>
      </c>
    </row>
    <row r="540" spans="1:17" x14ac:dyDescent="0.25">
      <c r="A540">
        <v>2025</v>
      </c>
      <c r="B540" t="s">
        <v>68</v>
      </c>
      <c r="C540">
        <v>90</v>
      </c>
      <c r="D540" s="1">
        <v>7828217979904960</v>
      </c>
      <c r="E540" t="s">
        <v>22</v>
      </c>
      <c r="F540" s="3" t="str">
        <f ca="1">SUBSTITUTE(Tabela1[[#This Row],[Awareness Index (0-10)]],".",",")</f>
        <v>9,04</v>
      </c>
      <c r="G540" t="s">
        <v>40</v>
      </c>
      <c r="H540" s="3" t="str">
        <f ca="1">SUBSTITUTE(Tabela1[[#This Row],[Contraceptive Usage Rate (%)]],".",",")</f>
        <v>85,33</v>
      </c>
      <c r="I540" s="3" t="str">
        <f ca="1">SUBSTITUTE(Tabela1[[#This Row],[Teen Pregnancy Rate (per 1000 teens)]],".",",")</f>
        <v>9,1</v>
      </c>
      <c r="J540" t="str">
        <f ca="1">SUBSTITUTE(Tabela1[[#This Row],[HIV Prevention Awareness (%)]],".",",")</f>
        <v>59,83</v>
      </c>
      <c r="K540" t="str">
        <f ca="1">SUBSTITUTE(Tabela1[[#This Row],[Online Sales (%)]],".",",")</f>
        <v>21,93</v>
      </c>
      <c r="L540" t="str">
        <f ca="1">SUBSTITUTE(Tabela1[[#This Row],[Average Price per Condom (USD)]],".",",")</f>
        <v>1,3</v>
      </c>
      <c r="M540" t="s">
        <v>500</v>
      </c>
      <c r="N540" s="6" t="str">
        <f>LEFT(Tabela1[[#This Row],[Male vs Female Purchases (%)]],2)</f>
        <v>60</v>
      </c>
      <c r="O540" s="6" t="str">
        <f>MID(Tabela1[[#This Row],[Male vs Female Purchases (%)]],12,2)</f>
        <v>36</v>
      </c>
      <c r="P540" t="s">
        <v>28</v>
      </c>
      <c r="Q540" t="s">
        <v>22</v>
      </c>
    </row>
    <row r="541" spans="1:17" x14ac:dyDescent="0.25">
      <c r="A541">
        <v>2025</v>
      </c>
      <c r="B541" t="s">
        <v>68</v>
      </c>
      <c r="C541">
        <v>1410</v>
      </c>
      <c r="D541" s="1">
        <v>2.61886061470231E+16</v>
      </c>
      <c r="E541" t="s">
        <v>15</v>
      </c>
      <c r="F541" s="3" t="str">
        <f ca="1">SUBSTITUTE(Tabela1[[#This Row],[Awareness Index (0-10)]],".",",")</f>
        <v>6,61</v>
      </c>
      <c r="G541" t="s">
        <v>16</v>
      </c>
      <c r="H541" s="3" t="str">
        <f ca="1">SUBSTITUTE(Tabela1[[#This Row],[Contraceptive Usage Rate (%)]],".",",")</f>
        <v>22,81</v>
      </c>
      <c r="I541" s="3" t="str">
        <f ca="1">SUBSTITUTE(Tabela1[[#This Row],[Teen Pregnancy Rate (per 1000 teens)]],".",",")</f>
        <v>46,35</v>
      </c>
      <c r="J541" t="str">
        <f ca="1">SUBSTITUTE(Tabela1[[#This Row],[HIV Prevention Awareness (%)]],".",",")</f>
        <v>60,44</v>
      </c>
      <c r="K541" t="str">
        <f ca="1">SUBSTITUTE(Tabela1[[#This Row],[Online Sales (%)]],".",",")</f>
        <v>10,48</v>
      </c>
      <c r="L541" t="str">
        <f ca="1">SUBSTITUTE(Tabela1[[#This Row],[Average Price per Condom (USD)]],".",",")</f>
        <v>0,98</v>
      </c>
      <c r="M541" t="s">
        <v>131</v>
      </c>
      <c r="N541" s="6" t="str">
        <f>LEFT(Tabela1[[#This Row],[Male vs Female Purchases (%)]],2)</f>
        <v>57</v>
      </c>
      <c r="O541" s="6" t="str">
        <f>MID(Tabela1[[#This Row],[Male vs Female Purchases (%)]],12,2)</f>
        <v>38</v>
      </c>
      <c r="P541" t="s">
        <v>21</v>
      </c>
      <c r="Q541" t="s">
        <v>22</v>
      </c>
    </row>
    <row r="542" spans="1:17" x14ac:dyDescent="0.25">
      <c r="A542">
        <v>2025</v>
      </c>
      <c r="B542" t="s">
        <v>74</v>
      </c>
      <c r="C542">
        <v>634</v>
      </c>
      <c r="D542" s="1">
        <v>7491251600642430</v>
      </c>
      <c r="E542" t="s">
        <v>15</v>
      </c>
      <c r="F542" s="3" t="str">
        <f ca="1">SUBSTITUTE(Tabela1[[#This Row],[Awareness Index (0-10)]],".",",")</f>
        <v>7,45</v>
      </c>
      <c r="G542" t="s">
        <v>23</v>
      </c>
      <c r="H542" s="3" t="str">
        <f ca="1">SUBSTITUTE(Tabela1[[#This Row],[Contraceptive Usage Rate (%)]],".",",")</f>
        <v>33,13</v>
      </c>
      <c r="I542" s="3" t="str">
        <f ca="1">SUBSTITUTE(Tabela1[[#This Row],[Teen Pregnancy Rate (per 1000 teens)]],".",",")</f>
        <v>29,53</v>
      </c>
      <c r="J542" t="str">
        <f ca="1">SUBSTITUTE(Tabela1[[#This Row],[HIV Prevention Awareness (%)]],".",",")</f>
        <v>34,26</v>
      </c>
      <c r="K542" t="str">
        <f ca="1">SUBSTITUTE(Tabela1[[#This Row],[Online Sales (%)]],".",",")</f>
        <v>21,87</v>
      </c>
      <c r="L542" t="str">
        <f ca="1">SUBSTITUTE(Tabela1[[#This Row],[Average Price per Condom (USD)]],".",",")</f>
        <v>1,56</v>
      </c>
      <c r="M542" t="s">
        <v>501</v>
      </c>
      <c r="N542" s="6" t="str">
        <f>LEFT(Tabela1[[#This Row],[Male vs Female Purchases (%)]],2)</f>
        <v>59</v>
      </c>
      <c r="O542" s="6" t="str">
        <f>MID(Tabela1[[#This Row],[Male vs Female Purchases (%)]],12,2)</f>
        <v>58</v>
      </c>
      <c r="P542" t="s">
        <v>38</v>
      </c>
      <c r="Q542" t="s">
        <v>22</v>
      </c>
    </row>
    <row r="543" spans="1:17" x14ac:dyDescent="0.25">
      <c r="A543">
        <v>2025</v>
      </c>
      <c r="B543" t="s">
        <v>74</v>
      </c>
      <c r="C543">
        <v>1147</v>
      </c>
      <c r="D543" s="1">
        <v>3726422041660750</v>
      </c>
      <c r="E543" t="s">
        <v>22</v>
      </c>
      <c r="F543" s="3" t="str">
        <f ca="1">SUBSTITUTE(Tabela1[[#This Row],[Awareness Index (0-10)]],".",",")</f>
        <v>8,98</v>
      </c>
      <c r="G543" t="s">
        <v>16</v>
      </c>
      <c r="H543" s="3" t="str">
        <f ca="1">SUBSTITUTE(Tabela1[[#This Row],[Contraceptive Usage Rate (%)]],".",",")</f>
        <v>64,36</v>
      </c>
      <c r="I543" s="3" t="str">
        <f ca="1">SUBSTITUTE(Tabela1[[#This Row],[Teen Pregnancy Rate (per 1000 teens)]],".",",")</f>
        <v>37,6</v>
      </c>
      <c r="J543" t="str">
        <f ca="1">SUBSTITUTE(Tabela1[[#This Row],[HIV Prevention Awareness (%)]],".",",")</f>
        <v>34,87</v>
      </c>
      <c r="K543" t="str">
        <f ca="1">SUBSTITUTE(Tabela1[[#This Row],[Online Sales (%)]],".",",")</f>
        <v>26,8</v>
      </c>
      <c r="L543" t="str">
        <f ca="1">SUBSTITUTE(Tabela1[[#This Row],[Average Price per Condom (USD)]],".",",")</f>
        <v>0,24</v>
      </c>
      <c r="M543" t="s">
        <v>502</v>
      </c>
      <c r="N543" s="6" t="str">
        <f>LEFT(Tabela1[[#This Row],[Male vs Female Purchases (%)]],2)</f>
        <v>54</v>
      </c>
      <c r="O543" s="6" t="str">
        <f>MID(Tabela1[[#This Row],[Male vs Female Purchases (%)]],12,2)</f>
        <v>60</v>
      </c>
      <c r="P543" t="s">
        <v>45</v>
      </c>
      <c r="Q543" t="s">
        <v>22</v>
      </c>
    </row>
    <row r="544" spans="1:17" x14ac:dyDescent="0.25">
      <c r="A544">
        <v>2025</v>
      </c>
      <c r="B544" t="s">
        <v>74</v>
      </c>
      <c r="C544">
        <v>1673</v>
      </c>
      <c r="D544" s="1">
        <v>429687391585734</v>
      </c>
      <c r="E544" t="s">
        <v>22</v>
      </c>
      <c r="F544" s="3" t="str">
        <f ca="1">SUBSTITUTE(Tabela1[[#This Row],[Awareness Index (0-10)]],".",",")</f>
        <v>6,55</v>
      </c>
      <c r="G544" t="s">
        <v>40</v>
      </c>
      <c r="H544" s="3" t="str">
        <f ca="1">SUBSTITUTE(Tabela1[[#This Row],[Contraceptive Usage Rate (%)]],".",",")</f>
        <v>94,85</v>
      </c>
      <c r="I544" s="3" t="str">
        <f ca="1">SUBSTITUTE(Tabela1[[#This Row],[Teen Pregnancy Rate (per 1000 teens)]],".",",")</f>
        <v>13,22</v>
      </c>
      <c r="J544" t="str">
        <f ca="1">SUBSTITUTE(Tabela1[[#This Row],[HIV Prevention Awareness (%)]],".",",")</f>
        <v>28,89</v>
      </c>
      <c r="K544" t="str">
        <f ca="1">SUBSTITUTE(Tabela1[[#This Row],[Online Sales (%)]],".",",")</f>
        <v>39,91</v>
      </c>
      <c r="L544" t="str">
        <f ca="1">SUBSTITUTE(Tabela1[[#This Row],[Average Price per Condom (USD)]],".",",")</f>
        <v>1,45</v>
      </c>
      <c r="M544" t="s">
        <v>283</v>
      </c>
      <c r="N544" s="6" t="str">
        <f>LEFT(Tabela1[[#This Row],[Male vs Female Purchases (%)]],2)</f>
        <v>71</v>
      </c>
      <c r="O544" s="6" t="str">
        <f>MID(Tabela1[[#This Row],[Male vs Female Purchases (%)]],12,2)</f>
        <v>20</v>
      </c>
      <c r="P544" t="s">
        <v>26</v>
      </c>
      <c r="Q544" t="s">
        <v>22</v>
      </c>
    </row>
    <row r="545" spans="1:17" x14ac:dyDescent="0.25">
      <c r="A545">
        <v>2025</v>
      </c>
      <c r="B545" t="s">
        <v>74</v>
      </c>
      <c r="C545">
        <v>134</v>
      </c>
      <c r="D545" s="1">
        <v>4473633806394130</v>
      </c>
      <c r="E545" t="s">
        <v>15</v>
      </c>
      <c r="F545" s="3" t="str">
        <f ca="1">SUBSTITUTE(Tabela1[[#This Row],[Awareness Index (0-10)]],".",",")</f>
        <v>2,24</v>
      </c>
      <c r="G545" t="s">
        <v>19</v>
      </c>
      <c r="H545" s="3" t="str">
        <f ca="1">SUBSTITUTE(Tabela1[[#This Row],[Contraceptive Usage Rate (%)]],".",",")</f>
        <v>49,88</v>
      </c>
      <c r="I545" s="3" t="str">
        <f ca="1">SUBSTITUTE(Tabela1[[#This Row],[Teen Pregnancy Rate (per 1000 teens)]],".",",")</f>
        <v>22,31</v>
      </c>
      <c r="J545" t="str">
        <f ca="1">SUBSTITUTE(Tabela1[[#This Row],[HIV Prevention Awareness (%)]],".",",")</f>
        <v>27,14</v>
      </c>
      <c r="K545" t="str">
        <f ca="1">SUBSTITUTE(Tabela1[[#This Row],[Online Sales (%)]],".",",")</f>
        <v>44,82</v>
      </c>
      <c r="L545" t="str">
        <f ca="1">SUBSTITUTE(Tabela1[[#This Row],[Average Price per Condom (USD)]],".",",")</f>
        <v>1,29</v>
      </c>
      <c r="M545" t="s">
        <v>503</v>
      </c>
      <c r="N545" s="6" t="str">
        <f>LEFT(Tabela1[[#This Row],[Male vs Female Purchases (%)]],2)</f>
        <v>46</v>
      </c>
      <c r="O545" s="6" t="str">
        <f>MID(Tabela1[[#This Row],[Male vs Female Purchases (%)]],12,2)</f>
        <v>31</v>
      </c>
      <c r="P545" t="s">
        <v>26</v>
      </c>
      <c r="Q545" t="s">
        <v>22</v>
      </c>
    </row>
    <row r="546" spans="1:17" x14ac:dyDescent="0.25">
      <c r="A546">
        <v>2025</v>
      </c>
      <c r="B546" t="s">
        <v>74</v>
      </c>
      <c r="C546">
        <v>1960</v>
      </c>
      <c r="D546" s="1">
        <v>1224706530340720</v>
      </c>
      <c r="E546" t="s">
        <v>22</v>
      </c>
      <c r="F546" s="3" t="str">
        <f ca="1">SUBSTITUTE(Tabela1[[#This Row],[Awareness Index (0-10)]],".",",")</f>
        <v>9,66</v>
      </c>
      <c r="G546" t="s">
        <v>23</v>
      </c>
      <c r="H546" s="3" t="str">
        <f ca="1">SUBSTITUTE(Tabela1[[#This Row],[Contraceptive Usage Rate (%)]],".",",")</f>
        <v>52,07</v>
      </c>
      <c r="I546" s="3" t="str">
        <f ca="1">SUBSTITUTE(Tabela1[[#This Row],[Teen Pregnancy Rate (per 1000 teens)]],".",",")</f>
        <v>60,25</v>
      </c>
      <c r="J546" t="str">
        <f ca="1">SUBSTITUTE(Tabela1[[#This Row],[HIV Prevention Awareness (%)]],".",",")</f>
        <v>77,69</v>
      </c>
      <c r="K546" t="str">
        <f ca="1">SUBSTITUTE(Tabela1[[#This Row],[Online Sales (%)]],".",",")</f>
        <v>19,53</v>
      </c>
      <c r="L546" t="str">
        <f ca="1">SUBSTITUTE(Tabela1[[#This Row],[Average Price per Condom (USD)]],".",",")</f>
        <v>0,45</v>
      </c>
      <c r="M546" t="s">
        <v>504</v>
      </c>
      <c r="N546" s="6" t="str">
        <f>LEFT(Tabela1[[#This Row],[Male vs Female Purchases (%)]],2)</f>
        <v>53</v>
      </c>
      <c r="O546" s="6" t="str">
        <f>MID(Tabela1[[#This Row],[Male vs Female Purchases (%)]],12,2)</f>
        <v>42</v>
      </c>
      <c r="P546" t="s">
        <v>18</v>
      </c>
      <c r="Q546" t="s">
        <v>22</v>
      </c>
    </row>
    <row r="547" spans="1:17" x14ac:dyDescent="0.25">
      <c r="A547">
        <v>2025</v>
      </c>
      <c r="B547" t="s">
        <v>78</v>
      </c>
      <c r="C547">
        <v>585</v>
      </c>
      <c r="D547" s="1">
        <v>8766958450399260</v>
      </c>
      <c r="E547" t="s">
        <v>15</v>
      </c>
      <c r="F547" s="3" t="str">
        <f ca="1">SUBSTITUTE(Tabela1[[#This Row],[Awareness Index (0-10)]],".",",")</f>
        <v>5,53</v>
      </c>
      <c r="G547" t="s">
        <v>40</v>
      </c>
      <c r="H547" s="3" t="str">
        <f ca="1">SUBSTITUTE(Tabela1[[#This Row],[Contraceptive Usage Rate (%)]],".",",")</f>
        <v>77,79</v>
      </c>
      <c r="I547" s="3" t="str">
        <f ca="1">SUBSTITUTE(Tabela1[[#This Row],[Teen Pregnancy Rate (per 1000 teens)]],".",",")</f>
        <v>52,35</v>
      </c>
      <c r="J547" t="str">
        <f ca="1">SUBSTITUTE(Tabela1[[#This Row],[HIV Prevention Awareness (%)]],".",",")</f>
        <v>89,26</v>
      </c>
      <c r="K547" t="str">
        <f ca="1">SUBSTITUTE(Tabela1[[#This Row],[Online Sales (%)]],".",",")</f>
        <v>20,34</v>
      </c>
      <c r="L547" t="str">
        <f ca="1">SUBSTITUTE(Tabela1[[#This Row],[Average Price per Condom (USD)]],".",",")</f>
        <v>0,48</v>
      </c>
      <c r="M547" t="s">
        <v>505</v>
      </c>
      <c r="N547" s="6" t="str">
        <f>LEFT(Tabela1[[#This Row],[Male vs Female Purchases (%)]],2)</f>
        <v>52</v>
      </c>
      <c r="O547" s="6" t="str">
        <f>MID(Tabela1[[#This Row],[Male vs Female Purchases (%)]],12,2)</f>
        <v>60</v>
      </c>
      <c r="P547" t="s">
        <v>38</v>
      </c>
      <c r="Q547" t="s">
        <v>22</v>
      </c>
    </row>
    <row r="548" spans="1:17" x14ac:dyDescent="0.25">
      <c r="A548">
        <v>2025</v>
      </c>
      <c r="B548" t="s">
        <v>78</v>
      </c>
      <c r="C548">
        <v>273</v>
      </c>
      <c r="D548" s="1">
        <v>3119659660480720</v>
      </c>
      <c r="E548" t="s">
        <v>22</v>
      </c>
      <c r="F548" s="3" t="str">
        <f ca="1">SUBSTITUTE(Tabela1[[#This Row],[Awareness Index (0-10)]],".",",")</f>
        <v>3,43</v>
      </c>
      <c r="G548" t="s">
        <v>40</v>
      </c>
      <c r="H548" s="3" t="str">
        <f ca="1">SUBSTITUTE(Tabela1[[#This Row],[Contraceptive Usage Rate (%)]],".",",")</f>
        <v>48,71</v>
      </c>
      <c r="I548" s="3" t="str">
        <f ca="1">SUBSTITUTE(Tabela1[[#This Row],[Teen Pregnancy Rate (per 1000 teens)]],".",",")</f>
        <v>32,15</v>
      </c>
      <c r="J548" t="str">
        <f ca="1">SUBSTITUTE(Tabela1[[#This Row],[HIV Prevention Awareness (%)]],".",",")</f>
        <v>85,71</v>
      </c>
      <c r="K548" t="str">
        <f ca="1">SUBSTITUTE(Tabela1[[#This Row],[Online Sales (%)]],".",",")</f>
        <v>15,77</v>
      </c>
      <c r="L548" t="str">
        <f ca="1">SUBSTITUTE(Tabela1[[#This Row],[Average Price per Condom (USD)]],".",",")</f>
        <v>1,96</v>
      </c>
      <c r="M548" t="s">
        <v>506</v>
      </c>
      <c r="N548" s="6" t="str">
        <f>LEFT(Tabela1[[#This Row],[Male vs Female Purchases (%)]],2)</f>
        <v>62</v>
      </c>
      <c r="O548" s="6" t="str">
        <f>MID(Tabela1[[#This Row],[Male vs Female Purchases (%)]],12,2)</f>
        <v>41</v>
      </c>
      <c r="P548" t="s">
        <v>38</v>
      </c>
      <c r="Q548" t="s">
        <v>15</v>
      </c>
    </row>
    <row r="549" spans="1:17" x14ac:dyDescent="0.25">
      <c r="A549">
        <v>2025</v>
      </c>
      <c r="B549" t="s">
        <v>78</v>
      </c>
      <c r="C549">
        <v>994</v>
      </c>
      <c r="D549" s="1">
        <v>2.78776242342968E+16</v>
      </c>
      <c r="E549" t="s">
        <v>22</v>
      </c>
      <c r="F549" s="3" t="str">
        <f ca="1">SUBSTITUTE(Tabela1[[#This Row],[Awareness Index (0-10)]],".",",")</f>
        <v>5,52</v>
      </c>
      <c r="G549" t="s">
        <v>40</v>
      </c>
      <c r="H549" s="3" t="str">
        <f ca="1">SUBSTITUTE(Tabela1[[#This Row],[Contraceptive Usage Rate (%)]],".",",")</f>
        <v>57,73</v>
      </c>
      <c r="I549" s="3" t="str">
        <f ca="1">SUBSTITUTE(Tabela1[[#This Row],[Teen Pregnancy Rate (per 1000 teens)]],".",",")</f>
        <v>63,18</v>
      </c>
      <c r="J549" t="str">
        <f ca="1">SUBSTITUTE(Tabela1[[#This Row],[HIV Prevention Awareness (%)]],".",",")</f>
        <v>33,34</v>
      </c>
      <c r="K549" t="str">
        <f ca="1">SUBSTITUTE(Tabela1[[#This Row],[Online Sales (%)]],".",",")</f>
        <v>18,98</v>
      </c>
      <c r="L549" t="str">
        <f ca="1">SUBSTITUTE(Tabela1[[#This Row],[Average Price per Condom (USD)]],".",",")</f>
        <v>1,1</v>
      </c>
      <c r="M549" t="s">
        <v>507</v>
      </c>
      <c r="N549" s="6" t="str">
        <f>LEFT(Tabela1[[#This Row],[Male vs Female Purchases (%)]],2)</f>
        <v>45</v>
      </c>
      <c r="O549" s="6" t="str">
        <f>MID(Tabela1[[#This Row],[Male vs Female Purchases (%)]],12,2)</f>
        <v>59</v>
      </c>
      <c r="P549" t="s">
        <v>45</v>
      </c>
      <c r="Q549" t="s">
        <v>22</v>
      </c>
    </row>
    <row r="550" spans="1:17" x14ac:dyDescent="0.25">
      <c r="A550">
        <v>2025</v>
      </c>
      <c r="B550" t="s">
        <v>78</v>
      </c>
      <c r="C550">
        <v>730</v>
      </c>
      <c r="D550" s="1">
        <v>9387310018781420</v>
      </c>
      <c r="E550" t="s">
        <v>22</v>
      </c>
      <c r="F550" s="3" t="str">
        <f ca="1">SUBSTITUTE(Tabela1[[#This Row],[Awareness Index (0-10)]],".",",")</f>
        <v>6,73</v>
      </c>
      <c r="G550" t="s">
        <v>19</v>
      </c>
      <c r="H550" s="3" t="str">
        <f ca="1">SUBSTITUTE(Tabela1[[#This Row],[Contraceptive Usage Rate (%)]],".",",")</f>
        <v>30,33</v>
      </c>
      <c r="I550" s="3" t="str">
        <f ca="1">SUBSTITUTE(Tabela1[[#This Row],[Teen Pregnancy Rate (per 1000 teens)]],".",",")</f>
        <v>32,88</v>
      </c>
      <c r="J550" t="str">
        <f ca="1">SUBSTITUTE(Tabela1[[#This Row],[HIV Prevention Awareness (%)]],".",",")</f>
        <v>61,39</v>
      </c>
      <c r="K550" t="str">
        <f ca="1">SUBSTITUTE(Tabela1[[#This Row],[Online Sales (%)]],".",",")</f>
        <v>16,43</v>
      </c>
      <c r="L550" t="str">
        <f ca="1">SUBSTITUTE(Tabela1[[#This Row],[Average Price per Condom (USD)]],".",",")</f>
        <v>0,87</v>
      </c>
      <c r="M550" t="s">
        <v>173</v>
      </c>
      <c r="N550" s="6" t="str">
        <f>LEFT(Tabela1[[#This Row],[Male vs Female Purchases (%)]],2)</f>
        <v>72</v>
      </c>
      <c r="O550" s="6" t="str">
        <f>MID(Tabela1[[#This Row],[Male vs Female Purchases (%)]],12,2)</f>
        <v>31</v>
      </c>
      <c r="P550" t="s">
        <v>21</v>
      </c>
      <c r="Q550" t="s">
        <v>22</v>
      </c>
    </row>
    <row r="551" spans="1:17" x14ac:dyDescent="0.25">
      <c r="A551">
        <v>2025</v>
      </c>
      <c r="B551" t="s">
        <v>78</v>
      </c>
      <c r="C551">
        <v>1456</v>
      </c>
      <c r="D551" s="1">
        <v>2.91495845034416E+16</v>
      </c>
      <c r="E551" t="s">
        <v>22</v>
      </c>
      <c r="F551" s="3" t="str">
        <f ca="1">SUBSTITUTE(Tabela1[[#This Row],[Awareness Index (0-10)]],".",",")</f>
        <v>4,03</v>
      </c>
      <c r="G551" t="s">
        <v>40</v>
      </c>
      <c r="H551" s="3" t="str">
        <f ca="1">SUBSTITUTE(Tabela1[[#This Row],[Contraceptive Usage Rate (%)]],".",",")</f>
        <v>47,37</v>
      </c>
      <c r="I551" s="3" t="str">
        <f ca="1">SUBSTITUTE(Tabela1[[#This Row],[Teen Pregnancy Rate (per 1000 teens)]],".",",")</f>
        <v>5,06</v>
      </c>
      <c r="J551" t="str">
        <f ca="1">SUBSTITUTE(Tabela1[[#This Row],[HIV Prevention Awareness (%)]],".",",")</f>
        <v>70,48</v>
      </c>
      <c r="K551" t="str">
        <f ca="1">SUBSTITUTE(Tabela1[[#This Row],[Online Sales (%)]],".",",")</f>
        <v>55,14</v>
      </c>
      <c r="L551" t="str">
        <f ca="1">SUBSTITUTE(Tabela1[[#This Row],[Average Price per Condom (USD)]],".",",")</f>
        <v>0,5</v>
      </c>
      <c r="M551" t="s">
        <v>175</v>
      </c>
      <c r="N551" s="6" t="str">
        <f>LEFT(Tabela1[[#This Row],[Male vs Female Purchases (%)]],2)</f>
        <v>40</v>
      </c>
      <c r="O551" s="6" t="str">
        <f>MID(Tabela1[[#This Row],[Male vs Female Purchases (%)]],12,2)</f>
        <v>47</v>
      </c>
      <c r="P551" t="s">
        <v>18</v>
      </c>
      <c r="Q551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Rich_Global_Condom_Usage_Datase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Delizio</dc:creator>
  <cp:lastModifiedBy>Mariana Delizio</cp:lastModifiedBy>
  <dcterms:created xsi:type="dcterms:W3CDTF">2025-03-22T15:36:30Z</dcterms:created>
  <dcterms:modified xsi:type="dcterms:W3CDTF">2025-03-22T15:49:00Z</dcterms:modified>
</cp:coreProperties>
</file>