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riana_gomezurbano_comunidad_unam_mx/Documents/Desktop/Documents/"/>
    </mc:Choice>
  </mc:AlternateContent>
  <xr:revisionPtr revIDLastSave="5" documentId="8_{825CD5C7-5613-486D-A11B-2C653776AD93}" xr6:coauthVersionLast="45" xr6:coauthVersionMax="45" xr10:uidLastSave="{5CE2342D-1D95-447B-AE00-80A549B66C40}"/>
  <bookViews>
    <workbookView xWindow="14370" yWindow="0" windowWidth="14370" windowHeight="15405" xr2:uid="{DFD85814-B1C6-422D-B9F5-B95EDE102A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F34" i="1"/>
  <c r="F22" i="1"/>
  <c r="F21" i="1"/>
  <c r="B19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<sst xmlns="http://schemas.openxmlformats.org/spreadsheetml/2006/main" count="21" uniqueCount="21">
  <si>
    <t>Mantener la calma</t>
  </si>
  <si>
    <t>Gómez Urbano Mariana</t>
  </si>
  <si>
    <t>DATOS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</si>
  <si>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[kg]</t>
    </r>
  </si>
  <si>
    <r>
      <rPr>
        <sz val="12"/>
        <color theme="1"/>
        <rFont val="Calibri"/>
        <family val="2"/>
        <scheme val="minor"/>
      </rPr>
      <t>q</t>
    </r>
    <r>
      <rPr>
        <vertAlign val="subscript"/>
        <sz val="12"/>
        <color theme="1"/>
        <rFont val="Calibri"/>
        <family val="2"/>
        <scheme val="minor"/>
      </rPr>
      <t xml:space="preserve">e </t>
    </r>
    <r>
      <rPr>
        <sz val="12"/>
        <color theme="1"/>
        <rFont val="Calibri"/>
        <family val="2"/>
        <scheme val="minor"/>
      </rPr>
      <t>[C]</t>
    </r>
  </si>
  <si>
    <r>
      <t>c  [m/s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</si>
  <si>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k [N*m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/c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]</t>
    </r>
  </si>
  <si>
    <t>h [ J*s]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</si>
  <si>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[m]</t>
    </r>
  </si>
  <si>
    <r>
      <t>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</si>
  <si>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π</t>
  </si>
  <si>
    <t>v[m/s]</t>
  </si>
  <si>
    <t>nB</t>
  </si>
  <si>
    <t>Z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</si>
  <si>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</si>
  <si>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</si>
  <si>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B</t>
    </r>
  </si>
  <si>
    <r>
      <t>r</t>
    </r>
    <r>
      <rPr>
        <vertAlign val="subscript"/>
        <sz val="11"/>
        <color theme="1"/>
        <rFont val="Calibri"/>
        <family val="2"/>
      </rPr>
      <t>B</t>
    </r>
  </si>
  <si>
    <r>
      <t>r</t>
    </r>
    <r>
      <rPr>
        <vertAlign val="subscript"/>
        <sz val="11"/>
        <color theme="1"/>
        <rFont val="Calibri"/>
        <family val="2"/>
      </rPr>
      <t>A</t>
    </r>
  </si>
  <si>
    <t xml:space="preserve">1er. Parcial Química 2021-1 </t>
  </si>
  <si>
    <t>Así que se encuentra en el orbital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</si>
</sst>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E+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0FAF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1" xfId="0" applyFill="1" applyBorder="1" applyProtection="1">
      <protection locked="0"/>
    </xf>
    <xf numFmtId="11" fontId="0" fillId="3" borderId="1" xfId="0" applyNumberForma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11" fontId="5" fillId="3" borderId="1" xfId="0" applyNumberFormat="1" applyFont="1" applyFill="1" applyBorder="1" applyProtection="1">
      <protection locked="0"/>
    </xf>
    <xf numFmtId="0" fontId="7" fillId="3" borderId="1" xfId="0" applyFont="1" applyFill="1" applyBorder="1" applyProtection="1">
      <protection locked="0"/>
    </xf>
    <xf numFmtId="11" fontId="0" fillId="0" borderId="0" xfId="0" applyNumberFormat="1"/>
    <xf numFmtId="11" fontId="0" fillId="4" borderId="1" xfId="0" applyNumberForma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1" xfId="0" applyFill="1" applyBorder="1"/>
    <xf numFmtId="1" fontId="0" fillId="0" borderId="1" xfId="0" applyNumberFormat="1" applyBorder="1"/>
    <xf numFmtId="11" fontId="0" fillId="4" borderId="1" xfId="0" applyNumberFormat="1" applyFill="1" applyBorder="1"/>
    <xf numFmtId="1" fontId="0" fillId="0" borderId="0" xfId="0" applyNumberFormat="1"/>
    <xf numFmtId="0" fontId="1" fillId="5" borderId="1" xfId="0" applyFont="1" applyFill="1" applyBorder="1"/>
    <xf numFmtId="11" fontId="0" fillId="5" borderId="1" xfId="0" applyNumberFormat="1" applyFill="1" applyBorder="1"/>
    <xf numFmtId="0" fontId="0" fillId="5" borderId="0" xfId="0" applyFill="1"/>
    <xf numFmtId="11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10</xdr:col>
      <xdr:colOff>19050</xdr:colOff>
      <xdr:row>6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BF05D4-431B-4472-BB3B-3EB65B6C6629}"/>
            </a:ext>
          </a:extLst>
        </xdr:cNvPr>
        <xdr:cNvSpPr txBox="1"/>
      </xdr:nvSpPr>
      <xdr:spPr>
        <a:xfrm>
          <a:off x="0" y="581025"/>
          <a:ext cx="76390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único electrón de un ion hidrogenoide X</a:t>
          </a:r>
          <a:r>
            <a:rPr lang="es-MX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7+ 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encuentra inicialmente en una orbita donde su velocidad es 21.88x10</a:t>
          </a:r>
          <a:r>
            <a:rPr lang="es-MX" sz="1100" b="0" i="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[m/s]. El electrón cambia a una órbita donde 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radio es una cuarta parte del radio de la órbita inicial</a:t>
          </a:r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Determine el valor de la órbita final.</a:t>
          </a:r>
          <a:endParaRPr lang="es-MX" sz="1100"/>
        </a:p>
      </xdr:txBody>
    </xdr:sp>
    <xdr:clientData/>
  </xdr:twoCellAnchor>
  <xdr:twoCellAnchor editAs="oneCell">
    <xdr:from>
      <xdr:col>0</xdr:col>
      <xdr:colOff>0</xdr:colOff>
      <xdr:row>23</xdr:row>
      <xdr:rowOff>152400</xdr:rowOff>
    </xdr:from>
    <xdr:to>
      <xdr:col>2</xdr:col>
      <xdr:colOff>542925</xdr:colOff>
      <xdr:row>29</xdr:row>
      <xdr:rowOff>79067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944111-57D0-413F-AFA9-DFC2220B9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268" t="16335" r="8958" b="69592"/>
        <a:stretch/>
      </xdr:blipFill>
      <xdr:spPr>
        <a:xfrm>
          <a:off x="0" y="4810125"/>
          <a:ext cx="2066925" cy="1069667"/>
        </a:xfrm>
        <a:prstGeom prst="rect">
          <a:avLst/>
        </a:prstGeom>
      </xdr:spPr>
    </xdr:pic>
    <xdr:clientData/>
  </xdr:twoCellAnchor>
  <xdr:twoCellAnchor>
    <xdr:from>
      <xdr:col>2</xdr:col>
      <xdr:colOff>628650</xdr:colOff>
      <xdr:row>6</xdr:row>
      <xdr:rowOff>85725</xdr:rowOff>
    </xdr:from>
    <xdr:to>
      <xdr:col>9</xdr:col>
      <xdr:colOff>200025</xdr:colOff>
      <xdr:row>17</xdr:row>
      <xdr:rowOff>85725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6176C96-DC6F-4FBC-825A-1C0ED9EABD0E}"/>
            </a:ext>
          </a:extLst>
        </xdr:cNvPr>
        <xdr:cNvSpPr txBox="1"/>
      </xdr:nvSpPr>
      <xdr:spPr>
        <a:xfrm>
          <a:off x="2152650" y="1228725"/>
          <a:ext cx="4667250" cy="229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En este ejercicio nos</a:t>
          </a:r>
          <a:r>
            <a:rPr lang="es-MX" sz="1100" baseline="0"/>
            <a:t> da vA que tiene un electrón en uno de los dos orbitales, pero este salra a otro orbita de menor radio, proviene de orbital de mayor energía nA.</a:t>
          </a:r>
        </a:p>
        <a:p>
          <a:endParaRPr lang="es-MX" sz="1100" baseline="0"/>
        </a:p>
        <a:p>
          <a:r>
            <a:rPr lang="es-MX" sz="1100" baseline="0"/>
            <a:t>determinare el radio rA, al que dividiré entre 4 para obtener el radio rB,</a:t>
          </a:r>
          <a:endParaRPr lang="es-MX" sz="1100"/>
        </a:p>
      </xdr:txBody>
    </xdr:sp>
    <xdr:clientData/>
  </xdr:twoCellAnchor>
  <xdr:oneCellAnchor>
    <xdr:from>
      <xdr:col>4</xdr:col>
      <xdr:colOff>614362</xdr:colOff>
      <xdr:row>11</xdr:row>
      <xdr:rowOff>90487</xdr:rowOff>
    </xdr:from>
    <xdr:ext cx="1086259" cy="3674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8B6150-1ACD-4636-B135-D6CBDF0B7289}"/>
                </a:ext>
              </a:extLst>
            </xdr:cNvPr>
            <xdr:cNvSpPr txBox="1"/>
          </xdr:nvSpPr>
          <xdr:spPr>
            <a:xfrm>
              <a:off x="3662362" y="2271712"/>
              <a:ext cx="1086259" cy="367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Z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sSub>
                          <m:sSub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</m:den>
                    </m:f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10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s-MX" sz="1100" i="0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A8B6150-1ACD-4636-B135-D6CBDF0B7289}"/>
                </a:ext>
              </a:extLst>
            </xdr:cNvPr>
            <xdr:cNvSpPr txBox="1"/>
          </xdr:nvSpPr>
          <xdr:spPr>
            <a:xfrm>
              <a:off x="3662362" y="2271712"/>
              <a:ext cx="1086259" cy="3674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Z</a:t>
              </a:r>
              <a:r>
                <a:rPr lang="es-MX" sz="1100" i="0">
                  <a:latin typeface="Cambria Math" panose="02040503050406030204" pitchFamily="18" charset="0"/>
                </a:rPr>
                <a:t>⋅ⅇ^2⋅𝑘)/</a:t>
              </a:r>
              <a:r>
                <a:rPr lang="es-MX" sz="1100" b="0" i="0">
                  <a:latin typeface="Cambria Math" panose="02040503050406030204" pitchFamily="18" charset="0"/>
                </a:rPr>
                <a:t>𝑟_𝐴 </a:t>
              </a:r>
              <a:r>
                <a:rPr lang="es-MX" sz="1100" i="0">
                  <a:latin typeface="Cambria Math" panose="02040503050406030204" pitchFamily="18" charset="0"/>
                </a:rPr>
                <a:t>=𝑚⋅</a:t>
              </a:r>
              <a:r>
                <a:rPr lang="es-MX" sz="1100" b="0" i="0">
                  <a:latin typeface="Cambria Math" panose="02040503050406030204" pitchFamily="18" charset="0"/>
                </a:rPr>
                <a:t>𝑣^</a:t>
              </a:r>
              <a:r>
                <a:rPr lang="es-MX" sz="1100" i="0">
                  <a:latin typeface="Cambria Math" panose="02040503050406030204" pitchFamily="18" charset="0"/>
                </a:rPr>
                <a:t>2</a:t>
              </a:r>
              <a:endParaRPr lang="es-MX" sz="1100"/>
            </a:p>
          </xdr:txBody>
        </xdr:sp>
      </mc:Fallback>
    </mc:AlternateContent>
    <xdr:clientData/>
  </xdr:oneCellAnchor>
  <xdr:oneCellAnchor>
    <xdr:from>
      <xdr:col>4</xdr:col>
      <xdr:colOff>709612</xdr:colOff>
      <xdr:row>14</xdr:row>
      <xdr:rowOff>138112</xdr:rowOff>
    </xdr:from>
    <xdr:ext cx="829330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9BAF7A3-0AF7-4272-82CA-55502A7F2B41}"/>
                </a:ext>
              </a:extLst>
            </xdr:cNvPr>
            <xdr:cNvSpPr txBox="1"/>
          </xdr:nvSpPr>
          <xdr:spPr>
            <a:xfrm>
              <a:off x="3757612" y="2919412"/>
              <a:ext cx="82933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MX" sz="1100" b="0" i="0">
                            <a:latin typeface="Cambria Math" panose="02040503050406030204" pitchFamily="18" charset="0"/>
                          </a:rPr>
                          <m:t>Z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ⅇ</m:t>
                            </m:r>
                          </m:e>
                          <m:sup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es-MX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sSup>
                          <m:sSupPr>
                            <m:ctrlPr>
                              <a:rPr lang="es-MX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𝑣</m:t>
                            </m:r>
                          </m:e>
                          <m:sup>
                            <m:r>
                              <a:rPr lang="es-MX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e>
                      <m:sub>
                        <m:r>
                          <a:rPr lang="es-MX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sub>
                    </m:sSub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9BAF7A3-0AF7-4272-82CA-55502A7F2B41}"/>
                </a:ext>
              </a:extLst>
            </xdr:cNvPr>
            <xdr:cNvSpPr txBox="1"/>
          </xdr:nvSpPr>
          <xdr:spPr>
            <a:xfrm>
              <a:off x="3757612" y="2919412"/>
              <a:ext cx="829330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Z</a:t>
              </a:r>
              <a:r>
                <a:rPr lang="es-MX" sz="1100" i="0">
                  <a:latin typeface="Cambria Math" panose="02040503050406030204" pitchFamily="18" charset="0"/>
                </a:rPr>
                <a:t>⋅ⅇ^2⋅𝑘)/(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𝑚⋅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𝑣^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MX" sz="1100" i="0">
                  <a:latin typeface="Cambria Math" panose="02040503050406030204" pitchFamily="18" charset="0"/>
                </a:rPr>
                <a:t>=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𝑟_𝐴</a:t>
              </a:r>
              <a:endParaRPr lang="es-MX" sz="1100"/>
            </a:p>
          </xdr:txBody>
        </xdr:sp>
      </mc:Fallback>
    </mc:AlternateContent>
    <xdr:clientData/>
  </xdr:oneCellAnchor>
  <xdr:twoCellAnchor>
    <xdr:from>
      <xdr:col>3</xdr:col>
      <xdr:colOff>0</xdr:colOff>
      <xdr:row>23</xdr:row>
      <xdr:rowOff>57150</xdr:rowOff>
    </xdr:from>
    <xdr:to>
      <xdr:col>9</xdr:col>
      <xdr:colOff>333375</xdr:colOff>
      <xdr:row>30</xdr:row>
      <xdr:rowOff>161925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F210750-CA61-4F80-B1E2-FDBE7E532FDE}"/>
                </a:ext>
              </a:extLst>
            </xdr:cNvPr>
            <xdr:cNvSpPr txBox="1"/>
          </xdr:nvSpPr>
          <xdr:spPr>
            <a:xfrm>
              <a:off x="2286000" y="4714875"/>
              <a:ext cx="4924425" cy="1438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ya</a:t>
              </a:r>
              <a:r>
                <a:rPr lang="es-MX" sz="1100" baseline="0"/>
                <a:t> tenemos  los radios de ambos orbitales, utilizare la siguiente expresión para encontrar la orbita B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sub>
                    </m:sSub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⋅</m:t>
                    </m:r>
                    <m:sSubSup>
                      <m:sSub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  <m:sup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s-MX" sz="1100" i="0">
                        <a:latin typeface="Cambria Math" panose="02040503050406030204" pitchFamily="18" charset="0"/>
                      </a:rPr>
                      <m:t>⋅</m:t>
                    </m:r>
                    <m:sSup>
                      <m:sSup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p>
                        <m:r>
                          <a:rPr lang="es-MX" sz="1100" b="0" i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MX" sz="1100" i="0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</m:oMath>
                </m:oMathPara>
              </a14:m>
              <a:endParaRPr lang="es-MX" sz="1100"/>
            </a:p>
            <a:p>
              <a:endParaRPr lang="es-MX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s-MX" sz="110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s-MX" sz="1100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es-MX" sz="1100" i="0">
                                <a:latin typeface="Cambria Math" panose="02040503050406030204" pitchFamily="18" charset="0"/>
                              </a:rPr>
                              <m:t>⋅</m:t>
                            </m:r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s-MX" sz="110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CF210750-CA61-4F80-B1E2-FDBE7E532FDE}"/>
                </a:ext>
              </a:extLst>
            </xdr:cNvPr>
            <xdr:cNvSpPr txBox="1"/>
          </xdr:nvSpPr>
          <xdr:spPr>
            <a:xfrm>
              <a:off x="2286000" y="4714875"/>
              <a:ext cx="4924425" cy="14382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/>
                <a:t>ya</a:t>
              </a:r>
              <a:r>
                <a:rPr lang="es-MX" sz="1100" baseline="0"/>
                <a:t> tenemos  los radios de ambos orbitales, utilizare la siguiente expresión para encontrar la orbita B</a:t>
              </a:r>
            </a:p>
            <a:p>
              <a:r>
                <a:rPr lang="es-MX" sz="1100" i="0">
                  <a:latin typeface="Cambria Math" panose="02040503050406030204" pitchFamily="18" charset="0"/>
                </a:rPr>
                <a:t>𝑟_(𝐵</a:t>
              </a:r>
              <a:r>
                <a:rPr lang="es-MX" sz="1100" b="0" i="0">
                  <a:latin typeface="Cambria Math" panose="02040503050406030204" pitchFamily="18" charset="0"/>
                </a:rPr>
                <a:t>=) </a:t>
              </a:r>
              <a:r>
                <a:rPr lang="es-MX" sz="1100" i="0">
                  <a:latin typeface="Cambria Math" panose="02040503050406030204" pitchFamily="18" charset="0"/>
                </a:rPr>
                <a:t>𝑅_𝐵⋅𝑛_𝐵^2⋅</a:t>
              </a:r>
              <a:r>
                <a:rPr lang="es-MX" sz="1100" b="0" i="0">
                  <a:latin typeface="Cambria Math" panose="02040503050406030204" pitchFamily="18" charset="0"/>
                </a:rPr>
                <a:t>𝑍^(−</a:t>
              </a:r>
              <a:r>
                <a:rPr lang="es-MX" sz="1100" i="0">
                  <a:latin typeface="Cambria Math" panose="02040503050406030204" pitchFamily="18" charset="0"/>
                </a:rPr>
                <a:t>1)</a:t>
              </a:r>
              <a:endParaRPr lang="es-MX" sz="1100"/>
            </a:p>
            <a:p>
              <a:endParaRPr lang="es-MX" sz="1100"/>
            </a:p>
            <a:p>
              <a:r>
                <a:rPr lang="es-MX" sz="1100" i="0">
                  <a:latin typeface="Cambria Math" panose="02040503050406030204" pitchFamily="18" charset="0"/>
                </a:rPr>
                <a:t>𝑛_𝐵=√((𝑟⋅</a:t>
              </a:r>
              <a:r>
                <a:rPr lang="es-MX" sz="1100" b="0" i="0">
                  <a:latin typeface="Cambria Math" panose="02040503050406030204" pitchFamily="18" charset="0"/>
                </a:rPr>
                <a:t>𝑍)/</a:t>
              </a:r>
              <a:r>
                <a:rPr lang="es-MX" sz="1100" i="0">
                  <a:latin typeface="Cambria Math" panose="02040503050406030204" pitchFamily="18" charset="0"/>
                </a:rPr>
                <a:t>𝑅_𝐵 )</a:t>
              </a:r>
              <a:endParaRPr lang="es-MX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04C-4D67-4748-AEDD-1F39C35DEF27}">
  <dimension ref="A1:J38"/>
  <sheetViews>
    <sheetView tabSelected="1" workbookViewId="0">
      <selection activeCell="F36" sqref="D36:F36"/>
    </sheetView>
  </sheetViews>
  <sheetFormatPr baseColWidth="10" defaultRowHeight="15" x14ac:dyDescent="0.25"/>
  <cols>
    <col min="6" max="6" width="11.7109375" customWidth="1"/>
  </cols>
  <sheetData>
    <row r="1" spans="1:10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25">
      <c r="A2" s="21" t="s">
        <v>19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</row>
    <row r="9" spans="1:10" x14ac:dyDescent="0.25">
      <c r="A9" s="21" t="s">
        <v>2</v>
      </c>
      <c r="B9" s="21"/>
    </row>
    <row r="10" spans="1:10" ht="18" x14ac:dyDescent="0.35">
      <c r="A10" s="1" t="s">
        <v>3</v>
      </c>
      <c r="B10" s="2">
        <f>9.10938*10^-31</f>
        <v>9.1093800000000005E-31</v>
      </c>
    </row>
    <row r="11" spans="1:10" ht="18.75" x14ac:dyDescent="0.35">
      <c r="A11" s="3" t="s">
        <v>4</v>
      </c>
      <c r="B11" s="2">
        <f>1.60217*10^-19</f>
        <v>1.60217E-19</v>
      </c>
    </row>
    <row r="12" spans="1:10" ht="17.25" x14ac:dyDescent="0.25">
      <c r="A12" s="1" t="s">
        <v>5</v>
      </c>
      <c r="B12" s="2">
        <f>2.99792*10^8</f>
        <v>299792000</v>
      </c>
    </row>
    <row r="13" spans="1:10" x14ac:dyDescent="0.25">
      <c r="A13" s="4" t="s">
        <v>6</v>
      </c>
      <c r="B13" s="5">
        <f>8.98755*10^9</f>
        <v>8987550000</v>
      </c>
    </row>
    <row r="14" spans="1:10" x14ac:dyDescent="0.25">
      <c r="A14" s="4" t="s">
        <v>7</v>
      </c>
      <c r="B14" s="6">
        <f>6.62607*10^-34</f>
        <v>6.6260700000000011E-34</v>
      </c>
    </row>
    <row r="15" spans="1:10" ht="18" x14ac:dyDescent="0.35">
      <c r="A15" s="1" t="s">
        <v>8</v>
      </c>
      <c r="B15" s="9">
        <f>5.29177*10^-11</f>
        <v>5.2917699999999994E-11</v>
      </c>
    </row>
    <row r="16" spans="1:10" ht="18.75" x14ac:dyDescent="0.35">
      <c r="A16" s="1" t="s">
        <v>9</v>
      </c>
      <c r="B16" s="10">
        <f>1.09737*10^7</f>
        <v>10973700</v>
      </c>
      <c r="G16" s="8"/>
      <c r="H16" s="8"/>
      <c r="I16" s="8"/>
    </row>
    <row r="17" spans="1:7" x14ac:dyDescent="0.25">
      <c r="A17" s="7" t="s">
        <v>10</v>
      </c>
      <c r="B17" s="11">
        <f>PI()</f>
        <v>3.1415926535897931</v>
      </c>
      <c r="F17" s="8"/>
      <c r="G17" s="8"/>
    </row>
    <row r="18" spans="1:7" x14ac:dyDescent="0.25">
      <c r="A18" s="7" t="s">
        <v>13</v>
      </c>
      <c r="B18" s="12">
        <v>8</v>
      </c>
    </row>
    <row r="19" spans="1:7" x14ac:dyDescent="0.25">
      <c r="A19" s="7" t="s">
        <v>11</v>
      </c>
      <c r="B19" s="12">
        <f>21.88*10^5</f>
        <v>2188000</v>
      </c>
    </row>
    <row r="20" spans="1:7" x14ac:dyDescent="0.25">
      <c r="A20" s="7"/>
      <c r="B20" s="13"/>
    </row>
    <row r="21" spans="1:7" ht="18" x14ac:dyDescent="0.35">
      <c r="A21" s="7" t="s">
        <v>12</v>
      </c>
      <c r="B21" s="14">
        <f>F34</f>
        <v>3.9994202331655999</v>
      </c>
      <c r="E21" s="18" t="s">
        <v>14</v>
      </c>
      <c r="F21" s="19">
        <f>((B18)*(B11^2)*(B13))/((B10)*(B19^2))</f>
        <v>4.232188891839512E-10</v>
      </c>
    </row>
    <row r="22" spans="1:7" ht="18" x14ac:dyDescent="0.35">
      <c r="A22" s="7" t="s">
        <v>18</v>
      </c>
      <c r="B22" s="14">
        <f>F21</f>
        <v>4.232188891839512E-10</v>
      </c>
      <c r="E22" s="18" t="s">
        <v>15</v>
      </c>
      <c r="F22" s="19">
        <f>F21/4</f>
        <v>1.058047222959878E-10</v>
      </c>
    </row>
    <row r="23" spans="1:7" ht="18" x14ac:dyDescent="0.35">
      <c r="A23" s="7" t="s">
        <v>17</v>
      </c>
      <c r="B23" s="14">
        <f>F22</f>
        <v>1.058047222959878E-10</v>
      </c>
    </row>
    <row r="24" spans="1:7" x14ac:dyDescent="0.25">
      <c r="G24" s="8"/>
    </row>
    <row r="25" spans="1:7" x14ac:dyDescent="0.25">
      <c r="G25" s="8"/>
    </row>
    <row r="29" spans="1:7" x14ac:dyDescent="0.25">
      <c r="G29" s="8"/>
    </row>
    <row r="30" spans="1:7" x14ac:dyDescent="0.25">
      <c r="G30" s="15"/>
    </row>
    <row r="31" spans="1:7" x14ac:dyDescent="0.25">
      <c r="G31" s="8"/>
    </row>
    <row r="32" spans="1:7" x14ac:dyDescent="0.25">
      <c r="G32" s="8"/>
    </row>
    <row r="33" spans="4:8" x14ac:dyDescent="0.25">
      <c r="G33" s="8"/>
      <c r="H33" s="8"/>
    </row>
    <row r="34" spans="4:8" ht="18" x14ac:dyDescent="0.35">
      <c r="E34" s="16" t="s">
        <v>16</v>
      </c>
      <c r="F34" s="17">
        <f>SQRT(((F22)*(B18))/B15)</f>
        <v>3.9994202331655999</v>
      </c>
    </row>
    <row r="36" spans="4:8" x14ac:dyDescent="0.25">
      <c r="D36" s="22" t="s">
        <v>20</v>
      </c>
      <c r="E36" s="22"/>
      <c r="F36" s="22"/>
    </row>
    <row r="38" spans="4:8" x14ac:dyDescent="0.25">
      <c r="F38" s="8"/>
    </row>
  </sheetData>
  <mergeCells count="4">
    <mergeCell ref="A1:J1"/>
    <mergeCell ref="A2:J2"/>
    <mergeCell ref="A3:J3"/>
    <mergeCell ref="A9: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E5B20C7249A4AB06585182AAC5069" ma:contentTypeVersion="10" ma:contentTypeDescription="Create a new document." ma:contentTypeScope="" ma:versionID="244d949286772a1be0a3f0c043bdbc12">
  <xsd:schema xmlns:xsd="http://www.w3.org/2001/XMLSchema" xmlns:xs="http://www.w3.org/2001/XMLSchema" xmlns:p="http://schemas.microsoft.com/office/2006/metadata/properties" xmlns:ns3="820bd39c-0f85-4e79-a578-24ccc49143e4" xmlns:ns4="ceca58f4-0f39-4688-8f25-8a7aff8cf6ec" targetNamespace="http://schemas.microsoft.com/office/2006/metadata/properties" ma:root="true" ma:fieldsID="e2f012aa5a0f8a1f228cf98138d973ba" ns3:_="" ns4:_="">
    <xsd:import namespace="820bd39c-0f85-4e79-a578-24ccc49143e4"/>
    <xsd:import namespace="ceca58f4-0f39-4688-8f25-8a7aff8cf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d39c-0f85-4e79-a578-24ccc4914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58f4-0f39-4688-8f25-8a7aff8cf6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886241-843B-42C6-AF65-F9D8172AD0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43B63F9-DF76-49E3-B46F-C321D76A7D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0FF7B-64EA-4BB1-915A-4ABAA9535A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bd39c-0f85-4e79-a578-24ccc49143e4"/>
    <ds:schemaRef ds:uri="ceca58f4-0f39-4688-8f25-8a7aff8cf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 </cp:lastModifiedBy>
  <dcterms:created xsi:type="dcterms:W3CDTF">2020-11-07T09:23:33Z</dcterms:created>
  <dcterms:modified xsi:type="dcterms:W3CDTF">2020-11-13T16:36:20Z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0x0101002D6E5B20C7249A4AB06585182AAC5069</vt:lpwstr>
  </property>
</Properties>
</file>