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 1\Desktop\"/>
    </mc:Choice>
  </mc:AlternateContent>
  <xr:revisionPtr revIDLastSave="0" documentId="13_ncr:1_{E0D08552-CCC7-4090-AC01-6A5020460794}" xr6:coauthVersionLast="45" xr6:coauthVersionMax="45" xr10:uidLastSave="{00000000-0000-0000-0000-000000000000}"/>
  <bookViews>
    <workbookView xWindow="-120" yWindow="-120" windowWidth="24240" windowHeight="13140" xr2:uid="{05612536-752E-44C0-8950-590D3821C9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1" i="1"/>
  <c r="O10" i="1"/>
  <c r="O9" i="1"/>
  <c r="O8" i="1"/>
  <c r="F10" i="1" l="1"/>
</calcChain>
</file>

<file path=xl/sharedStrings.xml><?xml version="1.0" encoding="utf-8"?>
<sst xmlns="http://schemas.openxmlformats.org/spreadsheetml/2006/main" count="27" uniqueCount="24">
  <si>
    <t>Datos</t>
  </si>
  <si>
    <t>Z=</t>
  </si>
  <si>
    <t>n=</t>
  </si>
  <si>
    <t>[nm]</t>
  </si>
  <si>
    <t>e=</t>
  </si>
  <si>
    <t>[C]</t>
  </si>
  <si>
    <t>k=</t>
  </si>
  <si>
    <t>[Nm²/C²]</t>
  </si>
  <si>
    <t>h=</t>
  </si>
  <si>
    <t>[Js]</t>
  </si>
  <si>
    <t>Conversión</t>
  </si>
  <si>
    <t>[m]</t>
  </si>
  <si>
    <t>Formula</t>
  </si>
  <si>
    <t>Operaciones</t>
  </si>
  <si>
    <t>Despeje de la segunda formula</t>
  </si>
  <si>
    <r>
      <t>R</t>
    </r>
    <r>
      <rPr>
        <sz val="8"/>
        <color theme="1"/>
        <rFont val="Calibri"/>
        <family val="2"/>
        <scheme val="minor"/>
      </rPr>
      <t>H</t>
    </r>
  </si>
  <si>
    <t>[1/m]</t>
  </si>
  <si>
    <t>v=</t>
  </si>
  <si>
    <r>
      <t>l</t>
    </r>
    <r>
      <rPr>
        <sz val="8"/>
        <color theme="1"/>
        <rFont val="Arial"/>
        <family val="2"/>
      </rPr>
      <t>e</t>
    </r>
    <r>
      <rPr>
        <sz val="11"/>
        <color theme="1"/>
        <rFont val="Arial"/>
        <family val="2"/>
      </rPr>
      <t>=</t>
    </r>
  </si>
  <si>
    <t>[m/s]</t>
  </si>
  <si>
    <t>1/(nA^2 ) (sin raiz ni reciproco de nA)=</t>
  </si>
  <si>
    <t>1/(nA^2 ) (con raiz)=</t>
  </si>
  <si>
    <t>1/(nA^2 ) (con reciproco del resultado de la raiz)=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</si>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</sst>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/>
    </xf>
    <xf numFmtId="0" fontId="6" fillId="2" borderId="0" xfId="1" applyFont="1"/>
    <xf numFmtId="0" fontId="6" fillId="2" borderId="0" xfId="1" applyFont="1" applyAlignment="1">
      <alignment horizontal="center"/>
    </xf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7</xdr:row>
      <xdr:rowOff>185737</xdr:rowOff>
    </xdr:from>
    <xdr:ext cx="1273618" cy="369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4B0F09F-BBD6-47A6-A936-F529027C174A}"/>
                </a:ext>
              </a:extLst>
            </xdr:cNvPr>
            <xdr:cNvSpPr txBox="1"/>
          </xdr:nvSpPr>
          <xdr:spPr>
            <a:xfrm>
              <a:off x="5895975" y="1519237"/>
              <a:ext cx="1273618" cy="36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²∙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4B0F09F-BBD6-47A6-A936-F529027C174A}"/>
                </a:ext>
              </a:extLst>
            </xdr:cNvPr>
            <xdr:cNvSpPr txBox="1"/>
          </xdr:nvSpPr>
          <xdr:spPr>
            <a:xfrm>
              <a:off x="5895975" y="1519237"/>
              <a:ext cx="1273618" cy="369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𝑣=(2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∙𝜋∙𝑍∙𝑒²∙𝑘)/(</a:t>
              </a:r>
              <a:r>
                <a:rPr lang="es-MX" sz="1200" b="0" i="0">
                  <a:latin typeface="Cambria Math" panose="02040503050406030204" pitchFamily="18" charset="0"/>
                </a:rPr>
                <a:t>𝑛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∙ℎ)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11</xdr:col>
      <xdr:colOff>152400</xdr:colOff>
      <xdr:row>7</xdr:row>
      <xdr:rowOff>185737</xdr:rowOff>
    </xdr:from>
    <xdr:ext cx="1654748" cy="4149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133795-C527-4632-BFBF-19538C6565DD}"/>
                </a:ext>
              </a:extLst>
            </xdr:cNvPr>
            <xdr:cNvSpPr txBox="1"/>
          </xdr:nvSpPr>
          <xdr:spPr>
            <a:xfrm>
              <a:off x="8639175" y="1519237"/>
              <a:ext cx="1654748" cy="4149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den>
                    </m:f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𝑍</m:t>
                        </m:r>
                      </m:e>
                      <m:sup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  <m:sup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  <m:r>
                          <a:rPr lang="es-MX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  <m:sup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es-MX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133795-C527-4632-BFBF-19538C6565DD}"/>
                </a:ext>
              </a:extLst>
            </xdr:cNvPr>
            <xdr:cNvSpPr txBox="1"/>
          </xdr:nvSpPr>
          <xdr:spPr>
            <a:xfrm>
              <a:off x="8639175" y="1519237"/>
              <a:ext cx="1654748" cy="4149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1/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𝜆𝑒</a:t>
              </a:r>
              <a:r>
                <a:rPr lang="es-MX" sz="1200" b="0" i="0">
                  <a:latin typeface="Cambria Math" panose="02040503050406030204" pitchFamily="18" charset="0"/>
                </a:rPr>
                <a:t>=𝑅_𝐻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∙𝑍^2∙(1/(𝑛_𝐵^2 )−1/(𝑛_𝐴^2 ))</a:t>
              </a:r>
              <a:endParaRPr lang="es-MX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238125</xdr:colOff>
      <xdr:row>11</xdr:row>
      <xdr:rowOff>33337</xdr:rowOff>
    </xdr:from>
    <xdr:ext cx="1480342" cy="3917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266EEA-8555-4576-80CC-A141BB07E6A9}"/>
                </a:ext>
              </a:extLst>
            </xdr:cNvPr>
            <xdr:cNvSpPr txBox="1"/>
          </xdr:nvSpPr>
          <xdr:spPr>
            <a:xfrm>
              <a:off x="8724900" y="2128837"/>
              <a:ext cx="1480342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b>
                        </m:sSub>
                        <m: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MX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s-MX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>
                <a:effectLst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7266EEA-8555-4576-80CC-A141BB07E6A9}"/>
                </a:ext>
              </a:extLst>
            </xdr:cNvPr>
            <xdr:cNvSpPr txBox="1"/>
          </xdr:nvSpPr>
          <xdr:spPr>
            <a:xfrm>
              <a:off x="8724900" y="2128837"/>
              <a:ext cx="1480342" cy="39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𝜆𝑒</a:t>
              </a:r>
              <a:r>
                <a:rPr lang="es-MX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∙𝑅_𝐻∙𝑍^2 )=1/(𝑛_𝐵^2 )−1/(𝑛_𝐴^2 )</a:t>
              </a:r>
              <a:endParaRPr lang="es-MX">
                <a:effectLst/>
              </a:endParaRPr>
            </a:p>
          </xdr:txBody>
        </xdr:sp>
      </mc:Fallback>
    </mc:AlternateContent>
    <xdr:clientData/>
  </xdr:oneCellAnchor>
  <xdr:oneCellAnchor>
    <xdr:from>
      <xdr:col>11</xdr:col>
      <xdr:colOff>238125</xdr:colOff>
      <xdr:row>15</xdr:row>
      <xdr:rowOff>52387</xdr:rowOff>
    </xdr:from>
    <xdr:ext cx="1500411" cy="359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34F897-B5A9-4B95-AB98-CB6C4248894F}"/>
                </a:ext>
              </a:extLst>
            </xdr:cNvPr>
            <xdr:cNvSpPr txBox="1"/>
          </xdr:nvSpPr>
          <xdr:spPr>
            <a:xfrm>
              <a:off x="8724900" y="2909887"/>
              <a:ext cx="1500411" cy="35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34F897-B5A9-4B95-AB98-CB6C4248894F}"/>
                </a:ext>
              </a:extLst>
            </xdr:cNvPr>
            <xdr:cNvSpPr txBox="1"/>
          </xdr:nvSpPr>
          <xdr:spPr>
            <a:xfrm>
              <a:off x="8724900" y="2909887"/>
              <a:ext cx="1500411" cy="35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∙𝑅_𝐻∙𝑍^2 )−1/(𝑛_𝐵^2 )=−1/(𝑛_𝐴^2 )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371475</xdr:colOff>
      <xdr:row>18</xdr:row>
      <xdr:rowOff>33337</xdr:rowOff>
    </xdr:from>
    <xdr:ext cx="1371466" cy="5252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F21DE06-846B-4565-AD79-CD6DE1FEB0FD}"/>
                </a:ext>
              </a:extLst>
            </xdr:cNvPr>
            <xdr:cNvSpPr txBox="1"/>
          </xdr:nvSpPr>
          <xdr:spPr>
            <a:xfrm>
              <a:off x="8858250" y="3462337"/>
              <a:ext cx="1371466" cy="525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p>
                              <m:s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Sup>
                              <m:sSub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den>
                        </m:f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F21DE06-846B-4565-AD79-CD6DE1FEB0FD}"/>
                </a:ext>
              </a:extLst>
            </xdr:cNvPr>
            <xdr:cNvSpPr txBox="1"/>
          </xdr:nvSpPr>
          <xdr:spPr>
            <a:xfrm>
              <a:off x="8858250" y="3462337"/>
              <a:ext cx="1371466" cy="525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∙𝑅_𝐻∙𝑍^2 )−1/(𝑛_𝐵^2 ))/(</a:t>
              </a:r>
              <a:r>
                <a:rPr lang="es-MX" sz="1100" b="0" i="0">
                  <a:latin typeface="Cambria Math" panose="02040503050406030204" pitchFamily="18" charset="0"/>
                </a:rPr>
                <a:t>−1)=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1/(𝑛_𝐴^2 )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323850</xdr:colOff>
      <xdr:row>22</xdr:row>
      <xdr:rowOff>61912</xdr:rowOff>
    </xdr:from>
    <xdr:ext cx="1500411" cy="359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1BE9C6B-6F0C-406F-9FBC-6DF90DC81D7F}"/>
                </a:ext>
              </a:extLst>
            </xdr:cNvPr>
            <xdr:cNvSpPr txBox="1"/>
          </xdr:nvSpPr>
          <xdr:spPr>
            <a:xfrm>
              <a:off x="8810625" y="4252912"/>
              <a:ext cx="1500411" cy="35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1BE9C6B-6F0C-406F-9FBC-6DF90DC81D7F}"/>
                </a:ext>
              </a:extLst>
            </xdr:cNvPr>
            <xdr:cNvSpPr txBox="1"/>
          </xdr:nvSpPr>
          <xdr:spPr>
            <a:xfrm>
              <a:off x="8810625" y="4252912"/>
              <a:ext cx="1500411" cy="35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∙𝑅_𝐻∙𝑍^2 )+1/(𝑛_𝐵^2 )=1/(𝑛_𝐴^2 )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1</xdr:col>
      <xdr:colOff>752475</xdr:colOff>
      <xdr:row>0</xdr:row>
      <xdr:rowOff>171450</xdr:rowOff>
    </xdr:from>
    <xdr:to>
      <xdr:col>11</xdr:col>
      <xdr:colOff>1104900</xdr:colOff>
      <xdr:row>5</xdr:row>
      <xdr:rowOff>38100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88982BA-5B1E-4879-8CB9-E0C31E012802}"/>
                </a:ext>
              </a:extLst>
            </xdr:cNvPr>
            <xdr:cNvSpPr txBox="1"/>
          </xdr:nvSpPr>
          <xdr:spPr>
            <a:xfrm>
              <a:off x="1514475" y="171450"/>
              <a:ext cx="8077200" cy="819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 b="1"/>
                <a:t>NOMBRE:</a:t>
              </a:r>
              <a:r>
                <a:rPr lang="es-MX" sz="1100" baseline="0"/>
                <a:t> Luis Antonio Arías Quintero.	</a:t>
              </a:r>
              <a:r>
                <a:rPr lang="es-MX" sz="1100" b="1"/>
                <a:t>MATERIA:</a:t>
              </a:r>
              <a:r>
                <a:rPr lang="es-MX" sz="1100"/>
                <a:t> Química (1123)	</a:t>
              </a:r>
              <a:r>
                <a:rPr lang="es-MX" sz="1100" b="1"/>
                <a:t>GRUPO:</a:t>
              </a:r>
              <a:r>
                <a:rPr lang="es-MX" sz="1100"/>
                <a:t> 2</a:t>
              </a:r>
            </a:p>
            <a:p>
              <a:endParaRPr lang="es-MX" sz="1100"/>
            </a:p>
            <a:p>
              <a:r>
                <a:rPr lang="es-MX" sz="1100" b="1"/>
                <a:t>Ejercicio 31. </a:t>
              </a:r>
              <a:r>
                <a:rPr lang="es-MX" sz="1100"/>
                <a:t>Cuando el único electrón del átomo </a:t>
              </a:r>
              <a14:m>
                <m:oMath xmlns:m="http://schemas.openxmlformats.org/officeDocument/2006/math">
                  <m:sSup>
                    <m:sSupPr>
                      <m:ctrlPr>
                        <a:rPr lang="es-MX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MX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p>
                      <m:r>
                        <a:rPr lang="es-MX" sz="1100" b="0" i="1">
                          <a:latin typeface="Cambria Math" panose="02040503050406030204" pitchFamily="18" charset="0"/>
                        </a:rPr>
                        <m:t>6+</m:t>
                      </m:r>
                    </m:sup>
                  </m:sSup>
                  <m:r>
                    <a:rPr lang="es-MX" sz="110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,</m:t>
                  </m:r>
                </m:oMath>
              </a14:m>
              <a:r>
                <a:rPr lang="es-MX" sz="1100"/>
                <a:t>salta de una órbita superior a la órbita 3,</a:t>
              </a:r>
              <a:r>
                <a:rPr lang="es-MX" sz="1100" baseline="0"/>
                <a:t> </a:t>
              </a:r>
              <a:r>
                <a:rPr lang="es-MX" sz="1100"/>
                <a:t>emite una onda electromagnética</a:t>
              </a:r>
            </a:p>
            <a:p>
              <a:r>
                <a:rPr lang="es-MX" sz="1100"/>
                <a:t>de 20.5035 [nm]. Determine la velocidad a la que se</a:t>
              </a:r>
              <a:r>
                <a:rPr lang="es-MX" sz="1100" baseline="0"/>
                <a:t> </a:t>
              </a:r>
              <a:r>
                <a:rPr lang="es-MX" sz="1100"/>
                <a:t>mueve el electrón en la órbita superior.</a:t>
              </a:r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88982BA-5B1E-4879-8CB9-E0C31E012802}"/>
                </a:ext>
              </a:extLst>
            </xdr:cNvPr>
            <xdr:cNvSpPr txBox="1"/>
          </xdr:nvSpPr>
          <xdr:spPr>
            <a:xfrm>
              <a:off x="1514475" y="171450"/>
              <a:ext cx="8077200" cy="819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 b="1"/>
                <a:t>NOMBRE:</a:t>
              </a:r>
              <a:r>
                <a:rPr lang="es-MX" sz="1100" baseline="0"/>
                <a:t> Luis Antonio Arías Quintero.	</a:t>
              </a:r>
              <a:r>
                <a:rPr lang="es-MX" sz="1100" b="1"/>
                <a:t>MATERIA:</a:t>
              </a:r>
              <a:r>
                <a:rPr lang="es-MX" sz="1100"/>
                <a:t> Química (1123)	</a:t>
              </a:r>
              <a:r>
                <a:rPr lang="es-MX" sz="1100" b="1"/>
                <a:t>GRUPO:</a:t>
              </a:r>
              <a:r>
                <a:rPr lang="es-MX" sz="1100"/>
                <a:t> 2</a:t>
              </a:r>
            </a:p>
            <a:p>
              <a:endParaRPr lang="es-MX" sz="1100"/>
            </a:p>
            <a:p>
              <a:r>
                <a:rPr lang="es-MX" sz="1100" b="1"/>
                <a:t>Ejercicio 31. </a:t>
              </a:r>
              <a:r>
                <a:rPr lang="es-MX" sz="1100"/>
                <a:t>Cuando el único electrón del átomo </a:t>
              </a:r>
              <a:r>
                <a:rPr lang="es-MX" sz="1100" b="0" i="0">
                  <a:latin typeface="Cambria Math" panose="02040503050406030204" pitchFamily="18" charset="0"/>
                </a:rPr>
                <a:t>𝑋^(6+) </a:t>
              </a:r>
              <a:r>
                <a:rPr lang="es-MX" sz="110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latin typeface="Cambria Math" panose="02040503050406030204" pitchFamily="18" charset="0"/>
                </a:rPr>
                <a:t>,</a:t>
              </a:r>
              <a:r>
                <a:rPr lang="es-MX" sz="1100"/>
                <a:t>salta de una órbita superior a la órbita 3,</a:t>
              </a:r>
              <a:r>
                <a:rPr lang="es-MX" sz="1100" baseline="0"/>
                <a:t> </a:t>
              </a:r>
              <a:r>
                <a:rPr lang="es-MX" sz="1100"/>
                <a:t>emite una onda electromagnética</a:t>
              </a:r>
            </a:p>
            <a:p>
              <a:r>
                <a:rPr lang="es-MX" sz="1100"/>
                <a:t>de 20.5035 [nm]. Determine la velocidad a la que se</a:t>
              </a:r>
              <a:r>
                <a:rPr lang="es-MX" sz="1100" baseline="0"/>
                <a:t> </a:t>
              </a:r>
              <a:r>
                <a:rPr lang="es-MX" sz="1100"/>
                <a:t>mueve el electrón en la órbita superior.</a:t>
              </a:r>
            </a:p>
          </xdr:txBody>
        </xdr:sp>
      </mc:Fallback>
    </mc:AlternateContent>
    <xdr:clientData/>
  </xdr:twoCellAnchor>
  <xdr:oneCellAnchor>
    <xdr:from>
      <xdr:col>7</xdr:col>
      <xdr:colOff>523875</xdr:colOff>
      <xdr:row>10</xdr:row>
      <xdr:rowOff>180975</xdr:rowOff>
    </xdr:from>
    <xdr:ext cx="1497654" cy="3651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5243BC7-B034-45F7-A94D-5E137FDD20BE}"/>
                </a:ext>
              </a:extLst>
            </xdr:cNvPr>
            <xdr:cNvSpPr txBox="1"/>
          </xdr:nvSpPr>
          <xdr:spPr>
            <a:xfrm>
              <a:off x="5962650" y="2085975"/>
              <a:ext cx="1497654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Sup>
                          <m:sSubSup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5243BC7-B034-45F7-A94D-5E137FDD20BE}"/>
                </a:ext>
              </a:extLst>
            </xdr:cNvPr>
            <xdr:cNvSpPr txBox="1"/>
          </xdr:nvSpPr>
          <xdr:spPr>
            <a:xfrm>
              <a:off x="5962650" y="2085975"/>
              <a:ext cx="1497654" cy="365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1/(𝑛_𝐴^2 )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=−1/(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𝑒∙𝑅_𝐻∙𝑍^2 )+1/(𝑛_𝐵^2 )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0</xdr:col>
      <xdr:colOff>733425</xdr:colOff>
      <xdr:row>1</xdr:row>
      <xdr:rowOff>47624</xdr:rowOff>
    </xdr:from>
    <xdr:to>
      <xdr:col>1</xdr:col>
      <xdr:colOff>691425</xdr:colOff>
      <xdr:row>5</xdr:row>
      <xdr:rowOff>5624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5988259-D158-454E-9FB0-F335B6CA1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3812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1333500</xdr:colOff>
      <xdr:row>0</xdr:row>
      <xdr:rowOff>171450</xdr:rowOff>
    </xdr:from>
    <xdr:to>
      <xdr:col>12</xdr:col>
      <xdr:colOff>37743</xdr:colOff>
      <xdr:row>4</xdr:row>
      <xdr:rowOff>129450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3BF0455-CB38-4520-A305-F464A7167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171450"/>
          <a:ext cx="599718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0395-6DDE-4B01-A6EA-DB1DC57EFAE1}">
  <dimension ref="B7:P14"/>
  <sheetViews>
    <sheetView tabSelected="1" workbookViewId="0">
      <selection activeCell="J18" sqref="J18"/>
    </sheetView>
  </sheetViews>
  <sheetFormatPr baseColWidth="10" defaultRowHeight="15" x14ac:dyDescent="0.25"/>
  <cols>
    <col min="3" max="3" width="12.5703125" bestFit="1" customWidth="1"/>
    <col min="6" max="6" width="11.85546875" bestFit="1" customWidth="1"/>
    <col min="12" max="12" width="28.42578125" customWidth="1"/>
    <col min="14" max="14" width="45.42578125" customWidth="1"/>
  </cols>
  <sheetData>
    <row r="7" spans="2:16" x14ac:dyDescent="0.25">
      <c r="C7" s="8" t="s">
        <v>0</v>
      </c>
      <c r="F7" s="7" t="s">
        <v>10</v>
      </c>
      <c r="I7" s="8" t="s">
        <v>12</v>
      </c>
      <c r="L7" s="8" t="s">
        <v>14</v>
      </c>
      <c r="O7" s="8" t="s">
        <v>13</v>
      </c>
    </row>
    <row r="8" spans="2:16" x14ac:dyDescent="0.25">
      <c r="B8" s="2" t="s">
        <v>1</v>
      </c>
      <c r="C8" s="1">
        <v>7</v>
      </c>
      <c r="L8" s="5"/>
      <c r="N8" s="6" t="s">
        <v>20</v>
      </c>
      <c r="O8">
        <f>-(1/(F10*C14*(C8^2)))+(1/(C9^2))</f>
        <v>2.0407864125997544E-2</v>
      </c>
    </row>
    <row r="9" spans="2:16" x14ac:dyDescent="0.25">
      <c r="B9" s="2" t="s">
        <v>2</v>
      </c>
      <c r="C9" s="1">
        <v>3</v>
      </c>
      <c r="N9" s="6" t="s">
        <v>21</v>
      </c>
      <c r="O9">
        <f>SQRT(O8)</f>
        <v>0.14285609586572617</v>
      </c>
    </row>
    <row r="10" spans="2:16" x14ac:dyDescent="0.25">
      <c r="B10" s="3" t="s">
        <v>18</v>
      </c>
      <c r="C10" s="1">
        <v>20.503499999999999</v>
      </c>
      <c r="D10" t="s">
        <v>3</v>
      </c>
      <c r="E10" s="3" t="s">
        <v>18</v>
      </c>
      <c r="F10" s="1">
        <f>C10/1000000000</f>
        <v>2.0503499999999999E-8</v>
      </c>
      <c r="G10" t="s">
        <v>11</v>
      </c>
      <c r="N10" s="6" t="s">
        <v>22</v>
      </c>
      <c r="O10">
        <f>1/O9</f>
        <v>7.0000513029554137</v>
      </c>
    </row>
    <row r="11" spans="2:16" x14ac:dyDescent="0.25">
      <c r="B11" s="2" t="s">
        <v>4</v>
      </c>
      <c r="C11" s="4">
        <v>1.60217E-19</v>
      </c>
      <c r="D11" t="s">
        <v>5</v>
      </c>
      <c r="N11" s="2" t="s">
        <v>17</v>
      </c>
      <c r="O11" s="5">
        <f>(2*PI()*C8*(C11^2)*C12)/(O10*C13)</f>
        <v>2187656.7268352653</v>
      </c>
      <c r="P11" t="s">
        <v>19</v>
      </c>
    </row>
    <row r="12" spans="2:16" x14ac:dyDescent="0.25">
      <c r="B12" s="2" t="s">
        <v>6</v>
      </c>
      <c r="C12" s="4">
        <v>8987550000</v>
      </c>
      <c r="D12" t="s">
        <v>7</v>
      </c>
    </row>
    <row r="13" spans="2:16" x14ac:dyDescent="0.25">
      <c r="B13" s="2" t="s">
        <v>8</v>
      </c>
      <c r="C13" s="4">
        <v>6.6260700000000002E-34</v>
      </c>
      <c r="D13" t="s">
        <v>9</v>
      </c>
      <c r="O13" s="8" t="s">
        <v>23</v>
      </c>
    </row>
    <row r="14" spans="2:16" x14ac:dyDescent="0.25">
      <c r="B14" s="2" t="s">
        <v>15</v>
      </c>
      <c r="C14" s="5">
        <v>10973700</v>
      </c>
      <c r="D14" t="s">
        <v>16</v>
      </c>
      <c r="N14" s="2" t="s">
        <v>17</v>
      </c>
      <c r="O14" s="5">
        <f>O11</f>
        <v>2187656.7268352653</v>
      </c>
      <c r="P14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Usuario 1</cp:lastModifiedBy>
  <dcterms:created xsi:type="dcterms:W3CDTF">2020-10-24T18:44:31Z</dcterms:created>
  <dcterms:modified xsi:type="dcterms:W3CDTF">2020-10-24T20:10:09Z</dcterms:modified>
</cp:coreProperties>
</file>