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3fdf12fb9e7f6b/Documentos/"/>
    </mc:Choice>
  </mc:AlternateContent>
  <xr:revisionPtr revIDLastSave="25" documentId="8_{DB826AC4-5E5A-4CFA-BE14-56B2C0D13E65}" xr6:coauthVersionLast="47" xr6:coauthVersionMax="47" xr10:uidLastSave="{4992E35A-CF8E-4BA0-A31A-ECADE762DEE8}"/>
  <bookViews>
    <workbookView xWindow="-108" yWindow="-108" windowWidth="23256" windowHeight="12456" xr2:uid="{AA9A6964-EDE9-4148-8CD1-D5B94EFE618B}"/>
  </bookViews>
  <sheets>
    <sheet name="Ejercicio 3" sheetId="2" r:id="rId1"/>
  </sheets>
  <calcPr calcId="191029" fullPrecision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" i="2" l="1"/>
  <c r="I7" i="2"/>
  <c r="I8" i="2"/>
  <c r="I9" i="2"/>
  <c r="I10" i="2"/>
  <c r="I11" i="2"/>
  <c r="I12" i="2"/>
  <c r="H6" i="2" l="1"/>
  <c r="H7" i="2"/>
  <c r="H8" i="2"/>
  <c r="H9" i="2"/>
  <c r="H10" i="2"/>
  <c r="H11" i="2"/>
  <c r="H12" i="2"/>
  <c r="D12" i="2" l="1"/>
  <c r="D11" i="2"/>
  <c r="D10" i="2"/>
  <c r="D9" i="2"/>
  <c r="D8" i="2"/>
  <c r="D7" i="2"/>
  <c r="D6" i="2"/>
  <c r="C11" i="2"/>
  <c r="E11" i="2" s="1"/>
  <c r="F12" i="2" l="1"/>
  <c r="G12" i="2" s="1"/>
  <c r="F11" i="2"/>
  <c r="G11" i="2" s="1"/>
  <c r="F10" i="2"/>
  <c r="G10" i="2" s="1"/>
  <c r="F9" i="2"/>
  <c r="G9" i="2" s="1"/>
  <c r="F8" i="2"/>
  <c r="G8" i="2" s="1"/>
  <c r="F7" i="2"/>
  <c r="G7" i="2" s="1"/>
  <c r="F6" i="2"/>
  <c r="G6" i="2" s="1"/>
  <c r="C12" i="2"/>
  <c r="E12" i="2" s="1"/>
  <c r="C10" i="2"/>
  <c r="E10" i="2" s="1"/>
  <c r="C9" i="2"/>
  <c r="E9" i="2" s="1"/>
  <c r="C8" i="2"/>
  <c r="E8" i="2" s="1"/>
  <c r="C7" i="2"/>
  <c r="E7" i="2" s="1"/>
  <c r="C6" i="2"/>
  <c r="E6" i="2" s="1"/>
</calcChain>
</file>

<file path=xl/sharedStrings.xml><?xml version="1.0" encoding="utf-8"?>
<sst xmlns="http://schemas.openxmlformats.org/spreadsheetml/2006/main" count="9" uniqueCount="9">
  <si>
    <t>Ejercicio 3</t>
  </si>
  <si>
    <t>Tamaño de pedido</t>
  </si>
  <si>
    <t>Numero de pedido</t>
  </si>
  <si>
    <t>Tiempo entre pedidos</t>
  </si>
  <si>
    <t>Punto de pedido</t>
  </si>
  <si>
    <t>Costo de pedido</t>
  </si>
  <si>
    <t>Costo de almacenamiento</t>
  </si>
  <si>
    <t>Costo total de inventario</t>
  </si>
  <si>
    <t>Valor optimo de 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</si>
</sst>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0"/>
      <name val="DK Lemon Yellow Sun"/>
      <family val="3"/>
    </font>
    <font>
      <sz val="9"/>
      <color theme="1"/>
      <name val="Lucida Sans Unicode"/>
      <family val="2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" fontId="2" fillId="0" borderId="3" xfId="0" applyNumberFormat="1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7" xfId="0" applyFont="1" applyBorder="1" applyAlignment="1">
      <alignment horizontal="center"/>
    </xf>
  </cellXfs>
  <cellStyles count="1">
    <cellStyle name="Normal" xfId="0" builtinId="0"/>
  </cellStyles>
  <dxfs count="13">
    <dxf>
      <font>
        <strike val="0"/>
        <outline val="0"/>
        <shadow val="0"/>
        <u val="none"/>
        <vertAlign val="baseline"/>
        <sz val="9"/>
        <color theme="1"/>
        <name val="Lucida Sans Unicode"/>
        <family val="2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</border>
    </dxf>
    <dxf>
      <font>
        <strike val="0"/>
        <outline val="0"/>
        <shadow val="0"/>
        <u val="none"/>
        <vertAlign val="baseline"/>
        <sz val="9"/>
        <color theme="1"/>
        <name val="Lucida Sans Unicode"/>
        <family val="2"/>
        <scheme val="none"/>
      </font>
      <numFmt numFmtId="1" formatCode="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theme="1"/>
        <name val="Lucida Sans Unicode"/>
        <family val="2"/>
        <scheme val="none"/>
      </font>
      <numFmt numFmtId="1" formatCode="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theme="1"/>
        <name val="Lucida Sans Unicode"/>
        <family val="2"/>
        <scheme val="none"/>
      </font>
      <numFmt numFmtId="1" formatCode="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Lucida Sans Unicode"/>
        <family val="2"/>
        <scheme val="none"/>
      </font>
      <numFmt numFmtId="1" formatCode="0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9"/>
        <color theme="1"/>
        <name val="Lucida Sans Unicode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theme="1"/>
        <name val="Lucida Sans Unicode"/>
        <family val="2"/>
        <scheme val="none"/>
      </font>
      <numFmt numFmtId="1" formatCode="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theme="1"/>
        <name val="Lucida Sans Unicode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theme="1"/>
        <name val="Lucida Sans Unicode"/>
        <family val="2"/>
        <scheme val="none"/>
      </font>
    </dxf>
    <dxf>
      <border outline="0"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theme="1"/>
        <name val="Lucida Sans Unicode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259938-F05C-4803-858E-2A75FE04F7A8}" name="Tabla1" displayName="Tabla1" ref="B5:I12" totalsRowShown="0" headerRowDxfId="12" dataDxfId="10" headerRowBorderDxfId="11" tableBorderDxfId="9" totalsRowBorderDxfId="8">
  <autoFilter ref="B5:I12" xr:uid="{85259938-F05C-4803-858E-2A75FE04F7A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377DABEE-A571-4540-8D19-738A0147E60F}" name="Tamaño de pedido" dataDxfId="7"/>
    <tableColumn id="2" xr3:uid="{4CE5CCAF-ACB4-4631-809B-0BA032E6F0F0}" name="Costo de pedido" dataDxfId="6">
      <calculatedColumnFormula>2*2000/B6</calculatedColumnFormula>
    </tableColumn>
    <tableColumn id="3" xr3:uid="{897B80BF-02A8-4819-8B10-16A8B487F0F6}" name="Costo de almacenamiento" dataDxfId="5"/>
    <tableColumn id="8" xr3:uid="{E0C1E3E4-7068-49B0-BC07-8DFDAA9A22A6}" name="Costo total de inventario" dataDxfId="4">
      <calculatedColumnFormula>Tabla1[[#This Row],[Costo de pedido]]+Tabla1[[#This Row],[Costo de almacenamiento]]</calculatedColumnFormula>
    </tableColumn>
    <tableColumn id="5" xr3:uid="{B6331867-2583-497A-8A71-52896A6FC1F5}" name="Numero de pedido" dataDxfId="3">
      <calculatedColumnFormula>2000/B6</calculatedColumnFormula>
    </tableColumn>
    <tableColumn id="6" xr3:uid="{13B94589-6AFE-4EFB-A83A-4FDD03533A3B}" name="Tiempo entre pedidos" dataDxfId="2">
      <calculatedColumnFormula>365/F6</calculatedColumnFormula>
    </tableColumn>
    <tableColumn id="7" xr3:uid="{691C36B2-C7FB-457A-B6E0-1A0FC03134AE}" name="Punto de pedido" dataDxfId="1">
      <calculatedColumnFormula>10*2000/365+60</calculatedColumnFormula>
    </tableColumn>
    <tableColumn id="4" xr3:uid="{E6626D63-78BE-4524-BAB9-12ACA189DAF6}" name="Valor optimo de pedido" dataDxfId="0">
      <calculatedColumnFormula>SQRT(((2*2*2000/5)))</calculatedColumnFormula>
    </tableColumn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E2A3B-AB61-411E-A27E-C0C6CB13F983}">
  <dimension ref="A2:I12"/>
  <sheetViews>
    <sheetView tabSelected="1" workbookViewId="0">
      <selection activeCell="G16" sqref="G16"/>
    </sheetView>
  </sheetViews>
  <sheetFormatPr baseColWidth="10" defaultRowHeight="14.4" x14ac:dyDescent="0.3"/>
  <cols>
    <col min="2" max="2" width="18.44140625" customWidth="1"/>
    <col min="3" max="3" width="19.77734375" customWidth="1"/>
    <col min="4" max="4" width="25.109375" customWidth="1"/>
    <col min="5" max="5" width="25.33203125" customWidth="1"/>
    <col min="6" max="6" width="21.5546875" customWidth="1"/>
    <col min="7" max="7" width="21.88671875" bestFit="1" customWidth="1"/>
    <col min="8" max="8" width="16.44140625" customWidth="1"/>
    <col min="9" max="9" width="24.109375" customWidth="1"/>
  </cols>
  <sheetData>
    <row r="2" spans="1:9" ht="14.4" customHeight="1" x14ac:dyDescent="0.3">
      <c r="B2" s="9" t="s">
        <v>0</v>
      </c>
      <c r="C2" s="9"/>
      <c r="D2" s="9"/>
      <c r="E2" s="9"/>
      <c r="F2" s="9"/>
      <c r="G2" s="9"/>
      <c r="H2" s="9"/>
      <c r="I2" s="9"/>
    </row>
    <row r="3" spans="1:9" ht="14.4" customHeight="1" x14ac:dyDescent="0.3">
      <c r="B3" s="9"/>
      <c r="C3" s="9"/>
      <c r="D3" s="9"/>
      <c r="E3" s="9"/>
      <c r="F3" s="9"/>
      <c r="G3" s="9"/>
      <c r="H3" s="9"/>
      <c r="I3" s="9"/>
    </row>
    <row r="5" spans="1:9" x14ac:dyDescent="0.3">
      <c r="A5" s="1"/>
      <c r="B5" s="2" t="s">
        <v>1</v>
      </c>
      <c r="C5" s="3" t="s">
        <v>5</v>
      </c>
      <c r="D5" s="3" t="s">
        <v>6</v>
      </c>
      <c r="E5" s="3" t="s">
        <v>7</v>
      </c>
      <c r="F5" s="3" t="s">
        <v>2</v>
      </c>
      <c r="G5" s="3" t="s">
        <v>3</v>
      </c>
      <c r="H5" s="4" t="s">
        <v>4</v>
      </c>
      <c r="I5" s="3" t="s">
        <v>8</v>
      </c>
    </row>
    <row r="6" spans="1:9" x14ac:dyDescent="0.3">
      <c r="A6" s="1"/>
      <c r="B6" s="5">
        <v>20</v>
      </c>
      <c r="C6" s="6">
        <f t="shared" ref="C6:C12" si="0">2*2000/B6</f>
        <v>200</v>
      </c>
      <c r="D6" s="7">
        <f xml:space="preserve"> 5 *(Tabla1[[#This Row],[Tamaño de pedido]]/2+60)</f>
        <v>350</v>
      </c>
      <c r="E6" s="6">
        <f>Tabla1[[#This Row],[Costo de pedido]]+Tabla1[[#This Row],[Costo de almacenamiento]]</f>
        <v>550</v>
      </c>
      <c r="F6" s="6">
        <f t="shared" ref="F6:F12" si="1">2000/B6</f>
        <v>100</v>
      </c>
      <c r="G6" s="6">
        <f t="shared" ref="G6:G12" si="2">365/F6</f>
        <v>4</v>
      </c>
      <c r="H6" s="8">
        <f t="shared" ref="H6:H12" si="3">10*2000/365+60</f>
        <v>115</v>
      </c>
      <c r="I6" s="10">
        <f t="shared" ref="I6:I12" si="4">SQRT(((2*2*2000/5)))</f>
        <v>40</v>
      </c>
    </row>
    <row r="7" spans="1:9" x14ac:dyDescent="0.3">
      <c r="A7" s="1"/>
      <c r="B7" s="5">
        <v>40</v>
      </c>
      <c r="C7" s="6">
        <f t="shared" si="0"/>
        <v>100</v>
      </c>
      <c r="D7" s="7">
        <f xml:space="preserve"> 5* (Tabla1[[#This Row],[Tamaño de pedido]]/2+60)</f>
        <v>400</v>
      </c>
      <c r="E7" s="6">
        <f>Tabla1[[#This Row],[Costo de pedido]]+Tabla1[[#This Row],[Costo de almacenamiento]]</f>
        <v>500</v>
      </c>
      <c r="F7" s="6">
        <f t="shared" si="1"/>
        <v>50</v>
      </c>
      <c r="G7" s="6">
        <f t="shared" si="2"/>
        <v>7</v>
      </c>
      <c r="H7" s="8">
        <f t="shared" si="3"/>
        <v>115</v>
      </c>
      <c r="I7" s="10">
        <f t="shared" si="4"/>
        <v>40</v>
      </c>
    </row>
    <row r="8" spans="1:9" x14ac:dyDescent="0.3">
      <c r="A8" s="1"/>
      <c r="B8" s="5">
        <v>80</v>
      </c>
      <c r="C8" s="6">
        <f t="shared" si="0"/>
        <v>50</v>
      </c>
      <c r="D8" s="7">
        <f>5*(Tabla1[[#This Row],[Tamaño de pedido]]/2+60)</f>
        <v>500</v>
      </c>
      <c r="E8" s="6">
        <f>Tabla1[[#This Row],[Costo de pedido]]+Tabla1[[#This Row],[Costo de almacenamiento]]</f>
        <v>550</v>
      </c>
      <c r="F8" s="6">
        <f t="shared" si="1"/>
        <v>25</v>
      </c>
      <c r="G8" s="6">
        <f t="shared" si="2"/>
        <v>15</v>
      </c>
      <c r="H8" s="8">
        <f t="shared" si="3"/>
        <v>115</v>
      </c>
      <c r="I8" s="4">
        <f t="shared" si="4"/>
        <v>40</v>
      </c>
    </row>
    <row r="9" spans="1:9" x14ac:dyDescent="0.3">
      <c r="A9" s="1"/>
      <c r="B9" s="5">
        <v>160</v>
      </c>
      <c r="C9" s="6">
        <f t="shared" si="0"/>
        <v>25</v>
      </c>
      <c r="D9" s="7">
        <f>5*(Tabla1[[#This Row],[Tamaño de pedido]]/2+60)</f>
        <v>700</v>
      </c>
      <c r="E9" s="6">
        <f>Tabla1[[#This Row],[Costo de pedido]]+Tabla1[[#This Row],[Costo de almacenamiento]]</f>
        <v>725</v>
      </c>
      <c r="F9" s="6">
        <f t="shared" si="1"/>
        <v>13</v>
      </c>
      <c r="G9" s="6">
        <f t="shared" si="2"/>
        <v>28</v>
      </c>
      <c r="H9" s="8">
        <f t="shared" si="3"/>
        <v>115</v>
      </c>
      <c r="I9" s="10">
        <f t="shared" si="4"/>
        <v>40</v>
      </c>
    </row>
    <row r="10" spans="1:9" x14ac:dyDescent="0.3">
      <c r="A10" s="1"/>
      <c r="B10" s="5">
        <v>320</v>
      </c>
      <c r="C10" s="6">
        <f t="shared" si="0"/>
        <v>13</v>
      </c>
      <c r="D10" s="7">
        <f>5*(Tabla1[[#This Row],[Tamaño de pedido]]/2+60)</f>
        <v>1100</v>
      </c>
      <c r="E10" s="6">
        <f>Tabla1[[#This Row],[Costo de pedido]]+Tabla1[[#This Row],[Costo de almacenamiento]]</f>
        <v>1113</v>
      </c>
      <c r="F10" s="6">
        <f t="shared" si="1"/>
        <v>6</v>
      </c>
      <c r="G10" s="6">
        <f t="shared" si="2"/>
        <v>61</v>
      </c>
      <c r="H10" s="8">
        <f t="shared" si="3"/>
        <v>115</v>
      </c>
      <c r="I10" s="10">
        <f t="shared" si="4"/>
        <v>40</v>
      </c>
    </row>
    <row r="11" spans="1:9" x14ac:dyDescent="0.3">
      <c r="A11" s="1"/>
      <c r="B11" s="5">
        <v>640</v>
      </c>
      <c r="C11" s="6">
        <f t="shared" si="0"/>
        <v>6</v>
      </c>
      <c r="D11" s="7">
        <f>5*(Tabla1[[#This Row],[Tamaño de pedido]]/2+60)</f>
        <v>1900</v>
      </c>
      <c r="E11" s="6">
        <f>Tabla1[[#This Row],[Costo de pedido]]+Tabla1[[#This Row],[Costo de almacenamiento]]</f>
        <v>1906</v>
      </c>
      <c r="F11" s="6">
        <f t="shared" si="1"/>
        <v>3</v>
      </c>
      <c r="G11" s="6">
        <f t="shared" si="2"/>
        <v>122</v>
      </c>
      <c r="H11" s="8">
        <f t="shared" si="3"/>
        <v>115</v>
      </c>
      <c r="I11" s="10">
        <f t="shared" si="4"/>
        <v>40</v>
      </c>
    </row>
    <row r="12" spans="1:9" x14ac:dyDescent="0.3">
      <c r="A12" s="1"/>
      <c r="B12" s="5">
        <v>1280</v>
      </c>
      <c r="C12" s="6">
        <f t="shared" si="0"/>
        <v>3</v>
      </c>
      <c r="D12" s="7">
        <f>5*(Tabla1[[#This Row],[Tamaño de pedido]]/2+60)</f>
        <v>3500</v>
      </c>
      <c r="E12" s="6">
        <f>Tabla1[[#This Row],[Costo de pedido]]+Tabla1[[#This Row],[Costo de almacenamiento]]</f>
        <v>3503</v>
      </c>
      <c r="F12" s="6">
        <f t="shared" si="1"/>
        <v>2</v>
      </c>
      <c r="G12" s="6">
        <f t="shared" si="2"/>
        <v>183</v>
      </c>
      <c r="H12" s="8">
        <f t="shared" si="3"/>
        <v>115</v>
      </c>
      <c r="I12" s="11">
        <f t="shared" si="4"/>
        <v>40</v>
      </c>
    </row>
  </sheetData>
  <mergeCells count="1">
    <mergeCell ref="B2:I3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Ejercicio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garcia</dc:creator>
  <cp:lastModifiedBy>mariana garcia</cp:lastModifiedBy>
  <dcterms:created xsi:type="dcterms:W3CDTF">2022-09-23T23:18:08Z</dcterms:created>
  <dcterms:modified xsi:type="dcterms:W3CDTF">2022-09-28T19:17:40Z</dcterms:modified>
</cp:coreProperties>
</file>