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5200" windowHeight="12570"/>
  </bookViews>
  <sheets>
    <sheet name="Chronologie du projet" sheetId="1" r:id="rId1"/>
    <sheet name="calculs" sheetId="2" state="hidden" r:id="rId2"/>
  </sheets>
  <definedNames>
    <definedName name="CalcGrille">IFERROR(calculs!$A1/SUMPRODUCT( (Activités[ID]=calculs!$C1)*(Activités[DÉBUT]&lt;=calculs!A$31)*((Activités[FIN]&gt;=calculs!A$31)+(LEN(Activités[FIN])=0)*(Activités[DÉBUT]=calculs!A$31)) ),NA())</definedName>
    <definedName name="DateDébut">calculs!$D$28</definedName>
    <definedName name="FenêtreDateDébut">calculs!$D$25</definedName>
    <definedName name="FenêtreDécalage">calculs!$D$26</definedName>
    <definedName name="FenêtreJours">calculs!$D$29</definedName>
    <definedName name="RailsJour">FenêtreDateDébut+ROW('Chronologie du projet'!$1:$25)-1</definedName>
  </definedNames>
  <calcPr calcId="152511"/>
</workbook>
</file>

<file path=xl/calcChain.xml><?xml version="1.0" encoding="utf-8"?>
<calcChain xmlns="http://schemas.openxmlformats.org/spreadsheetml/2006/main">
  <c r="D25" i="1" l="1"/>
  <c r="E25" i="1" s="1"/>
  <c r="D3" i="2" l="1"/>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B23" i="1"/>
  <c r="E15" i="2" l="1" a="1"/>
  <c r="E15" i="2" s="1"/>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B31" i="1" s="1"/>
  <c r="B32" i="1" s="1"/>
  <c r="B33" i="1" s="1"/>
  <c r="B34" i="1" s="1"/>
  <c r="AH70" i="2" l="1"/>
  <c r="AH72" i="2"/>
  <c r="AH56" i="2"/>
  <c r="J55" i="2"/>
  <c r="P43" i="2"/>
  <c r="U55" i="2"/>
  <c r="I55" i="2"/>
  <c r="I43" i="2"/>
  <c r="AB55" i="2"/>
  <c r="P55" i="2"/>
  <c r="G55" i="2"/>
  <c r="M55" i="2"/>
  <c r="J43" i="2"/>
  <c r="N43" i="2"/>
  <c r="U43" i="2"/>
  <c r="AF55" i="2"/>
  <c r="AF43" i="2"/>
  <c r="Z43" i="2"/>
  <c r="T43" i="2"/>
  <c r="AG43" i="2"/>
  <c r="Y43" i="2"/>
  <c r="Z55" i="2"/>
  <c r="AB43" i="2"/>
  <c r="AA43" i="2"/>
  <c r="S43" i="2"/>
  <c r="T55" i="2"/>
  <c r="M43" i="2"/>
  <c r="V43" i="2"/>
  <c r="O43" i="2"/>
  <c r="G43" i="2"/>
  <c r="H55" i="2"/>
  <c r="L55" i="2"/>
  <c r="AD55" i="2"/>
  <c r="X55" i="2"/>
  <c r="R55" i="2"/>
  <c r="V55" i="2"/>
  <c r="Y55" i="2"/>
  <c r="O55" i="2"/>
  <c r="N55" i="2"/>
  <c r="H43" i="2"/>
  <c r="F55" i="2"/>
  <c r="S55" i="2"/>
  <c r="X43" i="2"/>
  <c r="AD43" i="2"/>
  <c r="R43" i="2"/>
  <c r="AG55" i="2"/>
  <c r="L43" i="2"/>
  <c r="AA55" i="2"/>
  <c r="F43" i="2"/>
  <c r="K43" i="2"/>
  <c r="AE55" i="2"/>
  <c r="AC43" i="2"/>
  <c r="W43" i="2"/>
  <c r="E43" i="2"/>
  <c r="AH43" i="2"/>
  <c r="Q55" i="2"/>
  <c r="AE43" i="2"/>
  <c r="K55" i="2"/>
  <c r="E55" i="2"/>
  <c r="Q43" i="2"/>
  <c r="W55" i="2"/>
  <c r="AC55" i="2"/>
  <c r="AI31" i="2"/>
  <c r="AE70" i="2" l="1"/>
  <c r="AE72" i="2"/>
  <c r="AD70" i="2"/>
  <c r="AD72" i="2"/>
  <c r="AC70" i="2"/>
  <c r="AC72" i="2"/>
  <c r="AG70" i="2"/>
  <c r="AG72" i="2"/>
  <c r="AF70" i="2"/>
  <c r="AF72" i="2"/>
  <c r="AB70" i="2"/>
  <c r="AB72" i="2"/>
  <c r="AA70" i="2"/>
  <c r="AA72" i="2"/>
  <c r="Z70" i="2"/>
  <c r="Z72" i="2"/>
  <c r="W70" i="2"/>
  <c r="W72" i="2"/>
  <c r="N70" i="2"/>
  <c r="N72" i="2"/>
  <c r="Y70" i="2"/>
  <c r="Y72" i="2"/>
  <c r="R70" i="2"/>
  <c r="R72" i="2"/>
  <c r="H70" i="2"/>
  <c r="H72" i="2"/>
  <c r="G70" i="2"/>
  <c r="G72" i="2"/>
  <c r="I70" i="2"/>
  <c r="I72" i="2"/>
  <c r="K70" i="2"/>
  <c r="K72" i="2"/>
  <c r="Q70" i="2"/>
  <c r="Q72" i="2"/>
  <c r="S70" i="2"/>
  <c r="S72" i="2"/>
  <c r="O70" i="2"/>
  <c r="O72" i="2"/>
  <c r="V70" i="2"/>
  <c r="V72" i="2"/>
  <c r="X70" i="2"/>
  <c r="X72" i="2"/>
  <c r="L70" i="2"/>
  <c r="L72" i="2"/>
  <c r="T70" i="2"/>
  <c r="T72" i="2"/>
  <c r="M70" i="2"/>
  <c r="M72" i="2"/>
  <c r="P70" i="2"/>
  <c r="P72" i="2"/>
  <c r="U70" i="2"/>
  <c r="U72" i="2"/>
  <c r="J70" i="2"/>
  <c r="J72" i="2"/>
  <c r="F70" i="2"/>
  <c r="F72" i="2"/>
  <c r="E70" i="2"/>
  <c r="E72" i="2"/>
  <c r="P56" i="2"/>
  <c r="J56" i="2"/>
  <c r="R56"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s="1"/>
  <c r="D61" i="2" l="1"/>
  <c r="D62" i="2" s="1"/>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AH66" i="2" l="1"/>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D9" i="2" l="1"/>
  <c r="D11" i="2" s="1"/>
  <c r="E16" i="2" a="1"/>
  <c r="E16" i="2" s="1"/>
  <c r="E17" i="2" s="1" a="1"/>
  <c r="E17" i="2" s="1"/>
  <c r="E18" i="2" s="1" a="1"/>
  <c r="E18" i="2" s="1"/>
  <c r="E19" i="2" s="1" a="1"/>
  <c r="E19" i="2" s="1"/>
  <c r="E20" i="2" s="1" a="1"/>
  <c r="E20" i="2" s="1"/>
  <c r="E21" i="2" s="1" a="1"/>
  <c r="E21" i="2" s="1"/>
  <c r="E22" i="2" s="1" a="1"/>
  <c r="E22" i="2" s="1"/>
  <c r="E23" i="2" s="1" a="1"/>
  <c r="E23" i="2" s="1"/>
  <c r="F18" i="2" l="1"/>
  <c r="C35" i="2" s="1"/>
  <c r="F19" i="2"/>
  <c r="C36" i="2" s="1"/>
  <c r="F15" i="2"/>
  <c r="C32" i="2" s="1"/>
  <c r="F23" i="2"/>
  <c r="C40" i="2" s="1"/>
  <c r="F22" i="2"/>
  <c r="C39" i="2" s="1"/>
  <c r="F17" i="2"/>
  <c r="C34" i="2" s="1"/>
  <c r="F20" i="2"/>
  <c r="C37" i="2" s="1"/>
  <c r="F16" i="2"/>
  <c r="C33" i="2" s="1"/>
  <c r="F21" i="2"/>
  <c r="C38" i="2" s="1"/>
  <c r="I40" i="2" l="1"/>
  <c r="F40" i="2"/>
  <c r="E40" i="2"/>
  <c r="G40" i="2"/>
  <c r="AE40" i="2"/>
  <c r="Z40" i="2"/>
  <c r="AA40" i="2"/>
  <c r="W40" i="2"/>
  <c r="D40" i="2"/>
  <c r="N40" i="2"/>
  <c r="AG40" i="2"/>
  <c r="J40" i="2"/>
  <c r="AC40" i="2"/>
  <c r="M40" i="2"/>
  <c r="H40" i="2"/>
  <c r="AF40" i="2"/>
  <c r="P40" i="2"/>
  <c r="R40" i="2"/>
  <c r="AB40" i="2"/>
  <c r="AA52" i="2" s="1"/>
  <c r="C52" i="2"/>
  <c r="D52" i="2" s="1"/>
  <c r="V40" i="2"/>
  <c r="AH40" i="2"/>
  <c r="X40" i="2"/>
  <c r="S40" i="2"/>
  <c r="O40" i="2"/>
  <c r="Y40" i="2"/>
  <c r="T40" i="2"/>
  <c r="AI40" i="2"/>
  <c r="K40" i="2"/>
  <c r="Q40" i="2"/>
  <c r="L40" i="2"/>
  <c r="AD40" i="2"/>
  <c r="U40" i="2"/>
  <c r="F37" i="2"/>
  <c r="AD37" i="2"/>
  <c r="Y37" i="2"/>
  <c r="T37" i="2"/>
  <c r="O37" i="2"/>
  <c r="J37" i="2"/>
  <c r="AH37" i="2"/>
  <c r="W37" i="2"/>
  <c r="H37" i="2"/>
  <c r="K37" i="2"/>
  <c r="J49" i="2" s="1"/>
  <c r="L37" i="2"/>
  <c r="G37" i="2"/>
  <c r="AE37" i="2"/>
  <c r="Z37" i="2"/>
  <c r="U37" i="2"/>
  <c r="P37" i="2"/>
  <c r="E37" i="2"/>
  <c r="AC37" i="2"/>
  <c r="R37" i="2"/>
  <c r="AF37" i="2"/>
  <c r="AA37" i="2"/>
  <c r="C49" i="2"/>
  <c r="D49" i="2" s="1"/>
  <c r="M37" i="2"/>
  <c r="V37" i="2"/>
  <c r="AI37" i="2"/>
  <c r="X37" i="2"/>
  <c r="AG37" i="2"/>
  <c r="AB37" i="2"/>
  <c r="S37" i="2"/>
  <c r="I37" i="2"/>
  <c r="N37" i="2"/>
  <c r="M49" i="2" s="1"/>
  <c r="Q37" i="2"/>
  <c r="P49" i="2" s="1"/>
  <c r="D37" i="2"/>
  <c r="D32" i="2"/>
  <c r="F32" i="2"/>
  <c r="AB32" i="2"/>
  <c r="AD32" i="2"/>
  <c r="H32" i="2"/>
  <c r="T32" i="2"/>
  <c r="M32" i="2"/>
  <c r="J32" i="2"/>
  <c r="AF32" i="2"/>
  <c r="R32" i="2"/>
  <c r="V32" i="2"/>
  <c r="O32" i="2"/>
  <c r="Z32" i="2"/>
  <c r="AG32" i="2"/>
  <c r="Q32" i="2"/>
  <c r="N32" i="2"/>
  <c r="AI32" i="2"/>
  <c r="AH32" i="2"/>
  <c r="C44" i="2"/>
  <c r="D44" i="2" s="1"/>
  <c r="P32" i="2"/>
  <c r="Y32" i="2"/>
  <c r="AA32" i="2"/>
  <c r="K32" i="2"/>
  <c r="L32" i="2"/>
  <c r="I32" i="2"/>
  <c r="H44" i="2" s="1"/>
  <c r="S32" i="2"/>
  <c r="R44" i="2" s="1"/>
  <c r="AE32" i="2"/>
  <c r="E32" i="2"/>
  <c r="AC32" i="2"/>
  <c r="U32" i="2"/>
  <c r="W32" i="2"/>
  <c r="V44" i="2" s="1"/>
  <c r="G32" i="2"/>
  <c r="X32" i="2"/>
  <c r="AI36" i="2"/>
  <c r="R36" i="2"/>
  <c r="D36" i="2"/>
  <c r="T36" i="2"/>
  <c r="F36" i="2"/>
  <c r="AF36" i="2"/>
  <c r="AC36" i="2"/>
  <c r="P36" i="2"/>
  <c r="Z36" i="2"/>
  <c r="G36" i="2"/>
  <c r="Y36" i="2"/>
  <c r="J36" i="2"/>
  <c r="AA36" i="2"/>
  <c r="AH36" i="2"/>
  <c r="O36" i="2"/>
  <c r="K36" i="2"/>
  <c r="J48" i="2" s="1"/>
  <c r="H36" i="2"/>
  <c r="Q36" i="2"/>
  <c r="AG36" i="2"/>
  <c r="N36" i="2"/>
  <c r="AD36" i="2"/>
  <c r="W36" i="2"/>
  <c r="V36" i="2"/>
  <c r="M36" i="2"/>
  <c r="X36" i="2"/>
  <c r="E36" i="2"/>
  <c r="U36" i="2"/>
  <c r="AE36" i="2"/>
  <c r="I36" i="2"/>
  <c r="H48" i="2" s="1"/>
  <c r="S36" i="2"/>
  <c r="R48" i="2" s="1"/>
  <c r="C48" i="2"/>
  <c r="D48" i="2" s="1"/>
  <c r="L36" i="2"/>
  <c r="K48" i="2" s="1"/>
  <c r="AB36" i="2"/>
  <c r="AI33" i="2"/>
  <c r="M33" i="2"/>
  <c r="Z33" i="2"/>
  <c r="R33" i="2"/>
  <c r="AC33" i="2"/>
  <c r="O33" i="2"/>
  <c r="F33" i="2"/>
  <c r="U33" i="2"/>
  <c r="Q33" i="2"/>
  <c r="J33" i="2"/>
  <c r="X33" i="2"/>
  <c r="E33" i="2"/>
  <c r="AH33" i="2"/>
  <c r="P33" i="2"/>
  <c r="O45" i="2" s="1"/>
  <c r="T33" i="2"/>
  <c r="K33" i="2"/>
  <c r="AE33" i="2"/>
  <c r="AB33" i="2"/>
  <c r="I33" i="2"/>
  <c r="AF33" i="2"/>
  <c r="AA33" i="2"/>
  <c r="D33" i="2"/>
  <c r="AG33" i="2"/>
  <c r="Y33" i="2"/>
  <c r="V33" i="2"/>
  <c r="G33" i="2"/>
  <c r="H33" i="2"/>
  <c r="L33" i="2"/>
  <c r="S33" i="2"/>
  <c r="N33" i="2"/>
  <c r="M45" i="2" s="1"/>
  <c r="W33" i="2"/>
  <c r="AD33" i="2"/>
  <c r="C45" i="2"/>
  <c r="D45" i="2" s="1"/>
  <c r="I34" i="2"/>
  <c r="F34" i="2"/>
  <c r="C46" i="2"/>
  <c r="D46" i="2" s="1"/>
  <c r="S34" i="2"/>
  <c r="K34" i="2"/>
  <c r="E34" i="2"/>
  <c r="M34" i="2"/>
  <c r="J34" i="2"/>
  <c r="G34" i="2"/>
  <c r="AG34" i="2"/>
  <c r="AC34" i="2"/>
  <c r="AI34" i="2"/>
  <c r="P34" i="2"/>
  <c r="AA34" i="2"/>
  <c r="U34" i="2"/>
  <c r="R34" i="2"/>
  <c r="O34" i="2"/>
  <c r="L34" i="2"/>
  <c r="D34" i="2"/>
  <c r="Y34" i="2"/>
  <c r="T34" i="2"/>
  <c r="N34" i="2"/>
  <c r="AF34" i="2"/>
  <c r="W34" i="2"/>
  <c r="Z34" i="2"/>
  <c r="Q34" i="2"/>
  <c r="V34" i="2"/>
  <c r="H34" i="2"/>
  <c r="AB34" i="2"/>
  <c r="AH34" i="2"/>
  <c r="AG46" i="2" s="1"/>
  <c r="AD34" i="2"/>
  <c r="AE34" i="2"/>
  <c r="X34" i="2"/>
  <c r="C50" i="2"/>
  <c r="D50" i="2" s="1"/>
  <c r="Q38" i="2"/>
  <c r="L38" i="2"/>
  <c r="G38" i="2"/>
  <c r="AE38" i="2"/>
  <c r="Z38" i="2"/>
  <c r="U38" i="2"/>
  <c r="P38" i="2"/>
  <c r="AI38" i="2"/>
  <c r="W38" i="2"/>
  <c r="R38" i="2"/>
  <c r="M38" i="2"/>
  <c r="H38" i="2"/>
  <c r="AF38" i="2"/>
  <c r="AA38" i="2"/>
  <c r="V38" i="2"/>
  <c r="D38" i="2"/>
  <c r="E38" i="2"/>
  <c r="AC38" i="2"/>
  <c r="X38" i="2"/>
  <c r="S38" i="2"/>
  <c r="N38" i="2"/>
  <c r="I38" i="2"/>
  <c r="AG38" i="2"/>
  <c r="AB38" i="2"/>
  <c r="Y38" i="2"/>
  <c r="AH38" i="2"/>
  <c r="T38" i="2"/>
  <c r="J38" i="2"/>
  <c r="K38" i="2"/>
  <c r="F38" i="2"/>
  <c r="O38" i="2"/>
  <c r="AD38" i="2"/>
  <c r="C51" i="2"/>
  <c r="D51" i="2" s="1"/>
  <c r="AB39" i="2"/>
  <c r="AC39" i="2"/>
  <c r="R39" i="2"/>
  <c r="M39" i="2"/>
  <c r="T39" i="2"/>
  <c r="O39" i="2"/>
  <c r="V39" i="2"/>
  <c r="K39" i="2"/>
  <c r="H39" i="2"/>
  <c r="W39" i="2"/>
  <c r="AI39" i="2"/>
  <c r="E39" i="2"/>
  <c r="S39" i="2"/>
  <c r="X39" i="2"/>
  <c r="AE39" i="2"/>
  <c r="Z39" i="2"/>
  <c r="U39" i="2"/>
  <c r="T51" i="2" s="1"/>
  <c r="AH39" i="2"/>
  <c r="D39" i="2"/>
  <c r="F39" i="2"/>
  <c r="AF39" i="2"/>
  <c r="J39" i="2"/>
  <c r="AD39" i="2"/>
  <c r="AA39" i="2"/>
  <c r="P39" i="2"/>
  <c r="N39" i="2"/>
  <c r="Q39" i="2"/>
  <c r="I39" i="2"/>
  <c r="Y39" i="2"/>
  <c r="L39" i="2"/>
  <c r="AG39" i="2"/>
  <c r="G39" i="2"/>
  <c r="AI35" i="2"/>
  <c r="P35" i="2"/>
  <c r="U35" i="2"/>
  <c r="Q35" i="2"/>
  <c r="R35" i="2"/>
  <c r="AH35" i="2"/>
  <c r="O35" i="2"/>
  <c r="Z35" i="2"/>
  <c r="AC35" i="2"/>
  <c r="G35" i="2"/>
  <c r="M35" i="2"/>
  <c r="J35" i="2"/>
  <c r="H35" i="2"/>
  <c r="S35" i="2"/>
  <c r="E35" i="2"/>
  <c r="AF35" i="2"/>
  <c r="AD35" i="2"/>
  <c r="AC47" i="2" s="1"/>
  <c r="AA35" i="2"/>
  <c r="C47" i="2"/>
  <c r="D47" i="2" s="1"/>
  <c r="D35" i="2"/>
  <c r="AE35" i="2"/>
  <c r="AD47" i="2" s="1"/>
  <c r="AB35" i="2"/>
  <c r="AA47" i="2" s="1"/>
  <c r="Y35" i="2"/>
  <c r="F35" i="2"/>
  <c r="V35" i="2"/>
  <c r="T35" i="2"/>
  <c r="N35" i="2"/>
  <c r="M47" i="2" s="1"/>
  <c r="X35" i="2"/>
  <c r="AG35" i="2"/>
  <c r="W35" i="2"/>
  <c r="L35" i="2"/>
  <c r="K35" i="2"/>
  <c r="J47" i="2" s="1"/>
  <c r="I35" i="2"/>
  <c r="H47" i="2" s="1"/>
  <c r="O44" i="2" l="1"/>
  <c r="AC45" i="2"/>
  <c r="AE45" i="2"/>
  <c r="Q45" i="2"/>
  <c r="W48" i="2"/>
  <c r="G48" i="2"/>
  <c r="AF49" i="2"/>
  <c r="T49" i="2"/>
  <c r="AC52" i="2"/>
  <c r="S47" i="2"/>
  <c r="AE46" i="2"/>
  <c r="Q44" i="2"/>
  <c r="AE52" i="2"/>
  <c r="I52" i="2"/>
  <c r="E47" i="2"/>
  <c r="J50" i="2"/>
  <c r="M50" i="2"/>
  <c r="AE50" i="2"/>
  <c r="X45" i="2"/>
  <c r="J45" i="2"/>
  <c r="T45" i="2"/>
  <c r="AC48" i="2"/>
  <c r="Z44" i="2"/>
  <c r="AF44" i="2"/>
  <c r="AH52" i="2"/>
  <c r="R52" i="2"/>
  <c r="F52" i="2"/>
  <c r="H51" i="2"/>
  <c r="AG44" i="2"/>
  <c r="Y51" i="2"/>
  <c r="P52" i="2"/>
  <c r="AB44" i="2"/>
  <c r="H49" i="2"/>
  <c r="W49" i="2"/>
  <c r="W51" i="2"/>
  <c r="Z51" i="2"/>
  <c r="AC46" i="2"/>
  <c r="T44" i="2"/>
  <c r="E51" i="2"/>
  <c r="U46" i="2"/>
  <c r="AE47" i="2"/>
  <c r="AA48" i="2"/>
  <c r="V45" i="2"/>
  <c r="AC50" i="2"/>
  <c r="I50" i="2"/>
  <c r="AA50" i="2"/>
  <c r="R50" i="2"/>
  <c r="K46" i="2"/>
  <c r="L49" i="2"/>
  <c r="Z48" i="2"/>
  <c r="F51" i="2"/>
  <c r="V47" i="2"/>
  <c r="R47" i="2"/>
  <c r="U50" i="2"/>
  <c r="L50" i="2"/>
  <c r="W46" i="2"/>
  <c r="Y46" i="2"/>
  <c r="S46" i="2"/>
  <c r="AF48" i="2"/>
  <c r="M44" i="2"/>
  <c r="AB51" i="2"/>
  <c r="W47" i="2"/>
  <c r="I47" i="2"/>
  <c r="Y47" i="2"/>
  <c r="P47" i="2"/>
  <c r="J51" i="2"/>
  <c r="L51" i="2"/>
  <c r="X50" i="2"/>
  <c r="V50" i="2"/>
  <c r="P50" i="2"/>
  <c r="T46" i="2"/>
  <c r="AB46" i="2"/>
  <c r="L46" i="2"/>
  <c r="Y48" i="2"/>
  <c r="E48" i="2"/>
  <c r="E44" i="2"/>
  <c r="Q49" i="2"/>
  <c r="K49" i="2"/>
  <c r="X49" i="2"/>
  <c r="V52" i="2"/>
  <c r="AG47" i="2"/>
  <c r="F50" i="2"/>
  <c r="K44" i="2"/>
  <c r="K45" i="2"/>
  <c r="AG51" i="2"/>
  <c r="V51" i="2"/>
  <c r="AA46" i="2"/>
  <c r="T48" i="2"/>
  <c r="N48" i="2"/>
  <c r="Z49" i="2"/>
  <c r="AD49" i="2"/>
  <c r="X52" i="2"/>
  <c r="AG52" i="2"/>
  <c r="E52" i="2"/>
  <c r="O47" i="2"/>
  <c r="S50" i="2"/>
  <c r="N46" i="2"/>
  <c r="F46" i="2"/>
  <c r="F45" i="2"/>
  <c r="U47" i="2"/>
  <c r="AE51" i="2"/>
  <c r="R51" i="2"/>
  <c r="H50" i="2"/>
  <c r="I46" i="2"/>
  <c r="Z45" i="2"/>
  <c r="P48" i="2"/>
  <c r="AD44" i="2"/>
  <c r="J44" i="2"/>
  <c r="AA49" i="2"/>
  <c r="AE49" i="2"/>
  <c r="O49" i="2"/>
  <c r="F49" i="2"/>
  <c r="T52" i="2"/>
  <c r="N52" i="2"/>
  <c r="S44" i="2"/>
  <c r="AG49" i="2"/>
  <c r="K47" i="2"/>
  <c r="X47" i="2"/>
  <c r="L47" i="2"/>
  <c r="N47" i="2"/>
  <c r="T47" i="2"/>
  <c r="AF51" i="2"/>
  <c r="P51" i="2"/>
  <c r="AC51" i="2"/>
  <c r="AD51" i="2"/>
  <c r="AH51" i="2"/>
  <c r="U51" i="2"/>
  <c r="Q51" i="2"/>
  <c r="G50" i="2"/>
  <c r="AH50" i="2"/>
  <c r="AD50" i="2"/>
  <c r="P46" i="2"/>
  <c r="M46" i="2"/>
  <c r="Z46" i="2"/>
  <c r="AF46" i="2"/>
  <c r="E46" i="2"/>
  <c r="G45" i="2"/>
  <c r="AF45" i="2"/>
  <c r="H45" i="2"/>
  <c r="S45" i="2"/>
  <c r="W45" i="2"/>
  <c r="E45" i="2"/>
  <c r="Y45" i="2"/>
  <c r="AD48" i="2"/>
  <c r="L48" i="2"/>
  <c r="M48" i="2"/>
  <c r="I48" i="2"/>
  <c r="O48" i="2"/>
  <c r="S48" i="2"/>
  <c r="W44" i="2"/>
  <c r="X44" i="2"/>
  <c r="AH44" i="2"/>
  <c r="Y44" i="2"/>
  <c r="AE44" i="2"/>
  <c r="G44" i="2"/>
  <c r="AB49" i="2"/>
  <c r="Y49" i="2"/>
  <c r="I49" i="2"/>
  <c r="AC49" i="2"/>
  <c r="K52" i="2"/>
  <c r="S52" i="2"/>
  <c r="W52" i="2"/>
  <c r="G52" i="2"/>
  <c r="AF52" i="2"/>
  <c r="Z52" i="2"/>
  <c r="K51" i="2"/>
  <c r="M51" i="2"/>
  <c r="I51" i="2"/>
  <c r="N51" i="2"/>
  <c r="N50" i="2"/>
  <c r="AF50" i="2"/>
  <c r="W50" i="2"/>
  <c r="O50" i="2"/>
  <c r="O46" i="2"/>
  <c r="J46" i="2"/>
  <c r="AA45" i="2"/>
  <c r="I45" i="2"/>
  <c r="N45" i="2"/>
  <c r="L45" i="2"/>
  <c r="U48" i="2"/>
  <c r="X48" i="2"/>
  <c r="AB48" i="2"/>
  <c r="F44" i="2"/>
  <c r="N44" i="2"/>
  <c r="I44" i="2"/>
  <c r="AC44" i="2"/>
  <c r="R49" i="2"/>
  <c r="AH49" i="2"/>
  <c r="G49" i="2"/>
  <c r="N49" i="2"/>
  <c r="E49" i="2"/>
  <c r="Q52" i="2"/>
  <c r="L52" i="2"/>
  <c r="M52" i="2"/>
  <c r="Y52" i="2"/>
  <c r="Y50" i="2"/>
  <c r="Z47" i="2"/>
  <c r="F47" i="2"/>
  <c r="AF47" i="2"/>
  <c r="G47" i="2"/>
  <c r="AB47" i="2"/>
  <c r="Q47" i="2"/>
  <c r="AH47" i="2"/>
  <c r="X51" i="2"/>
  <c r="O51" i="2"/>
  <c r="G51" i="2"/>
  <c r="S51" i="2"/>
  <c r="AA51" i="2"/>
  <c r="E50" i="2"/>
  <c r="AG50" i="2"/>
  <c r="AB50" i="2"/>
  <c r="Z50" i="2"/>
  <c r="Q50" i="2"/>
  <c r="T50" i="2"/>
  <c r="K50" i="2"/>
  <c r="AD46" i="2"/>
  <c r="H46" i="2"/>
  <c r="G46" i="2"/>
  <c r="V46" i="2"/>
  <c r="X46" i="2"/>
  <c r="Q46" i="2"/>
  <c r="AH46" i="2"/>
  <c r="R46" i="2"/>
  <c r="R45" i="2"/>
  <c r="U45" i="2"/>
  <c r="AD45" i="2"/>
  <c r="AH45" i="2"/>
  <c r="AG45" i="2"/>
  <c r="P45" i="2"/>
  <c r="AB45" i="2"/>
  <c r="V48" i="2"/>
  <c r="AH48" i="2"/>
  <c r="AG48" i="2"/>
  <c r="F48" i="2"/>
  <c r="AE48" i="2"/>
  <c r="Q48" i="2"/>
  <c r="P44" i="2"/>
  <c r="U44" i="2"/>
  <c r="L44" i="2"/>
  <c r="AA44" i="2"/>
  <c r="U49" i="2"/>
  <c r="V49" i="2"/>
  <c r="S49" i="2"/>
  <c r="J52" i="2"/>
  <c r="U52" i="2"/>
  <c r="O52" i="2"/>
  <c r="AB52" i="2"/>
  <c r="AD52" i="2"/>
  <c r="H52" i="2"/>
</calcChain>
</file>

<file path=xl/sharedStrings.xml><?xml version="1.0" encoding="utf-8"?>
<sst xmlns="http://schemas.openxmlformats.org/spreadsheetml/2006/main" count="39" uniqueCount="39">
  <si>
    <t>Position</t>
  </si>
  <si>
    <t>*** Cette feuille doit rester masquée ***</t>
  </si>
  <si>
    <t>Aujourd’hui :</t>
  </si>
  <si>
    <t>Début du projet</t>
  </si>
  <si>
    <t>Aujourd’hui</t>
  </si>
  <si>
    <t>CHRONOLOGIE DU PROJET</t>
  </si>
  <si>
    <t xml:space="preserve">ENTRER LA DATE DE DÉBUT : </t>
  </si>
  <si>
    <t>ACTIVITÉ</t>
  </si>
  <si>
    <t>DÉBUT</t>
  </si>
  <si>
    <t>FIN</t>
  </si>
  <si>
    <t>REMARQUES</t>
  </si>
  <si>
    <t>Calcul fenêtre de début</t>
  </si>
  <si>
    <t>Décalage</t>
  </si>
  <si>
    <t>Début</t>
  </si>
  <si>
    <t>Fenêtre</t>
  </si>
  <si>
    <t>Série</t>
  </si>
  <si>
    <t>ID d’activité</t>
  </si>
  <si>
    <t>Activité</t>
  </si>
  <si>
    <t>Fenêtre Activités :</t>
  </si>
  <si>
    <t>ID</t>
  </si>
  <si>
    <t>1e maquette du site</t>
  </si>
  <si>
    <t>Ajout questions/réponses BDD</t>
  </si>
  <si>
    <t>Récupération et affichage des réponses possibles</t>
  </si>
  <si>
    <t>Ajout fonctionnalité de points/question</t>
  </si>
  <si>
    <t>Ajout questions, réponses et points dans la BDD</t>
  </si>
  <si>
    <t>TERMINE Page nouveau.html</t>
  </si>
  <si>
    <t>mise en place des inputs QCM dans nouveau.html  + feuille de style</t>
  </si>
  <si>
    <t>Création des controlleurs + routes</t>
  </si>
  <si>
    <t>Mise en place des routes avec le framework php Slim</t>
  </si>
  <si>
    <t>Création gestion.js</t>
  </si>
  <si>
    <t>création du fichier connexion.php BDD + création nouveau.js</t>
  </si>
  <si>
    <t>Modification des classes php</t>
  </si>
  <si>
    <t>Correction des erreurs sur les controlleurs</t>
  </si>
  <si>
    <t>Intégration de RobotGenereDB.php</t>
  </si>
  <si>
    <t>Mise en place de la simulation d'envoi de sms</t>
  </si>
  <si>
    <t>Intégration de la page rendu.html</t>
  </si>
  <si>
    <t>affichage de rendu.html en fonction du lancement de l'évènement</t>
  </si>
  <si>
    <t>Possibilité de changer les questions de rendu.html</t>
  </si>
  <si>
    <t>Récupération de la question courante dans rendu.html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</si>
</sst>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0">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fill>
        <patternFill patternType="none">
          <fgColor indexed="64"/>
          <bgColor indexed="65"/>
        </patternFill>
      </fill>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calculs!$B$32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errBars>
            <c:errDir val="y"/>
            <c:errBarType val="both"/>
            <c:errValType val="stdErr"/>
            <c:noEndCap val="0"/>
          </c:errBars>
          <c:cat>
            <c:numRef>
              <c:f>calculs!$E$31:$AH$31</c:f>
              <c:numCache>
                <c:formatCode>m/d/yyyy</c:formatCode>
                <c:ptCount val="30"/>
                <c:pt idx="0">
                  <c:v>41975</c:v>
                </c:pt>
                <c:pt idx="1">
                  <c:v>41976</c:v>
                </c:pt>
                <c:pt idx="2">
                  <c:v>41977</c:v>
                </c:pt>
                <c:pt idx="3">
                  <c:v>41978</c:v>
                </c:pt>
                <c:pt idx="4">
                  <c:v>41979</c:v>
                </c:pt>
                <c:pt idx="5">
                  <c:v>41980</c:v>
                </c:pt>
                <c:pt idx="6">
                  <c:v>41981</c:v>
                </c:pt>
                <c:pt idx="7">
                  <c:v>41982</c:v>
                </c:pt>
                <c:pt idx="8">
                  <c:v>41983</c:v>
                </c:pt>
                <c:pt idx="9">
                  <c:v>41984</c:v>
                </c:pt>
                <c:pt idx="10">
                  <c:v>41985</c:v>
                </c:pt>
                <c:pt idx="11">
                  <c:v>41986</c:v>
                </c:pt>
                <c:pt idx="12">
                  <c:v>41987</c:v>
                </c:pt>
                <c:pt idx="13">
                  <c:v>41988</c:v>
                </c:pt>
                <c:pt idx="14">
                  <c:v>41989</c:v>
                </c:pt>
                <c:pt idx="15">
                  <c:v>41990</c:v>
                </c:pt>
                <c:pt idx="16">
                  <c:v>41991</c:v>
                </c:pt>
                <c:pt idx="17">
                  <c:v>41992</c:v>
                </c:pt>
                <c:pt idx="18">
                  <c:v>41993</c:v>
                </c:pt>
                <c:pt idx="19">
                  <c:v>41994</c:v>
                </c:pt>
                <c:pt idx="20">
                  <c:v>41995</c:v>
                </c:pt>
                <c:pt idx="21">
                  <c:v>41996</c:v>
                </c:pt>
                <c:pt idx="22">
                  <c:v>41997</c:v>
                </c:pt>
                <c:pt idx="23">
                  <c:v>41998</c:v>
                </c:pt>
                <c:pt idx="24">
                  <c:v>41999</c:v>
                </c:pt>
                <c:pt idx="25">
                  <c:v>42000</c:v>
                </c:pt>
                <c:pt idx="26">
                  <c:v>42001</c:v>
                </c:pt>
                <c:pt idx="27">
                  <c:v>42002</c:v>
                </c:pt>
                <c:pt idx="28">
                  <c:v>42003</c:v>
                </c:pt>
                <c:pt idx="29">
                  <c:v>42004</c:v>
                </c:pt>
              </c:numCache>
            </c:numRef>
          </c:cat>
          <c:val>
            <c:numRef>
              <c:f>calculs!$E$32:$AH$32</c:f>
              <c:numCache>
                <c:formatCode>General</c:formatCode>
                <c:ptCount val="30"/>
                <c:pt idx="0">
                  <c:v>11.3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calculs!$D$44</c:f>
              <c:strCache>
                <c:ptCount val="1"/>
                <c:pt idx="0">
                  <c:v>DÉBUT DU PROJET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errBars>
            <c:errDir val="y"/>
            <c:errBarType val="both"/>
            <c:errValType val="stdErr"/>
            <c:noEndCap val="0"/>
          </c:errBars>
          <c:val>
            <c:numRef>
              <c:f>calculs!$E$44:$AH$44</c:f>
              <c:numCache>
                <c:formatCode>General</c:formatCode>
                <c:ptCount val="30"/>
                <c:pt idx="0">
                  <c:v>11.3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calculs!$B$33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errBars>
            <c:errDir val="y"/>
            <c:errBarType val="both"/>
            <c:errValType val="stdErr"/>
            <c:noEndCap val="0"/>
          </c:errBars>
          <c:cat>
            <c:numRef>
              <c:f>calculs!$E$31:$AH$31</c:f>
              <c:numCache>
                <c:formatCode>m/d/yyyy</c:formatCode>
                <c:ptCount val="30"/>
                <c:pt idx="0">
                  <c:v>41975</c:v>
                </c:pt>
                <c:pt idx="1">
                  <c:v>41976</c:v>
                </c:pt>
                <c:pt idx="2">
                  <c:v>41977</c:v>
                </c:pt>
                <c:pt idx="3">
                  <c:v>41978</c:v>
                </c:pt>
                <c:pt idx="4">
                  <c:v>41979</c:v>
                </c:pt>
                <c:pt idx="5">
                  <c:v>41980</c:v>
                </c:pt>
                <c:pt idx="6">
                  <c:v>41981</c:v>
                </c:pt>
                <c:pt idx="7">
                  <c:v>41982</c:v>
                </c:pt>
                <c:pt idx="8">
                  <c:v>41983</c:v>
                </c:pt>
                <c:pt idx="9">
                  <c:v>41984</c:v>
                </c:pt>
                <c:pt idx="10">
                  <c:v>41985</c:v>
                </c:pt>
                <c:pt idx="11">
                  <c:v>41986</c:v>
                </c:pt>
                <c:pt idx="12">
                  <c:v>41987</c:v>
                </c:pt>
                <c:pt idx="13">
                  <c:v>41988</c:v>
                </c:pt>
                <c:pt idx="14">
                  <c:v>41989</c:v>
                </c:pt>
                <c:pt idx="15">
                  <c:v>41990</c:v>
                </c:pt>
                <c:pt idx="16">
                  <c:v>41991</c:v>
                </c:pt>
                <c:pt idx="17">
                  <c:v>41992</c:v>
                </c:pt>
                <c:pt idx="18">
                  <c:v>41993</c:v>
                </c:pt>
                <c:pt idx="19">
                  <c:v>41994</c:v>
                </c:pt>
                <c:pt idx="20">
                  <c:v>41995</c:v>
                </c:pt>
                <c:pt idx="21">
                  <c:v>41996</c:v>
                </c:pt>
                <c:pt idx="22">
                  <c:v>41997</c:v>
                </c:pt>
                <c:pt idx="23">
                  <c:v>41998</c:v>
                </c:pt>
                <c:pt idx="24">
                  <c:v>41999</c:v>
                </c:pt>
                <c:pt idx="25">
                  <c:v>42000</c:v>
                </c:pt>
                <c:pt idx="26">
                  <c:v>42001</c:v>
                </c:pt>
                <c:pt idx="27">
                  <c:v>42002</c:v>
                </c:pt>
                <c:pt idx="28">
                  <c:v>42003</c:v>
                </c:pt>
                <c:pt idx="29">
                  <c:v>42004</c:v>
                </c:pt>
              </c:numCache>
            </c:numRef>
          </c:cat>
          <c:val>
            <c:numRef>
              <c:f>calculs!$E$33:$AH$33</c:f>
              <c:numCache>
                <c:formatCode>General</c:formatCode>
                <c:ptCount val="30"/>
                <c:pt idx="0">
                  <c:v>10.3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calculs!$D$45</c:f>
              <c:strCache>
                <c:ptCount val="1"/>
                <c:pt idx="0">
                  <c:v>1E MAQUETTE DU SITE</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errBars>
            <c:errDir val="y"/>
            <c:errBarType val="both"/>
            <c:errValType val="stdErr"/>
            <c:noEndCap val="0"/>
          </c:errBars>
          <c:val>
            <c:numRef>
              <c:f>calculs!$E$45:$AH$45</c:f>
              <c:numCache>
                <c:formatCode>General</c:formatCode>
                <c:ptCount val="30"/>
                <c:pt idx="0">
                  <c:v>10.3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calculs!$B$34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errBars>
            <c:errDir val="y"/>
            <c:errBarType val="both"/>
            <c:errValType val="stdErr"/>
            <c:noEndCap val="0"/>
          </c:errBars>
          <c:cat>
            <c:numRef>
              <c:f>calculs!$E$31:$AH$31</c:f>
              <c:numCache>
                <c:formatCode>m/d/yyyy</c:formatCode>
                <c:ptCount val="30"/>
                <c:pt idx="0">
                  <c:v>41975</c:v>
                </c:pt>
                <c:pt idx="1">
                  <c:v>41976</c:v>
                </c:pt>
                <c:pt idx="2">
                  <c:v>41977</c:v>
                </c:pt>
                <c:pt idx="3">
                  <c:v>41978</c:v>
                </c:pt>
                <c:pt idx="4">
                  <c:v>41979</c:v>
                </c:pt>
                <c:pt idx="5">
                  <c:v>41980</c:v>
                </c:pt>
                <c:pt idx="6">
                  <c:v>41981</c:v>
                </c:pt>
                <c:pt idx="7">
                  <c:v>41982</c:v>
                </c:pt>
                <c:pt idx="8">
                  <c:v>41983</c:v>
                </c:pt>
                <c:pt idx="9">
                  <c:v>41984</c:v>
                </c:pt>
                <c:pt idx="10">
                  <c:v>41985</c:v>
                </c:pt>
                <c:pt idx="11">
                  <c:v>41986</c:v>
                </c:pt>
                <c:pt idx="12">
                  <c:v>41987</c:v>
                </c:pt>
                <c:pt idx="13">
                  <c:v>41988</c:v>
                </c:pt>
                <c:pt idx="14">
                  <c:v>41989</c:v>
                </c:pt>
                <c:pt idx="15">
                  <c:v>41990</c:v>
                </c:pt>
                <c:pt idx="16">
                  <c:v>41991</c:v>
                </c:pt>
                <c:pt idx="17">
                  <c:v>41992</c:v>
                </c:pt>
                <c:pt idx="18">
                  <c:v>41993</c:v>
                </c:pt>
                <c:pt idx="19">
                  <c:v>41994</c:v>
                </c:pt>
                <c:pt idx="20">
                  <c:v>41995</c:v>
                </c:pt>
                <c:pt idx="21">
                  <c:v>41996</c:v>
                </c:pt>
                <c:pt idx="22">
                  <c:v>41997</c:v>
                </c:pt>
                <c:pt idx="23">
                  <c:v>41998</c:v>
                </c:pt>
                <c:pt idx="24">
                  <c:v>41999</c:v>
                </c:pt>
                <c:pt idx="25">
                  <c:v>42000</c:v>
                </c:pt>
                <c:pt idx="26">
                  <c:v>42001</c:v>
                </c:pt>
                <c:pt idx="27">
                  <c:v>42002</c:v>
                </c:pt>
                <c:pt idx="28">
                  <c:v>42003</c:v>
                </c:pt>
                <c:pt idx="29">
                  <c:v>42004</c:v>
                </c:pt>
              </c:numCache>
            </c:numRef>
          </c:cat>
          <c:val>
            <c:numRef>
              <c:f>calculs!$E$34:$AH$34</c:f>
              <c:numCache>
                <c:formatCode>General</c:formatCode>
                <c:ptCount val="30"/>
                <c:pt idx="0">
                  <c:v>#N/A</c:v>
                </c:pt>
                <c:pt idx="1">
                  <c:v>9.3000000000000007</c:v>
                </c:pt>
                <c:pt idx="2">
                  <c:v>9.3000000000000007</c:v>
                </c:pt>
                <c:pt idx="3">
                  <c:v>9.3000000000000007</c:v>
                </c:pt>
                <c:pt idx="4">
                  <c:v>9.3000000000000007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calculs!$D$46</c:f>
              <c:strCache>
                <c:ptCount val="1"/>
                <c:pt idx="0">
                  <c:v>AJOUT QUESTIONS/RÉPONSES BDD</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errBars>
            <c:errDir val="y"/>
            <c:errBarType val="both"/>
            <c:errValType val="stdErr"/>
            <c:noEndCap val="0"/>
          </c:errBars>
          <c:val>
            <c:numRef>
              <c:f>calculs!$E$46:$AH$46</c:f>
              <c:numCache>
                <c:formatCode>General</c:formatCode>
                <c:ptCount val="30"/>
                <c:pt idx="0">
                  <c:v>#N/A</c:v>
                </c:pt>
                <c:pt idx="1">
                  <c:v>#N/A</c:v>
                </c:pt>
                <c:pt idx="2">
                  <c:v>#N/A</c:v>
                </c:pt>
                <c:pt idx="3">
                  <c:v>#N/A</c:v>
                </c:pt>
                <c:pt idx="4">
                  <c:v>9.3000000000000007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calculs!$B$35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errBars>
            <c:errDir val="y"/>
            <c:errBarType val="both"/>
            <c:errValType val="stdErr"/>
            <c:noEndCap val="0"/>
          </c:errBars>
          <c:cat>
            <c:numRef>
              <c:f>calculs!$E$31:$AH$31</c:f>
              <c:numCache>
                <c:formatCode>m/d/yyyy</c:formatCode>
                <c:ptCount val="30"/>
                <c:pt idx="0">
                  <c:v>41975</c:v>
                </c:pt>
                <c:pt idx="1">
                  <c:v>41976</c:v>
                </c:pt>
                <c:pt idx="2">
                  <c:v>41977</c:v>
                </c:pt>
                <c:pt idx="3">
                  <c:v>41978</c:v>
                </c:pt>
                <c:pt idx="4">
                  <c:v>41979</c:v>
                </c:pt>
                <c:pt idx="5">
                  <c:v>41980</c:v>
                </c:pt>
                <c:pt idx="6">
                  <c:v>41981</c:v>
                </c:pt>
                <c:pt idx="7">
                  <c:v>41982</c:v>
                </c:pt>
                <c:pt idx="8">
                  <c:v>41983</c:v>
                </c:pt>
                <c:pt idx="9">
                  <c:v>41984</c:v>
                </c:pt>
                <c:pt idx="10">
                  <c:v>41985</c:v>
                </c:pt>
                <c:pt idx="11">
                  <c:v>41986</c:v>
                </c:pt>
                <c:pt idx="12">
                  <c:v>41987</c:v>
                </c:pt>
                <c:pt idx="13">
                  <c:v>41988</c:v>
                </c:pt>
                <c:pt idx="14">
                  <c:v>41989</c:v>
                </c:pt>
                <c:pt idx="15">
                  <c:v>41990</c:v>
                </c:pt>
                <c:pt idx="16">
                  <c:v>41991</c:v>
                </c:pt>
                <c:pt idx="17">
                  <c:v>41992</c:v>
                </c:pt>
                <c:pt idx="18">
                  <c:v>41993</c:v>
                </c:pt>
                <c:pt idx="19">
                  <c:v>41994</c:v>
                </c:pt>
                <c:pt idx="20">
                  <c:v>41995</c:v>
                </c:pt>
                <c:pt idx="21">
                  <c:v>41996</c:v>
                </c:pt>
                <c:pt idx="22">
                  <c:v>41997</c:v>
                </c:pt>
                <c:pt idx="23">
                  <c:v>41998</c:v>
                </c:pt>
                <c:pt idx="24">
                  <c:v>41999</c:v>
                </c:pt>
                <c:pt idx="25">
                  <c:v>42000</c:v>
                </c:pt>
                <c:pt idx="26">
                  <c:v>42001</c:v>
                </c:pt>
                <c:pt idx="27">
                  <c:v>42002</c:v>
                </c:pt>
                <c:pt idx="28">
                  <c:v>42003</c:v>
                </c:pt>
                <c:pt idx="29">
                  <c:v>42004</c:v>
                </c:pt>
              </c:numCache>
            </c:numRef>
          </c:cat>
          <c:val>
            <c:numRef>
              <c:f>calculs!$E$35:$AH$35</c:f>
              <c:numCache>
                <c:formatCode>General</c:formatCode>
                <c:ptCount val="30"/>
                <c:pt idx="0">
                  <c:v>#N/A</c:v>
                </c:pt>
                <c:pt idx="1">
                  <c:v>#N/A</c:v>
                </c:pt>
                <c:pt idx="2">
                  <c:v>#N/A</c:v>
                </c:pt>
                <c:pt idx="3">
                  <c:v>#N/A</c:v>
                </c:pt>
                <c:pt idx="4">
                  <c:v>#N/A</c:v>
                </c:pt>
                <c:pt idx="5">
                  <c:v>8.3000000000000007</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calculs!$D$47</c:f>
              <c:strCache>
                <c:ptCount val="1"/>
                <c:pt idx="0">
                  <c:v>RÉCUPÉRATION ET AFFICHAGE DES RÉPONSES POSSIBLES</c:v>
                </c:pt>
              </c:strCache>
            </c:strRef>
          </c:tx>
          <c:marker>
            <c:symbol val="circle"/>
            <c:size val="9"/>
            <c:spPr>
              <a:solidFill>
                <a:schemeClr val="accent1"/>
              </a:solidFill>
              <a:ln>
                <a:solidFill>
                  <a:schemeClr val="accent1"/>
                </a:solidFill>
              </a:ln>
            </c:spPr>
          </c:marker>
          <c:errBars>
            <c:errDir val="y"/>
            <c:errBarType val="both"/>
            <c:errValType val="stdErr"/>
            <c:noEndCap val="0"/>
          </c:errBars>
          <c:val>
            <c:numRef>
              <c:f>calculs!$E$47:$AH$47</c:f>
              <c:numCache>
                <c:formatCode>General</c:formatCode>
                <c:ptCount val="30"/>
                <c:pt idx="0">
                  <c:v>#N/A</c:v>
                </c:pt>
                <c:pt idx="1">
                  <c:v>#N/A</c:v>
                </c:pt>
                <c:pt idx="2">
                  <c:v>#N/A</c:v>
                </c:pt>
                <c:pt idx="3">
                  <c:v>#N/A</c:v>
                </c:pt>
                <c:pt idx="4">
                  <c:v>#N/A</c:v>
                </c:pt>
                <c:pt idx="5">
                  <c:v>8.3000000000000007</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calculs!$B$36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errBars>
            <c:errDir val="y"/>
            <c:errBarType val="both"/>
            <c:errValType val="stdErr"/>
            <c:noEndCap val="0"/>
          </c:errBars>
          <c:cat>
            <c:numRef>
              <c:f>calculs!$E$31:$AH$31</c:f>
              <c:numCache>
                <c:formatCode>m/d/yyyy</c:formatCode>
                <c:ptCount val="30"/>
                <c:pt idx="0">
                  <c:v>41975</c:v>
                </c:pt>
                <c:pt idx="1">
                  <c:v>41976</c:v>
                </c:pt>
                <c:pt idx="2">
                  <c:v>41977</c:v>
                </c:pt>
                <c:pt idx="3">
                  <c:v>41978</c:v>
                </c:pt>
                <c:pt idx="4">
                  <c:v>41979</c:v>
                </c:pt>
                <c:pt idx="5">
                  <c:v>41980</c:v>
                </c:pt>
                <c:pt idx="6">
                  <c:v>41981</c:v>
                </c:pt>
                <c:pt idx="7">
                  <c:v>41982</c:v>
                </c:pt>
                <c:pt idx="8">
                  <c:v>41983</c:v>
                </c:pt>
                <c:pt idx="9">
                  <c:v>41984</c:v>
                </c:pt>
                <c:pt idx="10">
                  <c:v>41985</c:v>
                </c:pt>
                <c:pt idx="11">
                  <c:v>41986</c:v>
                </c:pt>
                <c:pt idx="12">
                  <c:v>41987</c:v>
                </c:pt>
                <c:pt idx="13">
                  <c:v>41988</c:v>
                </c:pt>
                <c:pt idx="14">
                  <c:v>41989</c:v>
                </c:pt>
                <c:pt idx="15">
                  <c:v>41990</c:v>
                </c:pt>
                <c:pt idx="16">
                  <c:v>41991</c:v>
                </c:pt>
                <c:pt idx="17">
                  <c:v>41992</c:v>
                </c:pt>
                <c:pt idx="18">
                  <c:v>41993</c:v>
                </c:pt>
                <c:pt idx="19">
                  <c:v>41994</c:v>
                </c:pt>
                <c:pt idx="20">
                  <c:v>41995</c:v>
                </c:pt>
                <c:pt idx="21">
                  <c:v>41996</c:v>
                </c:pt>
                <c:pt idx="22">
                  <c:v>41997</c:v>
                </c:pt>
                <c:pt idx="23">
                  <c:v>41998</c:v>
                </c:pt>
                <c:pt idx="24">
                  <c:v>41999</c:v>
                </c:pt>
                <c:pt idx="25">
                  <c:v>42000</c:v>
                </c:pt>
                <c:pt idx="26">
                  <c:v>42001</c:v>
                </c:pt>
                <c:pt idx="27">
                  <c:v>42002</c:v>
                </c:pt>
                <c:pt idx="28">
                  <c:v>42003</c:v>
                </c:pt>
                <c:pt idx="29">
                  <c:v>42004</c:v>
                </c:pt>
              </c:numCache>
            </c:numRef>
          </c:cat>
          <c:val>
            <c:numRef>
              <c:f>calculs!$E$36:$AH$36</c:f>
              <c:numCache>
                <c:formatCode>General</c:formatCode>
                <c:ptCount val="30"/>
                <c:pt idx="0">
                  <c:v>#N/A</c:v>
                </c:pt>
                <c:pt idx="1">
                  <c:v>#N/A</c:v>
                </c:pt>
                <c:pt idx="2">
                  <c:v>#N/A</c:v>
                </c:pt>
                <c:pt idx="3">
                  <c:v>#N/A</c:v>
                </c:pt>
                <c:pt idx="4">
                  <c:v>#N/A</c:v>
                </c:pt>
                <c:pt idx="5">
                  <c:v>#N/A</c:v>
                </c:pt>
                <c:pt idx="6">
                  <c:v>#N/A</c:v>
                </c:pt>
                <c:pt idx="7">
                  <c:v>#N/A</c:v>
                </c:pt>
                <c:pt idx="8">
                  <c:v>#N/A</c:v>
                </c:pt>
                <c:pt idx="9">
                  <c:v>7.3000000000000007</c:v>
                </c:pt>
                <c:pt idx="10">
                  <c:v>7.3000000000000007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calculs!$D$48</c:f>
              <c:strCache>
                <c:ptCount val="1"/>
                <c:pt idx="0">
                  <c:v>AJOUT FONCTIONNALITÉ DE POINTS/QUESTION</c:v>
                </c:pt>
              </c:strCache>
            </c:strRef>
          </c:tx>
          <c:marker>
            <c:symbol val="circle"/>
            <c:size val="9"/>
            <c:spPr>
              <a:solidFill>
                <a:schemeClr val="accent1"/>
              </a:solidFill>
              <a:ln>
                <a:solidFill>
                  <a:schemeClr val="accent1"/>
                </a:solidFill>
              </a:ln>
            </c:spPr>
          </c:marker>
          <c:dLbls>
            <c:spPr>
              <a:noFill/>
              <a:ln>
                <a:noFill/>
              </a:ln>
              <a:effectLst/>
            </c:spPr>
            <c:txPr>
              <a:bodyPr wrap="square" lIns="38100" tIns="19050" rIns="38100" bIns="19050" anchor="ctr">
                <a:spAutoFit/>
              </a:bodyPr>
              <a:lstStyle/>
              <a:p>
                <a:pPr>
                  <a:defRPr sz="800" baseline="0"/>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errBars>
            <c:errDir val="y"/>
            <c:errBarType val="both"/>
            <c:errValType val="stdErr"/>
            <c:noEndCap val="0"/>
          </c:errBars>
          <c:val>
            <c:numRef>
              <c:f>calculs!$E$48:$AH$48</c:f>
              <c:numCache>
                <c:formatCode>General</c:formatCode>
                <c:ptCount val="30"/>
                <c:pt idx="0">
                  <c:v>#N/A</c:v>
                </c:pt>
                <c:pt idx="1">
                  <c:v>#N/A</c:v>
                </c:pt>
                <c:pt idx="2">
                  <c:v>#N/A</c:v>
                </c:pt>
                <c:pt idx="3">
                  <c:v>#N/A</c:v>
                </c:pt>
                <c:pt idx="4">
                  <c:v>#N/A</c:v>
                </c:pt>
                <c:pt idx="5">
                  <c:v>#N/A</c:v>
                </c:pt>
                <c:pt idx="6">
                  <c:v>#N/A</c:v>
                </c:pt>
                <c:pt idx="7">
                  <c:v>#N/A</c:v>
                </c:pt>
                <c:pt idx="8">
                  <c:v>#N/A</c:v>
                </c:pt>
                <c:pt idx="9">
                  <c:v>#N/A</c:v>
                </c:pt>
                <c:pt idx="10">
                  <c:v>7.3000000000000007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calculs!$B$37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errBars>
            <c:errDir val="y"/>
            <c:errBarType val="both"/>
            <c:errValType val="stdErr"/>
            <c:noEndCap val="0"/>
          </c:errBars>
          <c:val>
            <c:numRef>
              <c:f>calculs!$E$37:$AH$37</c:f>
              <c:numCache>
                <c:formatCode>General</c:formatCode>
                <c:ptCount val="30"/>
                <c:pt idx="0">
                  <c:v>#N/A</c:v>
                </c:pt>
                <c:pt idx="1">
                  <c:v>#N/A</c:v>
                </c:pt>
                <c:pt idx="2">
                  <c:v>#N/A</c:v>
                </c:pt>
                <c:pt idx="3">
                  <c:v>#N/A</c:v>
                </c:pt>
                <c:pt idx="4">
                  <c:v>#N/A</c:v>
                </c:pt>
                <c:pt idx="5">
                  <c:v>#N/A</c:v>
                </c:pt>
                <c:pt idx="6">
                  <c:v>#N/A</c:v>
                </c:pt>
                <c:pt idx="7">
                  <c:v>#N/A</c:v>
                </c:pt>
                <c:pt idx="8">
                  <c:v>#N/A</c:v>
                </c:pt>
                <c:pt idx="9">
                  <c:v>#N/A</c:v>
                </c:pt>
                <c:pt idx="10">
                  <c:v>6.3000000000000007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calculs!$D$49</c:f>
              <c:strCache>
                <c:ptCount val="1"/>
                <c:pt idx="0">
                  <c:v>TERMINE PAGE NOUVEAU.HTML</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errBars>
            <c:errDir val="y"/>
            <c:errBarType val="both"/>
            <c:errValType val="stdErr"/>
            <c:noEndCap val="0"/>
          </c:errBars>
          <c:val>
            <c:numRef>
              <c:f>calculs!$E$49:$AH$49</c:f>
              <c:numCache>
                <c:formatCode>General</c:formatCode>
                <c:ptCount val="30"/>
                <c:pt idx="0">
                  <c:v>#N/A</c:v>
                </c:pt>
                <c:pt idx="1">
                  <c:v>#N/A</c:v>
                </c:pt>
                <c:pt idx="2">
                  <c:v>#N/A</c:v>
                </c:pt>
                <c:pt idx="3">
                  <c:v>#N/A</c:v>
                </c:pt>
                <c:pt idx="4">
                  <c:v>#N/A</c:v>
                </c:pt>
                <c:pt idx="5">
                  <c:v>#N/A</c:v>
                </c:pt>
                <c:pt idx="6">
                  <c:v>#N/A</c:v>
                </c:pt>
                <c:pt idx="7">
                  <c:v>#N/A</c:v>
                </c:pt>
                <c:pt idx="8">
                  <c:v>#N/A</c:v>
                </c:pt>
                <c:pt idx="9">
                  <c:v>#N/A</c:v>
                </c:pt>
                <c:pt idx="10">
                  <c:v>6.3000000000000007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calculs!$B$38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errBars>
            <c:errDir val="y"/>
            <c:errBarType val="both"/>
            <c:errValType val="stdErr"/>
            <c:noEndCap val="0"/>
          </c:errBars>
          <c:val>
            <c:numRef>
              <c:f>calculs!$E$38:$AH$38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5.3000000000000007</c:v>
                </c:pt>
                <c:pt idx="12">
                  <c:v>5.3000000000000007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calculs!$D$50</c:f>
              <c:strCache>
                <c:ptCount val="1"/>
                <c:pt idx="0">
                  <c:v>CRÉATION DES CONTROLLEURS + ROUTES</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errBars>
            <c:errDir val="y"/>
            <c:errBarType val="both"/>
            <c:errValType val="stdErr"/>
            <c:noEndCap val="0"/>
          </c:errBars>
          <c:val>
            <c:numRef>
              <c:f>calculs!$E$50:$AH$50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5.3000000000000007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calculs!$B$39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errBars>
            <c:errDir val="y"/>
            <c:errBarType val="both"/>
            <c:errValType val="stdErr"/>
            <c:noEndCap val="0"/>
          </c:errBars>
          <c:val>
            <c:numRef>
              <c:f>calculs!$E$39:$AH$39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4.3000000000000007</c:v>
                </c:pt>
                <c:pt idx="15">
                  <c:v>4.3000000000000007</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5"/>
          <c:order val="15"/>
          <c:tx>
            <c:strRef>
              <c:f>calculs!$D$51</c:f>
              <c:strCache>
                <c:ptCount val="1"/>
                <c:pt idx="0">
                  <c:v>CRÉATION GESTION.JS</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errBars>
            <c:errDir val="y"/>
            <c:errBarType val="both"/>
            <c:errValType val="stdErr"/>
            <c:noEndCap val="0"/>
          </c:errBars>
          <c:val>
            <c:numRef>
              <c:f>calculs!$E$51:$AH$51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4.3000000000000007</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6"/>
          <c:order val="16"/>
          <c:tx>
            <c:strRef>
              <c:f>calculs!$B$40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errBars>
            <c:errDir val="y"/>
            <c:errBarType val="both"/>
            <c:errValType val="stdErr"/>
            <c:noEndCap val="0"/>
          </c:errBars>
          <c:val>
            <c:numRef>
              <c:f>calculs!$E$40:$AH$40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3.3000000000000007</c:v>
                </c:pt>
                <c:pt idx="20">
                  <c:v>#N/A</c:v>
                </c:pt>
                <c:pt idx="21">
                  <c:v>#N/A</c:v>
                </c:pt>
                <c:pt idx="22">
                  <c:v>#N/A</c:v>
                </c:pt>
                <c:pt idx="23">
                  <c:v>#N/A</c:v>
                </c:pt>
                <c:pt idx="24">
                  <c:v>#N/A</c:v>
                </c:pt>
                <c:pt idx="25">
                  <c:v>#N/A</c:v>
                </c:pt>
                <c:pt idx="26">
                  <c:v>#N/A</c:v>
                </c:pt>
                <c:pt idx="27">
                  <c:v>#N/A</c:v>
                </c:pt>
                <c:pt idx="28">
                  <c:v>#N/A</c:v>
                </c:pt>
                <c:pt idx="29">
                  <c:v>#N/A</c:v>
                </c:pt>
              </c:numCache>
            </c:numRef>
          </c:val>
          <c:smooth val="0"/>
        </c:ser>
        <c:ser>
          <c:idx val="17"/>
          <c:order val="17"/>
          <c:tx>
            <c:strRef>
              <c:f>calculs!$D$52</c:f>
              <c:strCache>
                <c:ptCount val="1"/>
                <c:pt idx="0">
                  <c:v>MODIFICATION DES CLASSES PHP</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errBars>
            <c:errDir val="y"/>
            <c:errBarType val="both"/>
            <c:errValType val="stdErr"/>
            <c:noEndCap val="0"/>
          </c:errBars>
          <c:val>
            <c:numRef>
              <c:f>calculs!$E$52:$AH$52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3.3000000000000007</c:v>
                </c:pt>
                <c:pt idx="20">
                  <c:v>#N/A</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stdErr"/>
            <c:noEndCap val="0"/>
          </c:errBars>
          <c:val>
            <c:numRef>
              <c:f>calculs!$E$56:$AH$56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calculs!$D$58</c:f>
              <c:strCache>
                <c:ptCount val="1"/>
                <c:pt idx="0">
                  <c:v>déc 2014</c:v>
                </c:pt>
              </c:strCache>
            </c:strRef>
          </c:tx>
          <c:spPr>
            <a:ln w="228600" cap="sq">
              <a:solidFill>
                <a:schemeClr val="accent3"/>
              </a:solidFill>
            </a:ln>
          </c:spPr>
          <c:marker>
            <c:symbol val="none"/>
          </c:marker>
          <c:errBars>
            <c:errDir val="y"/>
            <c:errBarType val="both"/>
            <c:errValType val="stdErr"/>
            <c:noEndCap val="0"/>
          </c:errBars>
          <c:val>
            <c:numRef>
              <c:f>calculs!$E$58:$AH$58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0"/>
          <c:order val="20"/>
          <c:tx>
            <c:strRef>
              <c:f>calculs!$D$61</c:f>
              <c:strCache>
                <c:ptCount val="1"/>
                <c:pt idx="0">
                  <c:v>janv 2015</c:v>
                </c:pt>
              </c:strCache>
            </c:strRef>
          </c:tx>
          <c:spPr>
            <a:ln w="228600" cap="sq">
              <a:solidFill>
                <a:schemeClr val="accent2"/>
              </a:solidFill>
            </a:ln>
          </c:spPr>
          <c:marker>
            <c:symbol val="none"/>
          </c:marker>
          <c:errBars>
            <c:errDir val="y"/>
            <c:errBarType val="both"/>
            <c:errValType val="stdErr"/>
            <c:noEndCap val="0"/>
          </c:errBars>
          <c:val>
            <c:numRef>
              <c:f>calculs!$E$61:$AH$61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1"/>
          <c:order val="21"/>
          <c:tx>
            <c:strRef>
              <c:f>calculs!$D$66</c:f>
              <c:strCache>
                <c:ptCount val="1"/>
                <c:pt idx="0">
                  <c:v>janv 2015</c:v>
                </c:pt>
              </c:strCache>
            </c:strRef>
          </c:tx>
          <c:marker>
            <c:symbol val="none"/>
          </c:marker>
          <c:dLbls>
            <c:spPr>
              <a:noFill/>
              <a:ln>
                <a:noFill/>
              </a:ln>
              <a:effectLst/>
            </c:spPr>
            <c:txPr>
              <a:bodyPr/>
              <a:lstStyle/>
              <a:p>
                <a:pPr>
                  <a:defRPr sz="1200">
                    <a:solidFill>
                      <a:schemeClr val="bg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both"/>
            <c:errValType val="stdErr"/>
            <c:noEndCap val="0"/>
          </c:errBars>
          <c:val>
            <c:numRef>
              <c:f>calculs!$E$66:$AH$66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calculs!$D$65</c:f>
              <c:strCache>
                <c:ptCount val="1"/>
                <c:pt idx="0">
                  <c:v>déc 2014</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errBars>
            <c:errDir val="y"/>
            <c:errBarType val="both"/>
            <c:errValType val="stdErr"/>
            <c:noEndCap val="0"/>
          </c:errBars>
          <c:val>
            <c:numRef>
              <c:f>calculs!$E$65:$AH$65</c:f>
              <c:numCache>
                <c:formatCode>General</c:formatCode>
                <c:ptCount val="30"/>
                <c:pt idx="0">
                  <c:v>0.5</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Ligne en pointillés pour les jours</c:v>
          </c:tx>
          <c:spPr>
            <a:ln w="15875">
              <a:solidFill>
                <a:schemeClr val="tx2"/>
              </a:solidFill>
            </a:ln>
          </c:spPr>
          <c:marker>
            <c:symbol val="circle"/>
            <c:size val="5"/>
            <c:spPr>
              <a:solidFill>
                <a:schemeClr val="tx2"/>
              </a:solidFill>
              <a:ln>
                <a:noFill/>
              </a:ln>
            </c:spPr>
          </c:marker>
          <c:dLbls>
            <c:dLbl>
              <c:idx val="0"/>
              <c:layout/>
              <c:tx>
                <c:strRef>
                  <c:f>calculs!$E$72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{A302CBA9-F4AC-45AE-B27A-56CFC46C75CF}</c15:txfldGUID>
                      <c15:f>calculs!$E$72</c15:f>
                      <c15:dlblFieldTableCache>
                        <c:ptCount val="1"/>
                        <c:pt idx="0">
                          <c:v>02</c:v>
                        </c:pt>
                      </c15:dlblFieldTableCache>
                    </c15:dlblFTEntry>
                  </c15:dlblFieldTable>
                  <c15:showDataLabelsRange val="0"/>
                </c:ext>
              </c:extLst>
            </c:dLbl>
            <c:dLbl>
              <c:idx val="1"/>
              <c:layout/>
              <c:tx>
                <c:strRef>
                  <c:f>calculs!$F$72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{314BCAA7-7D1B-486B-B0C4-850585F57A60}</c15:txfldGUID>
                      <c15:f>calculs!$F$72</c15:f>
                      <c15:dlblFieldTableCache>
                        <c:ptCount val="1"/>
                        <c:pt idx="0">
                          <c:v>03</c:v>
                        </c:pt>
                      </c15:dlblFieldTableCache>
                    </c15:dlblFTEntry>
                  </c15:dlblFieldTable>
                  <c15:showDataLabelsRange val="0"/>
                </c:ext>
              </c:extLst>
            </c:dLbl>
            <c:dLbl>
              <c:idx val="2"/>
              <c:layout/>
              <c:tx>
                <c:strRef>
                  <c:f>calculs!$G$72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{00F2F84A-86E8-4B96-A7BD-56607A77B2AC}</c15:txfldGUID>
                      <c15:f>calculs!$G$72</c15:f>
                      <c15:dlblFieldTableCache>
                        <c:ptCount val="1"/>
                        <c:pt idx="0">
                          <c:v>04</c:v>
                        </c:pt>
                      </c15:dlblFieldTableCache>
                    </c15:dlblFTEntry>
                  </c15:dlblFieldTable>
                  <c15:showDataLabelsRange val="0"/>
                </c:ext>
              </c:extLst>
            </c:dLbl>
            <c:dLbl>
              <c:idx val="3"/>
              <c:layout/>
              <c:tx>
                <c:strRef>
                  <c:f>calculs!$H$72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{9FA65A79-7FC1-4ADE-84F7-7AEA653B8A52}</c15:txfldGUID>
                      <c15:f>calculs!$H$72</c15:f>
                      <c15:dlblFieldTableCache>
                        <c:ptCount val="1"/>
                        <c:pt idx="0">
                          <c:v>05</c:v>
                        </c:pt>
                      </c15:dlblFieldTableCache>
                    </c15:dlblFTEntry>
                  </c15:dlblFieldTable>
                  <c15:showDataLabelsRange val="0"/>
                </c:ext>
              </c:extLst>
            </c:dLbl>
            <c:dLbl>
              <c:idx val="4"/>
              <c:layout/>
              <c:tx>
                <c:strRef>
                  <c:f>calculs!$I$72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{D39E6388-418B-49BD-B539-9F9B51EEC5FD}</c15:txfldGUID>
                      <c15:f>calculs!$I$72</c15:f>
                      <c15:dlblFieldTableCache>
                        <c:ptCount val="1"/>
                        <c:pt idx="0">
                          <c:v>06</c:v>
                        </c:pt>
                      </c15:dlblFieldTableCache>
                    </c15:dlblFTEntry>
                  </c15:dlblFieldTable>
                  <c15:showDataLabelsRange val="0"/>
                </c:ext>
              </c:extLst>
            </c:dLbl>
            <c:dLbl>
              <c:idx val="5"/>
              <c:layout/>
              <c:tx>
                <c:strRef>
                  <c:f>calculs!$J$72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{BF596A2A-5421-41D9-95EE-A6A85D13E642}</c15:txfldGUID>
                      <c15:f>calculs!$J$72</c15:f>
                      <c15:dlblFieldTableCache>
                        <c:ptCount val="1"/>
                        <c:pt idx="0">
                          <c:v>07</c:v>
                        </c:pt>
                      </c15:dlblFieldTableCache>
                    </c15:dlblFTEntry>
                  </c15:dlblFieldTable>
                  <c15:showDataLabelsRange val="0"/>
                </c:ext>
              </c:extLst>
            </c:dLbl>
            <c:dLbl>
              <c:idx val="6"/>
              <c:layout/>
              <c:tx>
                <c:strRef>
                  <c:f>calculs!$K$72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{FF0738B2-279D-4D34-B179-DB9E95EEC28F}</c15:txfldGUID>
                      <c15:f>calculs!$K$72</c15:f>
                      <c15:dlblFieldTableCache>
                        <c:ptCount val="1"/>
                        <c:pt idx="0">
                          <c:v>08</c:v>
                        </c:pt>
                      </c15:dlblFieldTableCache>
                    </c15:dlblFTEntry>
                  </c15:dlblFieldTable>
                  <c15:showDataLabelsRange val="0"/>
                </c:ext>
              </c:extLst>
            </c:dLbl>
            <c:dLbl>
              <c:idx val="7"/>
              <c:layout/>
              <c:tx>
                <c:strRef>
                  <c:f>calculs!$L$72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{F2F34B3F-A863-4B56-BBA5-CBE2501D9653}</c15:txfldGUID>
                      <c15:f>calculs!$L$72</c15:f>
                      <c15:dlblFieldTableCache>
                        <c:ptCount val="1"/>
                        <c:pt idx="0">
                          <c:v>09</c:v>
                        </c:pt>
                      </c15:dlblFieldTableCache>
                    </c15:dlblFTEntry>
                  </c15:dlblFieldTable>
                  <c15:showDataLabelsRange val="0"/>
                </c:ext>
              </c:extLst>
            </c:dLbl>
            <c:dLbl>
              <c:idx val="8"/>
              <c:layout/>
              <c:tx>
                <c:strRef>
                  <c:f>calculs!$M$72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{D465B1A3-EEBA-4259-A359-83DC005B3100}</c15:txfldGUID>
                      <c15:f>calculs!$M$72</c15:f>
                      <c15:dlblFieldTableCache>
                        <c:ptCount val="1"/>
                        <c:pt idx="0">
                          <c:v>10</c:v>
                        </c:pt>
                      </c15:dlblFieldTableCache>
                    </c15:dlblFTEntry>
                  </c15:dlblFieldTable>
                  <c15:showDataLabelsRange val="0"/>
                </c:ext>
              </c:extLst>
            </c:dLbl>
            <c:dLbl>
              <c:idx val="9"/>
              <c:layout/>
              <c:tx>
                <c:strRef>
                  <c:f>calculs!$N$72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{BF9882F4-EB6A-427B-970B-E7D23AA451ED}</c15:txfldGUID>
                      <c15:f>calculs!$N$72</c15:f>
                      <c15:dlblFieldTableCache>
                        <c:ptCount val="1"/>
                        <c:pt idx="0">
                          <c:v>11</c:v>
                        </c:pt>
                      </c15:dlblFieldTableCache>
                    </c15:dlblFTEntry>
                  </c15:dlblFieldTable>
                  <c15:showDataLabelsRange val="0"/>
                </c:ext>
              </c:extLst>
            </c:dLbl>
            <c:dLbl>
              <c:idx val="10"/>
              <c:layout/>
              <c:tx>
                <c:strRef>
                  <c:f>calculs!$O$72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{CC11CC5B-94F1-42C9-BA52-2D6EF70E5E6B}</c15:txfldGUID>
                      <c15:f>calculs!$O$72</c15:f>
                      <c15:dlblFieldTableCache>
                        <c:ptCount val="1"/>
                        <c:pt idx="0">
                          <c:v>12</c:v>
                        </c:pt>
                      </c15:dlblFieldTableCache>
                    </c15:dlblFTEntry>
                  </c15:dlblFieldTable>
                  <c15:showDataLabelsRange val="0"/>
                </c:ext>
              </c:extLst>
            </c:dLbl>
            <c:dLbl>
              <c:idx val="11"/>
              <c:layout/>
              <c:tx>
                <c:strRef>
                  <c:f>calculs!$P$72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{63718926-C722-4E07-9203-D2E4B2659AC4}</c15:txfldGUID>
                      <c15:f>calculs!$P$72</c15:f>
                      <c15:dlblFieldTableCache>
                        <c:ptCount val="1"/>
                        <c:pt idx="0">
                          <c:v>13</c:v>
                        </c:pt>
                      </c15:dlblFieldTableCache>
                    </c15:dlblFTEntry>
                  </c15:dlblFieldTable>
                  <c15:showDataLabelsRange val="0"/>
                </c:ext>
              </c:extLst>
            </c:dLbl>
            <c:dLbl>
              <c:idx val="12"/>
              <c:layout/>
              <c:tx>
                <c:strRef>
                  <c:f>calculs!$Q$72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{025DAD1F-3C6D-48E1-AA28-8CF6695039A8}</c15:txfldGUID>
                      <c15:f>calculs!$Q$72</c15:f>
                      <c15:dlblFieldTableCache>
                        <c:ptCount val="1"/>
                        <c:pt idx="0">
                          <c:v>14</c:v>
                        </c:pt>
                      </c15:dlblFieldTableCache>
                    </c15:dlblFTEntry>
                  </c15:dlblFieldTable>
                  <c15:showDataLabelsRange val="0"/>
                </c:ext>
              </c:extLst>
            </c:dLbl>
            <c:dLbl>
              <c:idx val="13"/>
              <c:layout/>
              <c:tx>
                <c:strRef>
                  <c:f>calculs!$R$72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{6471B972-0411-49A4-BD97-97F257402506}</c15:txfldGUID>
                      <c15:f>calculs!$R$72</c15:f>
                      <c15:dlblFieldTableCache>
                        <c:ptCount val="1"/>
                        <c:pt idx="0">
                          <c:v>15</c:v>
                        </c:pt>
                      </c15:dlblFieldTableCache>
                    </c15:dlblFTEntry>
                  </c15:dlblFieldTable>
                  <c15:showDataLabelsRange val="0"/>
                </c:ext>
              </c:extLst>
            </c:dLbl>
            <c:dLbl>
              <c:idx val="14"/>
              <c:layout/>
              <c:tx>
                <c:strRef>
                  <c:f>calculs!$S$72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{A1B4CA6E-8C88-4831-A585-1FFE430E5465}</c15:txfldGUID>
                      <c15:f>calculs!$S$72</c15:f>
                      <c15:dlblFieldTableCache>
                        <c:ptCount val="1"/>
                        <c:pt idx="0">
                          <c:v>16</c:v>
                        </c:pt>
                      </c15:dlblFieldTableCache>
                    </c15:dlblFTEntry>
                  </c15:dlblFieldTable>
                  <c15:showDataLabelsRange val="0"/>
                </c:ext>
              </c:extLst>
            </c:dLbl>
            <c:dLbl>
              <c:idx val="15"/>
              <c:layout/>
              <c:tx>
                <c:strRef>
                  <c:f>calculs!$T$72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{5B0DA641-744D-4F8F-BE62-2E53BFD0AD15}</c15:txfldGUID>
                      <c15:f>calculs!$T$72</c15:f>
                      <c15:dlblFieldTableCache>
                        <c:ptCount val="1"/>
                        <c:pt idx="0">
                          <c:v>17</c:v>
                        </c:pt>
                      </c15:dlblFieldTableCache>
                    </c15:dlblFTEntry>
                  </c15:dlblFieldTable>
                  <c15:showDataLabelsRange val="0"/>
                </c:ext>
              </c:extLst>
            </c:dLbl>
            <c:dLbl>
              <c:idx val="16"/>
              <c:layout/>
              <c:tx>
                <c:strRef>
                  <c:f>calculs!$U$72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{81F7AA0E-33CB-4604-B816-AD28EBD6EA95}</c15:txfldGUID>
                      <c15:f>calculs!$U$72</c15:f>
                      <c15:dlblFieldTableCache>
                        <c:ptCount val="1"/>
                        <c:pt idx="0">
                          <c:v>18</c:v>
                        </c:pt>
                      </c15:dlblFieldTableCache>
                    </c15:dlblFTEntry>
                  </c15:dlblFieldTable>
                  <c15:showDataLabelsRange val="0"/>
                </c:ext>
              </c:extLst>
            </c:dLbl>
            <c:dLbl>
              <c:idx val="17"/>
              <c:layout/>
              <c:tx>
                <c:strRef>
                  <c:f>calculs!$V$72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{6784F4B9-F7C6-45A4-B6A5-570CD41E17E4}</c15:txfldGUID>
                      <c15:f>calculs!$V$72</c15:f>
                      <c15:dlblFieldTableCache>
                        <c:ptCount val="1"/>
                        <c:pt idx="0">
                          <c:v>19</c:v>
                        </c:pt>
                      </c15:dlblFieldTableCache>
                    </c15:dlblFTEntry>
                  </c15:dlblFieldTable>
                  <c15:showDataLabelsRange val="0"/>
                </c:ext>
              </c:extLst>
            </c:dLbl>
            <c:dLbl>
              <c:idx val="18"/>
              <c:layout/>
              <c:tx>
                <c:strRef>
                  <c:f>calculs!$W$72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{1830311A-A62F-4DED-A419-26EBD02C1675}</c15:txfldGUID>
                      <c15:f>calculs!$W$72</c15:f>
                      <c15:dlblFieldTableCache>
                        <c:ptCount val="1"/>
                        <c:pt idx="0">
                          <c:v>20</c:v>
                        </c:pt>
                      </c15:dlblFieldTableCache>
                    </c15:dlblFTEntry>
                  </c15:dlblFieldTable>
                  <c15:showDataLabelsRange val="0"/>
                </c:ext>
              </c:extLst>
            </c:dLbl>
            <c:dLbl>
              <c:idx val="19"/>
              <c:layout/>
              <c:tx>
                <c:strRef>
                  <c:f>calculs!$X$72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{A123389C-F5CE-4834-A3C0-5E0B78269105}</c15:txfldGUID>
                      <c15:f>calculs!$X$72</c15:f>
                      <c15:dlblFieldTableCache>
                        <c:ptCount val="1"/>
                        <c:pt idx="0">
                          <c:v>21</c:v>
                        </c:pt>
                      </c15:dlblFieldTableCache>
                    </c15:dlblFTEntry>
                  </c15:dlblFieldTable>
                  <c15:showDataLabelsRange val="0"/>
                </c:ext>
              </c:extLst>
            </c:dLbl>
            <c:dLbl>
              <c:idx val="20"/>
              <c:layout/>
              <c:tx>
                <c:strRef>
                  <c:f>calculs!$Y$72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{DB8AAF5C-61A8-46CD-851E-E5DF9AF4541F}</c15:txfldGUID>
                      <c15:f>calculs!$Y$72</c15:f>
                      <c15:dlblFieldTableCache>
                        <c:ptCount val="1"/>
                        <c:pt idx="0">
                          <c:v>22</c:v>
                        </c:pt>
                      </c15:dlblFieldTableCache>
                    </c15:dlblFTEntry>
                  </c15:dlblFieldTable>
                  <c15:showDataLabelsRange val="0"/>
                </c:ext>
              </c:extLst>
            </c:dLbl>
            <c:dLbl>
              <c:idx val="21"/>
              <c:layout/>
              <c:tx>
                <c:strRef>
                  <c:f>calculs!$Z$72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{AA97B55A-FFEC-44EA-B530-575F09B5807A}</c15:txfldGUID>
                      <c15:f>calculs!$Z$72</c15:f>
                      <c15:dlblFieldTableCache>
                        <c:ptCount val="1"/>
                        <c:pt idx="0">
                          <c:v>23</c:v>
                        </c:pt>
                      </c15:dlblFieldTableCache>
                    </c15:dlblFTEntry>
                  </c15:dlblFieldTable>
                  <c15:showDataLabelsRange val="0"/>
                </c:ext>
              </c:extLst>
            </c:dLbl>
            <c:dLbl>
              <c:idx val="22"/>
              <c:layout/>
              <c:tx>
                <c:strRef>
                  <c:f>calculs!$AA$72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{0AE51DBB-CE07-40F4-B952-E411F05790B9}</c15:txfldGUID>
                      <c15:f>calculs!$AA$72</c15:f>
                      <c15:dlblFieldTableCache>
                        <c:ptCount val="1"/>
                        <c:pt idx="0">
                          <c:v>24</c:v>
                        </c:pt>
                      </c15:dlblFieldTableCache>
                    </c15:dlblFTEntry>
                  </c15:dlblFieldTable>
                  <c15:showDataLabelsRange val="0"/>
                </c:ext>
              </c:extLst>
            </c:dLbl>
            <c:dLbl>
              <c:idx val="23"/>
              <c:layout/>
              <c:tx>
                <c:strRef>
                  <c:f>calculs!$AB$72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{7851CB7C-D916-4DAF-BDF8-A517E1FF48BC}</c15:txfldGUID>
                      <c15:f>calculs!$AB$72</c15:f>
                      <c15:dlblFieldTableCache>
                        <c:ptCount val="1"/>
                        <c:pt idx="0">
                          <c:v>25</c:v>
                        </c:pt>
                      </c15:dlblFieldTableCache>
                    </c15:dlblFTEntry>
                  </c15:dlblFieldTable>
                  <c15:showDataLabelsRange val="0"/>
                </c:ext>
              </c:extLst>
            </c:dLbl>
            <c:dLbl>
              <c:idx val="24"/>
              <c:layout/>
              <c:tx>
                <c:strRef>
                  <c:f>calculs!$AC$72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{62A4BBCF-C787-4D17-BECA-E43A4BB6008E}</c15:txfldGUID>
                      <c15:f>calculs!$AC$72</c15:f>
                      <c15:dlblFieldTableCache>
                        <c:ptCount val="1"/>
                        <c:pt idx="0">
                          <c:v>26</c:v>
                        </c:pt>
                      </c15:dlblFieldTableCache>
                    </c15:dlblFTEntry>
                  </c15:dlblFieldTable>
                  <c15:showDataLabelsRange val="0"/>
                </c:ext>
              </c:extLst>
            </c:dLbl>
            <c:dLbl>
              <c:idx val="25"/>
              <c:layout/>
              <c:tx>
                <c:strRef>
                  <c:f>calculs!$AD$72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{C38689A5-5E6D-49A6-A81C-C49469604EFA}</c15:txfldGUID>
                      <c15:f>calculs!$AD$72</c15:f>
                      <c15:dlblFieldTableCache>
                        <c:ptCount val="1"/>
                        <c:pt idx="0">
                          <c:v>27</c:v>
                        </c:pt>
                      </c15:dlblFieldTableCache>
                    </c15:dlblFTEntry>
                  </c15:dlblFieldTable>
                  <c15:showDataLabelsRange val="0"/>
                </c:ext>
              </c:extLst>
            </c:dLbl>
            <c:dLbl>
              <c:idx val="26"/>
              <c:layout/>
              <c:tx>
                <c:strRef>
                  <c:f>calculs!$AE$72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{B28FEE26-6434-48E7-A693-9731559904B8}</c15:txfldGUID>
                      <c15:f>calculs!$AE$72</c15:f>
                      <c15:dlblFieldTableCache>
                        <c:ptCount val="1"/>
                        <c:pt idx="0">
                          <c:v>28</c:v>
                        </c:pt>
                      </c15:dlblFieldTableCache>
                    </c15:dlblFTEntry>
                  </c15:dlblFieldTable>
                  <c15:showDataLabelsRange val="0"/>
                </c:ext>
              </c:extLst>
            </c:dLbl>
            <c:dLbl>
              <c:idx val="27"/>
              <c:layout/>
              <c:tx>
                <c:strRef>
                  <c:f>calculs!$AF$72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{AFC2AB1B-6326-4FF0-85B9-BB5B69E2C7C3}</c15:txfldGUID>
                      <c15:f>calculs!$AF$72</c15:f>
                      <c15:dlblFieldTableCache>
                        <c:ptCount val="1"/>
                        <c:pt idx="0">
                          <c:v>29</c:v>
                        </c:pt>
                      </c15:dlblFieldTableCache>
                    </c15:dlblFTEntry>
                  </c15:dlblFieldTable>
                  <c15:showDataLabelsRange val="0"/>
                </c:ext>
              </c:extLst>
            </c:dLbl>
            <c:dLbl>
              <c:idx val="28"/>
              <c:layout/>
              <c:tx>
                <c:strRef>
                  <c:f>calculs!$AG$72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{C73B0BA5-A918-4EED-A5E3-25878E264205}</c15:txfldGUID>
                      <c15:f>calculs!$AG$72</c15:f>
                      <c15:dlblFieldTableCache>
                        <c:ptCount val="1"/>
                        <c:pt idx="0">
                          <c:v>30</c:v>
                        </c:pt>
                      </c15:dlblFieldTableCache>
                    </c15:dlblFTEntry>
                  </c15:dlblFieldTable>
                  <c15:showDataLabelsRange val="0"/>
                </c:ext>
              </c:extLst>
            </c:dLbl>
            <c:dLbl>
              <c:idx val="29"/>
              <c:layout/>
              <c:tx>
                <c:strRef>
                  <c:f>calculs!$AH$72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{B785CAD6-2738-476C-872E-8BB480D2BC33}</c15:txfldGUID>
                      <c15:f>calculs!$AH$72</c15:f>
                      <c15:dlblFieldTableCache>
                        <c:ptCount val="1"/>
                        <c:pt idx="0">
                          <c:v>31</c:v>
                        </c:pt>
                      </c15:dlblFieldTableCache>
                    </c15:dlblFTEntry>
                  </c15:dlblFieldTable>
                  <c15:showDataLabelsRange val="0"/>
                </c:ext>
              </c:extLst>
            </c:dLbl>
            <c:spPr>
              <a:noFill/>
              <a:ln>
                <a:noFill/>
              </a:ln>
              <a:effectLst/>
            </c:spPr>
            <c:txPr>
              <a:bodyPr/>
              <a:lstStyle/>
              <a:p>
                <a:pPr>
                  <a:defRPr sz="750"/>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y"/>
            <c:errBarType val="both"/>
            <c:errValType val="stdErr"/>
            <c:noEndCap val="0"/>
          </c:errBars>
          <c:val>
            <c:numRef>
              <c:f>calculs!$E$71:$AH$71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Ligne en pointillés pour les jours applicable aux étiquettes de texte</c:v>
          </c:tx>
          <c:spPr>
            <a:ln>
              <a:noFill/>
            </a:ln>
          </c:spPr>
          <c:marker>
            <c:symbol val="none"/>
          </c:marker>
          <c:dLbls>
            <c:dLbl>
              <c:idx val="0"/>
              <c:layout/>
              <c:tx>
                <c:strRef>
                  <c:f>calculs!$E$70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{98AF133C-6F0F-4D95-A01F-C414124E1310}</c15:txfldGUID>
                      <c15:f>calculs!$E$70</c15:f>
                      <c15:dlblFieldTableCache>
                        <c:ptCount val="1"/>
                        <c:pt idx="0">
                          <c:v>MAR</c:v>
                        </c:pt>
                      </c15:dlblFieldTableCache>
                    </c15:dlblFTEntry>
                  </c15:dlblFieldTable>
                  <c15:showDataLabelsRange val="0"/>
                </c:ext>
              </c:extLst>
            </c:dLbl>
            <c:dLbl>
              <c:idx val="1"/>
              <c:layout/>
              <c:tx>
                <c:strRef>
                  <c:f>calculs!$F$70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{F9043AB4-52DE-416A-80EB-328DD2E9456E}</c15:txfldGUID>
                      <c15:f>calculs!$F$70</c15:f>
                      <c15:dlblFieldTableCache>
                        <c:ptCount val="1"/>
                        <c:pt idx="0">
                          <c:v>MER</c:v>
                        </c:pt>
                      </c15:dlblFieldTableCache>
                    </c15:dlblFTEntry>
                  </c15:dlblFieldTable>
                  <c15:showDataLabelsRange val="0"/>
                </c:ext>
              </c:extLst>
            </c:dLbl>
            <c:dLbl>
              <c:idx val="2"/>
              <c:layout/>
              <c:tx>
                <c:strRef>
                  <c:f>calculs!$G$70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{C366B804-3A08-4914-B6A7-F65B8E34AFB7}</c15:txfldGUID>
                      <c15:f>calculs!$G$70</c15:f>
                      <c15:dlblFieldTableCache>
                        <c:ptCount val="1"/>
                        <c:pt idx="0">
                          <c:v>JEU</c:v>
                        </c:pt>
                      </c15:dlblFieldTableCache>
                    </c15:dlblFTEntry>
                  </c15:dlblFieldTable>
                  <c15:showDataLabelsRange val="0"/>
                </c:ext>
              </c:extLst>
            </c:dLbl>
            <c:dLbl>
              <c:idx val="3"/>
              <c:layout/>
              <c:tx>
                <c:strRef>
                  <c:f>calculs!$H$70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{13413248-3005-4BDC-8941-43CA8025FED6}</c15:txfldGUID>
                      <c15:f>calculs!$H$70</c15:f>
                      <c15:dlblFieldTableCache>
                        <c:ptCount val="1"/>
                        <c:pt idx="0">
                          <c:v>VEN</c:v>
                        </c:pt>
                      </c15:dlblFieldTableCache>
                    </c15:dlblFTEntry>
                  </c15:dlblFieldTable>
                  <c15:showDataLabelsRange val="0"/>
                </c:ext>
              </c:extLst>
            </c:dLbl>
            <c:dLbl>
              <c:idx val="4"/>
              <c:layout/>
              <c:tx>
                <c:strRef>
                  <c:f>calculs!$I$70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{502A572D-CC80-45D8-964D-13BFAF9B9585}</c15:txfldGUID>
                      <c15:f>calculs!$I$70</c15:f>
                      <c15:dlblFieldTableCache>
                        <c:ptCount val="1"/>
                        <c:pt idx="0">
                          <c:v>SAM</c:v>
                        </c:pt>
                      </c15:dlblFieldTableCache>
                    </c15:dlblFTEntry>
                  </c15:dlblFieldTable>
                  <c15:showDataLabelsRange val="0"/>
                </c:ext>
              </c:extLst>
            </c:dLbl>
            <c:dLbl>
              <c:idx val="5"/>
              <c:layout/>
              <c:tx>
                <c:strRef>
                  <c:f>calculs!$J$70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{009A509E-F55E-4F03-BD0A-09910B6EE524}</c15:txfldGUID>
                      <c15:f>calculs!$J$70</c15:f>
                      <c15:dlblFieldTableCache>
                        <c:ptCount val="1"/>
                        <c:pt idx="0">
                          <c:v>DIM</c:v>
                        </c:pt>
                      </c15:dlblFieldTableCache>
                    </c15:dlblFTEntry>
                  </c15:dlblFieldTable>
                  <c15:showDataLabelsRange val="0"/>
                </c:ext>
              </c:extLst>
            </c:dLbl>
            <c:dLbl>
              <c:idx val="6"/>
              <c:layout/>
              <c:tx>
                <c:strRef>
                  <c:f>calculs!$K$70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{5A6F0EAA-1FA8-42C3-B58F-9F58D360938F}</c15:txfldGUID>
                      <c15:f>calculs!$K$70</c15:f>
                      <c15:dlblFieldTableCache>
                        <c:ptCount val="1"/>
                        <c:pt idx="0">
                          <c:v>LUN</c:v>
                        </c:pt>
                      </c15:dlblFieldTableCache>
                    </c15:dlblFTEntry>
                  </c15:dlblFieldTable>
                  <c15:showDataLabelsRange val="0"/>
                </c:ext>
              </c:extLst>
            </c:dLbl>
            <c:dLbl>
              <c:idx val="7"/>
              <c:layout/>
              <c:tx>
                <c:strRef>
                  <c:f>calculs!$L$70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{C00A127F-AA2F-423B-ADFD-4FB5C2401750}</c15:txfldGUID>
                      <c15:f>calculs!$L$70</c15:f>
                      <c15:dlblFieldTableCache>
                        <c:ptCount val="1"/>
                        <c:pt idx="0">
                          <c:v>MAR</c:v>
                        </c:pt>
                      </c15:dlblFieldTableCache>
                    </c15:dlblFTEntry>
                  </c15:dlblFieldTable>
                  <c15:showDataLabelsRange val="0"/>
                </c:ext>
              </c:extLst>
            </c:dLbl>
            <c:dLbl>
              <c:idx val="8"/>
              <c:layout/>
              <c:tx>
                <c:strRef>
                  <c:f>calculs!$M$70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{27D31E3B-6DC7-4A94-AA20-B84A5805ACE5}</c15:txfldGUID>
                      <c15:f>calculs!$M$70</c15:f>
                      <c15:dlblFieldTableCache>
                        <c:ptCount val="1"/>
                        <c:pt idx="0">
                          <c:v>MER</c:v>
                        </c:pt>
                      </c15:dlblFieldTableCache>
                    </c15:dlblFTEntry>
                  </c15:dlblFieldTable>
                  <c15:showDataLabelsRange val="0"/>
                </c:ext>
              </c:extLst>
            </c:dLbl>
            <c:dLbl>
              <c:idx val="9"/>
              <c:layout/>
              <c:tx>
                <c:strRef>
                  <c:f>calculs!$N$70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{C64EDDDF-110D-4E25-A103-9F7A281FE7E2}</c15:txfldGUID>
                      <c15:f>calculs!$N$70</c15:f>
                      <c15:dlblFieldTableCache>
                        <c:ptCount val="1"/>
                        <c:pt idx="0">
                          <c:v>JEU</c:v>
                        </c:pt>
                      </c15:dlblFieldTableCache>
                    </c15:dlblFTEntry>
                  </c15:dlblFieldTable>
                  <c15:showDataLabelsRange val="0"/>
                </c:ext>
              </c:extLst>
            </c:dLbl>
            <c:dLbl>
              <c:idx val="10"/>
              <c:layout/>
              <c:tx>
                <c:strRef>
                  <c:f>calculs!$O$70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{17F6B878-1FB2-4423-99B5-D3A63A7F2933}</c15:txfldGUID>
                      <c15:f>calculs!$O$70</c15:f>
                      <c15:dlblFieldTableCache>
                        <c:ptCount val="1"/>
                        <c:pt idx="0">
                          <c:v>VEN</c:v>
                        </c:pt>
                      </c15:dlblFieldTableCache>
                    </c15:dlblFTEntry>
                  </c15:dlblFieldTable>
                  <c15:showDataLabelsRange val="0"/>
                </c:ext>
              </c:extLst>
            </c:dLbl>
            <c:dLbl>
              <c:idx val="11"/>
              <c:layout/>
              <c:tx>
                <c:strRef>
                  <c:f>calculs!$P$70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{336AEEED-4AFA-435B-AEDE-177182C0B6A3}</c15:txfldGUID>
                      <c15:f>calculs!$P$70</c15:f>
                      <c15:dlblFieldTableCache>
                        <c:ptCount val="1"/>
                        <c:pt idx="0">
                          <c:v>SAM</c:v>
                        </c:pt>
                      </c15:dlblFieldTableCache>
                    </c15:dlblFTEntry>
                  </c15:dlblFieldTable>
                  <c15:showDataLabelsRange val="0"/>
                </c:ext>
              </c:extLst>
            </c:dLbl>
            <c:dLbl>
              <c:idx val="12"/>
              <c:layout/>
              <c:tx>
                <c:strRef>
                  <c:f>calculs!$Q$70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{D9ED1EFD-9CB6-4933-8A52-3545224E3FC1}</c15:txfldGUID>
                      <c15:f>calculs!$Q$70</c15:f>
                      <c15:dlblFieldTableCache>
                        <c:ptCount val="1"/>
                        <c:pt idx="0">
                          <c:v>DIM</c:v>
                        </c:pt>
                      </c15:dlblFieldTableCache>
                    </c15:dlblFTEntry>
                  </c15:dlblFieldTable>
                  <c15:showDataLabelsRange val="0"/>
                </c:ext>
              </c:extLst>
            </c:dLbl>
            <c:dLbl>
              <c:idx val="13"/>
              <c:layout/>
              <c:tx>
                <c:strRef>
                  <c:f>calculs!$R$70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{AA0B6AA6-5F62-4C9A-A6A8-E6921AB5161B}</c15:txfldGUID>
                      <c15:f>calculs!$R$70</c15:f>
                      <c15:dlblFieldTableCache>
                        <c:ptCount val="1"/>
                        <c:pt idx="0">
                          <c:v>LUN</c:v>
                        </c:pt>
                      </c15:dlblFieldTableCache>
                    </c15:dlblFTEntry>
                  </c15:dlblFieldTable>
                  <c15:showDataLabelsRange val="0"/>
                </c:ext>
              </c:extLst>
            </c:dLbl>
            <c:dLbl>
              <c:idx val="14"/>
              <c:layout/>
              <c:tx>
                <c:strRef>
                  <c:f>calculs!$S$70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{5D3F3489-04A6-4518-BA2F-539A4782D3E3}</c15:txfldGUID>
                      <c15:f>calculs!$S$70</c15:f>
                      <c15:dlblFieldTableCache>
                        <c:ptCount val="1"/>
                        <c:pt idx="0">
                          <c:v>MAR</c:v>
                        </c:pt>
                      </c15:dlblFieldTableCache>
                    </c15:dlblFTEntry>
                  </c15:dlblFieldTable>
                  <c15:showDataLabelsRange val="0"/>
                </c:ext>
              </c:extLst>
            </c:dLbl>
            <c:dLbl>
              <c:idx val="15"/>
              <c:layout/>
              <c:tx>
                <c:strRef>
                  <c:f>calculs!$T$70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{30EC6C15-C976-4C77-AF6E-D9007D8ECD5F}</c15:txfldGUID>
                      <c15:f>calculs!$T$70</c15:f>
                      <c15:dlblFieldTableCache>
                        <c:ptCount val="1"/>
                        <c:pt idx="0">
                          <c:v>MER</c:v>
                        </c:pt>
                      </c15:dlblFieldTableCache>
                    </c15:dlblFTEntry>
                  </c15:dlblFieldTable>
                  <c15:showDataLabelsRange val="0"/>
                </c:ext>
              </c:extLst>
            </c:dLbl>
            <c:dLbl>
              <c:idx val="16"/>
              <c:layout/>
              <c:tx>
                <c:strRef>
                  <c:f>calculs!$U$70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{53BD3B4B-A555-4D6E-8DBE-F73629C1C1E6}</c15:txfldGUID>
                      <c15:f>calculs!$U$70</c15:f>
                      <c15:dlblFieldTableCache>
                        <c:ptCount val="1"/>
                        <c:pt idx="0">
                          <c:v>JEU</c:v>
                        </c:pt>
                      </c15:dlblFieldTableCache>
                    </c15:dlblFTEntry>
                  </c15:dlblFieldTable>
                  <c15:showDataLabelsRange val="0"/>
                </c:ext>
              </c:extLst>
            </c:dLbl>
            <c:dLbl>
              <c:idx val="17"/>
              <c:layout/>
              <c:tx>
                <c:strRef>
                  <c:f>calculs!$V$70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{2FFF53CE-4731-4761-895D-93021E21831E}</c15:txfldGUID>
                      <c15:f>calculs!$V$70</c15:f>
                      <c15:dlblFieldTableCache>
                        <c:ptCount val="1"/>
                        <c:pt idx="0">
                          <c:v>VEN</c:v>
                        </c:pt>
                      </c15:dlblFieldTableCache>
                    </c15:dlblFTEntry>
                  </c15:dlblFieldTable>
                  <c15:showDataLabelsRange val="0"/>
                </c:ext>
              </c:extLst>
            </c:dLbl>
            <c:dLbl>
              <c:idx val="18"/>
              <c:layout/>
              <c:tx>
                <c:strRef>
                  <c:f>calculs!$W$70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{C2DE79C2-31A0-4466-99A1-1EFD0D47F88A}</c15:txfldGUID>
                      <c15:f>calculs!$W$70</c15:f>
                      <c15:dlblFieldTableCache>
                        <c:ptCount val="1"/>
                        <c:pt idx="0">
                          <c:v>SAM</c:v>
                        </c:pt>
                      </c15:dlblFieldTableCache>
                    </c15:dlblFTEntry>
                  </c15:dlblFieldTable>
                  <c15:showDataLabelsRange val="0"/>
                </c:ext>
              </c:extLst>
            </c:dLbl>
            <c:dLbl>
              <c:idx val="19"/>
              <c:layout/>
              <c:tx>
                <c:strRef>
                  <c:f>calculs!$X$70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{EFA2DDFE-C677-4C11-9AD4-A6A9E3D2EC2D}</c15:txfldGUID>
                      <c15:f>calculs!$X$70</c15:f>
                      <c15:dlblFieldTableCache>
                        <c:ptCount val="1"/>
                        <c:pt idx="0">
                          <c:v>DIM</c:v>
                        </c:pt>
                      </c15:dlblFieldTableCache>
                    </c15:dlblFTEntry>
                  </c15:dlblFieldTable>
                  <c15:showDataLabelsRange val="0"/>
                </c:ext>
              </c:extLst>
            </c:dLbl>
            <c:dLbl>
              <c:idx val="20"/>
              <c:layout/>
              <c:tx>
                <c:strRef>
                  <c:f>calculs!$Y$70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{25EFCFDB-B2D0-4093-9865-4843B6714387}</c15:txfldGUID>
                      <c15:f>calculs!$Y$70</c15:f>
                      <c15:dlblFieldTableCache>
                        <c:ptCount val="1"/>
                        <c:pt idx="0">
                          <c:v>LUN</c:v>
                        </c:pt>
                      </c15:dlblFieldTableCache>
                    </c15:dlblFTEntry>
                  </c15:dlblFieldTable>
                  <c15:showDataLabelsRange val="0"/>
                </c:ext>
              </c:extLst>
            </c:dLbl>
            <c:dLbl>
              <c:idx val="21"/>
              <c:layout/>
              <c:tx>
                <c:strRef>
                  <c:f>calculs!$Z$70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{8B623F7C-32C7-47EF-B91A-8659B4C06F75}</c15:txfldGUID>
                      <c15:f>calculs!$Z$70</c15:f>
                      <c15:dlblFieldTableCache>
                        <c:ptCount val="1"/>
                        <c:pt idx="0">
                          <c:v>MAR</c:v>
                        </c:pt>
                      </c15:dlblFieldTableCache>
                    </c15:dlblFTEntry>
                  </c15:dlblFieldTable>
                  <c15:showDataLabelsRange val="0"/>
                </c:ext>
              </c:extLst>
            </c:dLbl>
            <c:dLbl>
              <c:idx val="22"/>
              <c:layout/>
              <c:tx>
                <c:strRef>
                  <c:f>calculs!$AA$70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{751EEB7D-3439-4C94-A380-3706968C1FD4}</c15:txfldGUID>
                      <c15:f>calculs!$AA$70</c15:f>
                      <c15:dlblFieldTableCache>
                        <c:ptCount val="1"/>
                        <c:pt idx="0">
                          <c:v>MER</c:v>
                        </c:pt>
                      </c15:dlblFieldTableCache>
                    </c15:dlblFTEntry>
                  </c15:dlblFieldTable>
                  <c15:showDataLabelsRange val="0"/>
                </c:ext>
              </c:extLst>
            </c:dLbl>
            <c:dLbl>
              <c:idx val="23"/>
              <c:layout/>
              <c:tx>
                <c:strRef>
                  <c:f>calculs!$AB$70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{0DD5560F-504F-4042-B47B-C5FEE2B0B592}</c15:txfldGUID>
                      <c15:f>calculs!$AB$70</c15:f>
                      <c15:dlblFieldTableCache>
                        <c:ptCount val="1"/>
                        <c:pt idx="0">
                          <c:v>JEU</c:v>
                        </c:pt>
                      </c15:dlblFieldTableCache>
                    </c15:dlblFTEntry>
                  </c15:dlblFieldTable>
                  <c15:showDataLabelsRange val="0"/>
                </c:ext>
              </c:extLst>
            </c:dLbl>
            <c:dLbl>
              <c:idx val="24"/>
              <c:layout/>
              <c:tx>
                <c:strRef>
                  <c:f>calculs!$AC$70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{7D8EB2B1-F6E3-4B05-936C-F6EACA71258B}</c15:txfldGUID>
                      <c15:f>calculs!$AC$70</c15:f>
                      <c15:dlblFieldTableCache>
                        <c:ptCount val="1"/>
                        <c:pt idx="0">
                          <c:v>VEN</c:v>
                        </c:pt>
                      </c15:dlblFieldTableCache>
                    </c15:dlblFTEntry>
                  </c15:dlblFieldTable>
                  <c15:showDataLabelsRange val="0"/>
                </c:ext>
              </c:extLst>
            </c:dLbl>
            <c:dLbl>
              <c:idx val="25"/>
              <c:layout/>
              <c:tx>
                <c:strRef>
                  <c:f>calculs!$AD$70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{BDCA37C4-6665-43E7-99F5-0F507C02C7A4}</c15:txfldGUID>
                      <c15:f>calculs!$AD$70</c15:f>
                      <c15:dlblFieldTableCache>
                        <c:ptCount val="1"/>
                        <c:pt idx="0">
                          <c:v>SAM</c:v>
                        </c:pt>
                      </c15:dlblFieldTableCache>
                    </c15:dlblFTEntry>
                  </c15:dlblFieldTable>
                  <c15:showDataLabelsRange val="0"/>
                </c:ext>
              </c:extLst>
            </c:dLbl>
            <c:dLbl>
              <c:idx val="26"/>
              <c:layout/>
              <c:tx>
                <c:strRef>
                  <c:f>calculs!$AE$70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{866FE5F9-1888-45F0-A288-5E8B1B70E88A}</c15:txfldGUID>
                      <c15:f>calculs!$AE$70</c15:f>
                      <c15:dlblFieldTableCache>
                        <c:ptCount val="1"/>
                        <c:pt idx="0">
                          <c:v>DIM</c:v>
                        </c:pt>
                      </c15:dlblFieldTableCache>
                    </c15:dlblFTEntry>
                  </c15:dlblFieldTable>
                  <c15:showDataLabelsRange val="0"/>
                </c:ext>
              </c:extLst>
            </c:dLbl>
            <c:dLbl>
              <c:idx val="27"/>
              <c:layout/>
              <c:tx>
                <c:strRef>
                  <c:f>calculs!$AF$70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{D825D2DD-8665-4C42-9003-7492ACD081C3}</c15:txfldGUID>
                      <c15:f>calculs!$AF$70</c15:f>
                      <c15:dlblFieldTableCache>
                        <c:ptCount val="1"/>
                        <c:pt idx="0">
                          <c:v>LUN</c:v>
                        </c:pt>
                      </c15:dlblFieldTableCache>
                    </c15:dlblFTEntry>
                  </c15:dlblFieldTable>
                  <c15:showDataLabelsRange val="0"/>
                </c:ext>
              </c:extLst>
            </c:dLbl>
            <c:dLbl>
              <c:idx val="28"/>
              <c:layout/>
              <c:tx>
                <c:strRef>
                  <c:f>calculs!$AG$70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{03E02736-68F4-4746-B351-76B48F9147D0}</c15:txfldGUID>
                      <c15:f>calculs!$AG$70</c15:f>
                      <c15:dlblFieldTableCache>
                        <c:ptCount val="1"/>
                        <c:pt idx="0">
                          <c:v>MAR</c:v>
                        </c:pt>
                      </c15:dlblFieldTableCache>
                    </c15:dlblFTEntry>
                  </c15:dlblFieldTable>
                  <c15:showDataLabelsRange val="0"/>
                </c:ext>
              </c:extLst>
            </c:dLbl>
            <c:dLbl>
              <c:idx val="29"/>
              <c:layout/>
              <c:tx>
                <c:strRef>
                  <c:f>calculs!$AH$70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{772251C4-DE65-42F7-A456-93CBB3D83629}</c15:txfldGUID>
                      <c15:f>calculs!$AH$70</c15:f>
                      <c15:dlblFieldTableCache>
                        <c:ptCount val="1"/>
                        <c:pt idx="0">
                          <c:v>MER</c:v>
                        </c:pt>
                      </c15:dlblFieldTableCache>
                    </c15:dlblFTEntry>
                  </c15:dlblFieldTable>
                  <c15:showDataLabelsRange val="0"/>
                </c:ext>
              </c:extLst>
            </c:dLbl>
            <c:spPr>
              <a:noFill/>
              <a:ln>
                <a:noFill/>
              </a:ln>
              <a:effectLst/>
            </c:spPr>
            <c:txPr>
              <a:bodyPr/>
              <a:lstStyle/>
              <a:p>
                <a:pPr>
                  <a:defRPr sz="75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y"/>
            <c:errBarType val="both"/>
            <c:errValType val="stdErr"/>
            <c:noEndCap val="0"/>
          </c:errBars>
          <c:val>
            <c:numRef>
              <c:f>calculs!$E$69:$AH$69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calculs!$D$59</c:f>
              <c:strCache>
                <c:ptCount val="1"/>
                <c:pt idx="0">
                  <c:v>déc 2014 -Bande supérieure</c:v>
                </c:pt>
              </c:strCache>
            </c:strRef>
          </c:tx>
          <c:spPr>
            <a:ln w="228600" cap="sq">
              <a:solidFill>
                <a:schemeClr val="accent3"/>
              </a:solidFill>
            </a:ln>
          </c:spPr>
          <c:marker>
            <c:symbol val="none"/>
          </c:marker>
          <c:errBars>
            <c:errDir val="y"/>
            <c:errBarType val="both"/>
            <c:errValType val="stdErr"/>
            <c:noEndCap val="0"/>
          </c:errBars>
          <c:val>
            <c:numRef>
              <c:f>calculs!$E$59:$AH$59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6"/>
          <c:order val="26"/>
          <c:tx>
            <c:strRef>
              <c:f>calculs!$D$62</c:f>
              <c:strCache>
                <c:ptCount val="1"/>
                <c:pt idx="0">
                  <c:v>janv 2015 -Bande supérieure</c:v>
                </c:pt>
              </c:strCache>
            </c:strRef>
          </c:tx>
          <c:spPr>
            <a:ln w="228600" cap="sq">
              <a:solidFill>
                <a:schemeClr val="accent2"/>
              </a:solidFill>
            </a:ln>
          </c:spPr>
          <c:marker>
            <c:symbol val="none"/>
          </c:marker>
          <c:errBars>
            <c:errDir val="y"/>
            <c:errBarType val="both"/>
            <c:errValType val="stdErr"/>
            <c:noEndCap val="0"/>
          </c:errBars>
          <c:val>
            <c:numRef>
              <c:f>calculs!$E$62:$AH$62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dLbls>
          <c:showLegendKey val="0"/>
          <c:showVal val="0"/>
          <c:showCatName val="0"/>
          <c:showSerName val="0"/>
          <c:showPercent val="0"/>
          <c:showBubbleSize val="0"/>
        </c:dLbls>
        <c:marker val="1"/>
        <c:smooth val="0"/>
        <c:axId val="581313888"/>
        <c:axId val="580171632"/>
      </c:lineChart>
      <c:dateAx>
        <c:axId val="581313888"/>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580171632"/>
        <c:crosses val="autoZero"/>
        <c:auto val="1"/>
        <c:lblOffset val="100"/>
        <c:baseTimeUnit val="days"/>
      </c:dateAx>
      <c:valAx>
        <c:axId val="580171632"/>
        <c:scaling>
          <c:orientation val="minMax"/>
          <c:max val="13.5"/>
          <c:min val="0"/>
        </c:scaling>
        <c:delete val="1"/>
        <c:axPos val="l"/>
        <c:numFmt formatCode="General" sourceLinked="1"/>
        <c:majorTickMark val="out"/>
        <c:minorTickMark val="none"/>
        <c:tickLblPos val="nextTo"/>
        <c:crossAx val="581313888"/>
        <c:crosses val="autoZero"/>
        <c:crossBetween val="between"/>
        <c:majorUnit val="1"/>
      </c:valAx>
    </c:plotArea>
    <c:plotVisOnly val="1"/>
    <c:dispBlanksAs val="gap"/>
    <c:showDLblsOverMax val="0"/>
  </c:chart>
  <c:spPr>
    <a:noFill/>
    <a:ln>
      <a:noFill/>
    </a:ln>
  </c:spPr>
  <c:txPr>
    <a:bodyPr/>
    <a:lstStyle/>
    <a:p>
      <a:pPr>
        <a:defRPr sz="1000"/>
      </a:pPr>
      <a:endParaRPr lang="fr-FR"/>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FenêtreDécalage"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5</xdr:col>
      <xdr:colOff>3070479</xdr:colOff>
      <xdr:row>16</xdr:row>
      <xdr:rowOff>161925</xdr:rowOff>
    </xdr:to>
    <xdr:graphicFrame macro="">
      <xdr:nvGraphicFramePr>
        <xdr:cNvPr id="7" name="GraphiqueChronologie" descr="Chronologie déroulante des activités du projet" title="GraphiqueChronologi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18</xdr:row>
          <xdr:rowOff>209550</xdr:rowOff>
        </xdr:from>
        <xdr:to>
          <xdr:col>6</xdr:col>
          <xdr:colOff>0</xdr:colOff>
          <xdr:row>20</xdr:row>
          <xdr:rowOff>0</xdr:rowOff>
        </xdr:to>
        <xdr:sp macro="" textlink="">
          <xdr:nvSpPr>
            <xdr:cNvPr id="1025" name="Barre de défilement" descr="Cliquez sur la barre de défilement pour modifier la période du projet affichée dans le graphique chronologique ou entrez la date de début pour afficher les activités de projet dans la cellule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és" displayName="Activités" ref="B22:F34" totalsRowShown="0" headerRowDxfId="6" dataDxfId="5">
  <autoFilter ref="B22:F34"/>
  <sortState ref="C20:G25">
    <sortCondition ref="D19:D25"/>
  </sortState>
  <tableColumns count="5">
    <tableColumn id="5" name="ID" dataDxfId="4">
      <calculatedColumnFormula>N(B22)+1</calculatedColumnFormula>
    </tableColumn>
    <tableColumn id="1" name="ACTIVITÉ" dataDxfId="3"/>
    <tableColumn id="2" name="DÉBUT" dataDxfId="2">
      <calculatedColumnFormula>D22+10</calculatedColumnFormula>
    </tableColumn>
    <tableColumn id="3" name="FIN" dataDxfId="1">
      <calculatedColumnFormula>Activités[[#This Row],[DÉBUT]]+2</calculatedColumnFormula>
    </tableColumn>
    <tableColumn id="4" name="REMARQU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34"/>
  <sheetViews>
    <sheetView showGridLines="0" tabSelected="1" zoomScaleNormal="100" workbookViewId="0">
      <selection activeCell="H10" sqref="H10"/>
    </sheetView>
  </sheetViews>
  <sheetFormatPr baseColWidth="10" defaultColWidth="9.140625" defaultRowHeight="17.25" customHeight="1" x14ac:dyDescent="0.2"/>
  <cols>
    <col min="1" max="1" width="5.42578125" style="8" customWidth="1"/>
    <col min="2" max="2" width="9" style="8" hidden="1" customWidth="1"/>
    <col min="3" max="3" width="42.140625" style="8" customWidth="1"/>
    <col min="4" max="5" width="18.42578125" style="8" customWidth="1"/>
    <col min="6" max="6" width="56.85546875" style="8" customWidth="1"/>
    <col min="7" max="7" width="5.5703125" style="8" customWidth="1"/>
    <col min="8" max="16384" width="9.140625" style="8"/>
  </cols>
  <sheetData>
    <row r="1" spans="1:7" s="7" customFormat="1" ht="47.25" customHeight="1" thickBot="1" x14ac:dyDescent="0.25">
      <c r="A1" s="4"/>
      <c r="B1" s="5"/>
      <c r="C1" s="19" t="s">
        <v>5</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7" t="s">
        <v>6</v>
      </c>
      <c r="D20" s="18">
        <v>41975</v>
      </c>
      <c r="E20" s="11"/>
      <c r="F20" s="11"/>
    </row>
    <row r="21" spans="2:6" ht="17.25" customHeight="1" x14ac:dyDescent="0.2">
      <c r="C21" s="11"/>
      <c r="D21" s="11"/>
      <c r="E21" s="11"/>
      <c r="F21" s="11"/>
    </row>
    <row r="22" spans="2:6" ht="17.25" customHeight="1" x14ac:dyDescent="0.2">
      <c r="B22" s="12" t="s">
        <v>19</v>
      </c>
      <c r="C22" s="13" t="s">
        <v>7</v>
      </c>
      <c r="D22" s="13" t="s">
        <v>8</v>
      </c>
      <c r="E22" s="13" t="s">
        <v>9</v>
      </c>
      <c r="F22" s="13" t="s">
        <v>10</v>
      </c>
    </row>
    <row r="23" spans="2:6" ht="17.25" customHeight="1" x14ac:dyDescent="0.2">
      <c r="B23" s="12">
        <f t="shared" ref="B23:B28" si="0">N(B22)+1</f>
        <v>1</v>
      </c>
      <c r="C23" s="14" t="s">
        <v>3</v>
      </c>
      <c r="D23" s="15">
        <v>41975</v>
      </c>
      <c r="E23" s="15"/>
      <c r="F23" s="14"/>
    </row>
    <row r="24" spans="2:6" ht="17.25" customHeight="1" x14ac:dyDescent="0.2">
      <c r="B24" s="12">
        <f t="shared" si="0"/>
        <v>2</v>
      </c>
      <c r="C24" s="14" t="s">
        <v>20</v>
      </c>
      <c r="D24" s="15">
        <v>41975</v>
      </c>
      <c r="E24" s="15">
        <v>41975</v>
      </c>
      <c r="F24" s="14" t="s">
        <v>26</v>
      </c>
    </row>
    <row r="25" spans="2:6" ht="17.25" customHeight="1" x14ac:dyDescent="0.2">
      <c r="B25" s="12">
        <f t="shared" si="0"/>
        <v>3</v>
      </c>
      <c r="C25" s="14" t="s">
        <v>21</v>
      </c>
      <c r="D25" s="15">
        <f>D24+1</f>
        <v>41976</v>
      </c>
      <c r="E25" s="15">
        <f>Activités[[#This Row],[DÉBUT]]+3</f>
        <v>41979</v>
      </c>
      <c r="F25" s="14" t="s">
        <v>30</v>
      </c>
    </row>
    <row r="26" spans="2:6" ht="17.25" customHeight="1" x14ac:dyDescent="0.2">
      <c r="B26" s="12">
        <f t="shared" si="0"/>
        <v>4</v>
      </c>
      <c r="C26" s="14" t="s">
        <v>22</v>
      </c>
      <c r="D26" s="15">
        <v>41980</v>
      </c>
      <c r="E26" s="15">
        <v>41980</v>
      </c>
      <c r="F26" s="14"/>
    </row>
    <row r="27" spans="2:6" ht="17.25" customHeight="1" x14ac:dyDescent="0.2">
      <c r="B27" s="12">
        <f t="shared" si="0"/>
        <v>5</v>
      </c>
      <c r="C27" s="14" t="s">
        <v>23</v>
      </c>
      <c r="D27" s="15">
        <v>41984</v>
      </c>
      <c r="E27" s="15">
        <v>41985</v>
      </c>
      <c r="F27" s="14" t="s">
        <v>24</v>
      </c>
    </row>
    <row r="28" spans="2:6" ht="17.25" customHeight="1" x14ac:dyDescent="0.2">
      <c r="B28" s="12">
        <f t="shared" si="0"/>
        <v>6</v>
      </c>
      <c r="C28" s="14" t="s">
        <v>25</v>
      </c>
      <c r="D28" s="15">
        <v>41985</v>
      </c>
      <c r="E28" s="15"/>
      <c r="F28" s="14"/>
    </row>
    <row r="29" spans="2:6" ht="17.25" customHeight="1" x14ac:dyDescent="0.2">
      <c r="B29" s="16">
        <f t="shared" ref="B29:B34" si="1">N(B28)+1</f>
        <v>7</v>
      </c>
      <c r="C29" s="14" t="s">
        <v>27</v>
      </c>
      <c r="D29" s="15">
        <v>41986</v>
      </c>
      <c r="E29" s="15">
        <v>41987</v>
      </c>
      <c r="F29" s="14" t="s">
        <v>28</v>
      </c>
    </row>
    <row r="30" spans="2:6" ht="17.25" customHeight="1" x14ac:dyDescent="0.2">
      <c r="B30" s="16">
        <f t="shared" si="1"/>
        <v>8</v>
      </c>
      <c r="C30" s="14" t="s">
        <v>29</v>
      </c>
      <c r="D30" s="15">
        <v>41989</v>
      </c>
      <c r="E30" s="15">
        <v>41990</v>
      </c>
      <c r="F30" s="14"/>
    </row>
    <row r="31" spans="2:6" ht="17.25" customHeight="1" x14ac:dyDescent="0.2">
      <c r="B31" s="16">
        <f t="shared" si="1"/>
        <v>9</v>
      </c>
      <c r="C31" s="14" t="s">
        <v>31</v>
      </c>
      <c r="D31" s="15">
        <v>41994</v>
      </c>
      <c r="E31" s="15">
        <v>41994</v>
      </c>
      <c r="F31" s="14" t="s">
        <v>32</v>
      </c>
    </row>
    <row r="32" spans="2:6" ht="17.25" customHeight="1" x14ac:dyDescent="0.2">
      <c r="B32" s="16">
        <f t="shared" si="1"/>
        <v>10</v>
      </c>
      <c r="C32" s="14" t="s">
        <v>33</v>
      </c>
      <c r="D32" s="15">
        <v>41997</v>
      </c>
      <c r="E32" s="15">
        <v>41997</v>
      </c>
      <c r="F32" s="14" t="s">
        <v>34</v>
      </c>
    </row>
    <row r="33" spans="2:7" ht="17.25" customHeight="1" x14ac:dyDescent="0.2">
      <c r="B33" s="16">
        <f t="shared" si="1"/>
        <v>11</v>
      </c>
      <c r="C33" s="14" t="s">
        <v>35</v>
      </c>
      <c r="D33" s="15">
        <v>41999</v>
      </c>
      <c r="E33" s="15">
        <v>41999</v>
      </c>
      <c r="F33" s="14" t="s">
        <v>36</v>
      </c>
    </row>
    <row r="34" spans="2:7" ht="17.25" customHeight="1" x14ac:dyDescent="0.2">
      <c r="B34" s="16">
        <f t="shared" si="1"/>
        <v>12</v>
      </c>
      <c r="C34" s="14" t="s">
        <v>37</v>
      </c>
      <c r="D34" s="15">
        <v>41976</v>
      </c>
      <c r="E34" s="15">
        <v>41976</v>
      </c>
      <c r="F34" s="14" t="s">
        <v>38</v>
      </c>
      <c r="G34" s="14"/>
    </row>
  </sheetData>
  <sheetProtection selectLockedCells="1"/>
  <printOptions horizontalCentered="1"/>
  <pageMargins left="0.25" right="0.25" top="0.5" bottom="0.5" header="0.3" footer="0.3"/>
  <pageSetup fitToWidth="0"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Barre de défilement">
              <controlPr defaultSize="0" autoPict="0" altText="Cliquez sur la barre de défilement pour modifier la période du projet affichée dans le graphique chronologique ou entrez la date de début pour afficher les activités de projet dans la cellule D20.">
                <anchor moveWithCells="1">
                  <from>
                    <xdr:col>4</xdr:col>
                    <xdr:colOff>47625</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topLeftCell="A10" workbookViewId="0">
      <selection activeCell="D28" sqref="D28"/>
    </sheetView>
  </sheetViews>
  <sheetFormatPr baseColWidth="10" defaultColWidth="9.140625" defaultRowHeight="12.75" x14ac:dyDescent="0.2"/>
  <cols>
    <col min="3" max="3" width="19.140625" bestFit="1" customWidth="1"/>
    <col min="4" max="4" width="24" bestFit="1" customWidth="1"/>
    <col min="5" max="34" width="10.85546875" customWidth="1"/>
    <col min="35" max="35" width="17.5703125" customWidth="1"/>
  </cols>
  <sheetData>
    <row r="1" spans="1:6" x14ac:dyDescent="0.2">
      <c r="A1" t="s">
        <v>1</v>
      </c>
    </row>
    <row r="3" spans="1:6" x14ac:dyDescent="0.2">
      <c r="C3" t="s">
        <v>2</v>
      </c>
      <c r="D3" s="1">
        <f ca="1">TODAY()</f>
        <v>42009</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18</v>
      </c>
      <c r="D9">
        <f>SUMPRODUCT( ((Activités[DÉBUT]&gt;=FenêtreDateDébut)+(Activités[FIN]&gt;=FenêtreDateDébut)&gt;0)*(Activités[DÉBUT]&lt;=(FenêtreDateDébut+FenêtreJours-1)) )</f>
        <v>12</v>
      </c>
      <c r="E9" t="e">
        <f>NA()</f>
        <v>#N/A</v>
      </c>
    </row>
    <row r="10" spans="1:6" x14ac:dyDescent="0.2">
      <c r="D10">
        <v>9</v>
      </c>
      <c r="E10" t="e">
        <f>NA()</f>
        <v>#N/A</v>
      </c>
    </row>
    <row r="11" spans="1:6" x14ac:dyDescent="0.2">
      <c r="D11">
        <f>D10-MIN(D10,D9)</f>
        <v>0</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ref="E15">INDEX(Activités[ID],MATCH(1, ((Activités[DÉBUT]&gt;=FenêtreDateDébut)+(Activités[FIN]&gt;=FenêtreDateDébut)&gt;0)*(Activités[DÉBUT]&lt;=(FenêtreDateDébut+FenêtreJours-1)), 0))</f>
        <v>1</v>
      </c>
      <c r="F15">
        <f t="shared" ref="F15:F23" ca="1" si="0">OFFSET(E15,-$D$11,)</f>
        <v>1</v>
      </c>
    </row>
    <row r="16" spans="1:6" x14ac:dyDescent="0.2">
      <c r="C16" s="2"/>
      <c r="E16">
        <f t="array" ref="E16">INDEX(Activités[ID],MATCH(1, (Activités[ID]&gt;E15)*((Activités[DÉBUT]&gt;=FenêtreDateDébut)+(Activités[FIN]&gt;=FenêtreDateDébut)&gt;0)*(Activités[DÉBUT]&lt;=(FenêtreDateDébut+FenêtreJours-1)), 0))</f>
        <v>2</v>
      </c>
      <c r="F16">
        <f t="shared" ca="1" si="0"/>
        <v>2</v>
      </c>
    </row>
    <row r="17" spans="1:35" x14ac:dyDescent="0.2">
      <c r="C17" s="2"/>
      <c r="E17">
        <f t="array" ref="E17">INDEX(Activités[ID],MATCH(1, (Activités[ID]&gt;E16)*((Activités[DÉBUT]&gt;=FenêtreDateDébut)+(Activités[FIN]&gt;=FenêtreDateDébut)&gt;0)*(Activités[DÉBUT]&lt;=(FenêtreDateDébut+FenêtreJours-1)), 0))</f>
        <v>3</v>
      </c>
      <c r="F17">
        <f t="shared" ca="1" si="0"/>
        <v>3</v>
      </c>
    </row>
    <row r="18" spans="1:35" x14ac:dyDescent="0.2">
      <c r="E18">
        <f t="array" ref="E18">INDEX(Activités[ID],MATCH(1, (Activités[ID]&gt;E17)*((Activités[DÉBUT]&gt;=FenêtreDateDébut)+(Activités[FIN]&gt;=FenêtreDateDébut)&gt;0)*(Activités[DÉBUT]&lt;=(FenêtreDateDébut+FenêtreJours-1)), 0))</f>
        <v>4</v>
      </c>
      <c r="F18">
        <f t="shared" ca="1" si="0"/>
        <v>4</v>
      </c>
    </row>
    <row r="19" spans="1:35" x14ac:dyDescent="0.2">
      <c r="E19">
        <f t="array" ref="E19">INDEX(Activités[ID],MATCH(1, (Activités[ID]&gt;E18)*((Activités[DÉBUT]&gt;=FenêtreDateDébut)+(Activités[FIN]&gt;=FenêtreDateDébut)&gt;0)*(Activités[DÉBUT]&lt;=(FenêtreDateDébut+FenêtreJours-1)), 0))</f>
        <v>5</v>
      </c>
      <c r="F19">
        <f t="shared" ca="1" si="0"/>
        <v>5</v>
      </c>
    </row>
    <row r="20" spans="1:35" x14ac:dyDescent="0.2">
      <c r="E20">
        <f t="array" ref="E20">INDEX(Activités[ID],MATCH(1, (Activités[ID]&gt;E19)*((Activités[DÉBUT]&gt;=FenêtreDateDébut)+(Activités[FIN]&gt;=FenêtreDateDébut)&gt;0)*(Activités[DÉBUT]&lt;=(FenêtreDateDébut+FenêtreJours-1)), 0))</f>
        <v>6</v>
      </c>
      <c r="F20">
        <f t="shared" ca="1" si="0"/>
        <v>6</v>
      </c>
    </row>
    <row r="21" spans="1:35" x14ac:dyDescent="0.2">
      <c r="E21">
        <f t="array" ref="E21">INDEX(Activités[ID],MATCH(1, (Activités[ID]&gt;E20)*((Activités[DÉBUT]&gt;=FenêtreDateDébut)+(Activités[FIN]&gt;=FenêtreDateDébut)&gt;0)*(Activités[DÉBUT]&lt;=(FenêtreDateDébut+FenêtreJours-1)), 0))</f>
        <v>7</v>
      </c>
      <c r="F21">
        <f t="shared" ca="1" si="0"/>
        <v>7</v>
      </c>
    </row>
    <row r="22" spans="1:35" x14ac:dyDescent="0.2">
      <c r="E22">
        <f t="array" ref="E22">INDEX(Activités[ID],MATCH(1, (Activités[ID]&gt;E21)*((Activités[DÉBUT]&gt;=FenêtreDateDébut)+(Activités[FIN]&gt;=FenêtreDateDébut)&gt;0)*(Activités[DÉBUT]&lt;=(FenêtreDateDébut+FenêtreJours-1)), 0))</f>
        <v>8</v>
      </c>
      <c r="F22">
        <f t="shared" ca="1" si="0"/>
        <v>8</v>
      </c>
    </row>
    <row r="23" spans="1:35" x14ac:dyDescent="0.2">
      <c r="E23">
        <f t="array" ref="E23">INDEX(Activités[ID],MATCH(1, (Activités[ID]&gt;E22)*((Activités[DÉBUT]&gt;=FenêtreDateDébut)+(Activités[FIN]&gt;=FenêtreDateDébut)&gt;0)*(Activités[DÉBUT]&lt;=(FenêtreDateDébut+FenêtreJours-1)), 0))</f>
        <v>9</v>
      </c>
      <c r="F23">
        <f t="shared" ca="1" si="0"/>
        <v>9</v>
      </c>
    </row>
    <row r="25" spans="1:35" x14ac:dyDescent="0.2">
      <c r="C25" t="s">
        <v>11</v>
      </c>
      <c r="D25" s="1">
        <f>DateDébut+FenêtreDécalage</f>
        <v>41975</v>
      </c>
    </row>
    <row r="26" spans="1:35" x14ac:dyDescent="0.2">
      <c r="C26" t="s">
        <v>12</v>
      </c>
      <c r="D26">
        <v>0</v>
      </c>
    </row>
    <row r="28" spans="1:35" x14ac:dyDescent="0.2">
      <c r="C28" t="s">
        <v>13</v>
      </c>
      <c r="D28" s="2">
        <f>'Chronologie du projet'!D20</f>
        <v>41975</v>
      </c>
    </row>
    <row r="29" spans="1:35" x14ac:dyDescent="0.2">
      <c r="C29" t="s">
        <v>14</v>
      </c>
      <c r="D29">
        <v>30</v>
      </c>
    </row>
    <row r="31" spans="1:35" x14ac:dyDescent="0.2">
      <c r="A31" t="s">
        <v>0</v>
      </c>
      <c r="B31" t="s">
        <v>15</v>
      </c>
      <c r="C31" t="s">
        <v>16</v>
      </c>
      <c r="D31" t="s">
        <v>17</v>
      </c>
      <c r="E31" s="1">
        <f>FenêtreDateDébut</f>
        <v>41975</v>
      </c>
      <c r="F31" s="1">
        <f t="shared" ref="F31:AI31" si="1">E31+1</f>
        <v>41976</v>
      </c>
      <c r="G31" s="1">
        <f t="shared" si="1"/>
        <v>41977</v>
      </c>
      <c r="H31" s="1">
        <f t="shared" si="1"/>
        <v>41978</v>
      </c>
      <c r="I31" s="1">
        <f t="shared" si="1"/>
        <v>41979</v>
      </c>
      <c r="J31" s="1">
        <f t="shared" si="1"/>
        <v>41980</v>
      </c>
      <c r="K31" s="1">
        <f t="shared" si="1"/>
        <v>41981</v>
      </c>
      <c r="L31" s="1">
        <f t="shared" si="1"/>
        <v>41982</v>
      </c>
      <c r="M31" s="1">
        <f t="shared" si="1"/>
        <v>41983</v>
      </c>
      <c r="N31" s="1">
        <f t="shared" si="1"/>
        <v>41984</v>
      </c>
      <c r="O31" s="1">
        <f t="shared" si="1"/>
        <v>41985</v>
      </c>
      <c r="P31" s="1">
        <f t="shared" si="1"/>
        <v>41986</v>
      </c>
      <c r="Q31" s="1">
        <f t="shared" si="1"/>
        <v>41987</v>
      </c>
      <c r="R31" s="1">
        <f t="shared" si="1"/>
        <v>41988</v>
      </c>
      <c r="S31" s="1">
        <f t="shared" si="1"/>
        <v>41989</v>
      </c>
      <c r="T31" s="1">
        <f t="shared" si="1"/>
        <v>41990</v>
      </c>
      <c r="U31" s="1">
        <f t="shared" si="1"/>
        <v>41991</v>
      </c>
      <c r="V31" s="1">
        <f t="shared" si="1"/>
        <v>41992</v>
      </c>
      <c r="W31" s="1">
        <f t="shared" si="1"/>
        <v>41993</v>
      </c>
      <c r="X31" s="1">
        <f t="shared" si="1"/>
        <v>41994</v>
      </c>
      <c r="Y31" s="1">
        <f t="shared" si="1"/>
        <v>41995</v>
      </c>
      <c r="Z31" s="1">
        <f t="shared" si="1"/>
        <v>41996</v>
      </c>
      <c r="AA31" s="1">
        <f t="shared" si="1"/>
        <v>41997</v>
      </c>
      <c r="AB31" s="1">
        <f t="shared" si="1"/>
        <v>41998</v>
      </c>
      <c r="AC31" s="1">
        <f t="shared" si="1"/>
        <v>41999</v>
      </c>
      <c r="AD31" s="1">
        <f t="shared" si="1"/>
        <v>42000</v>
      </c>
      <c r="AE31" s="1">
        <f t="shared" si="1"/>
        <v>42001</v>
      </c>
      <c r="AF31" s="1">
        <f t="shared" si="1"/>
        <v>42002</v>
      </c>
      <c r="AG31" s="1">
        <f t="shared" si="1"/>
        <v>42003</v>
      </c>
      <c r="AH31" s="1">
        <f t="shared" si="1"/>
        <v>42004</v>
      </c>
      <c r="AI31" s="1">
        <f t="shared" si="1"/>
        <v>42005</v>
      </c>
    </row>
    <row r="32" spans="1:35" x14ac:dyDescent="0.2">
      <c r="A32">
        <v>11.3</v>
      </c>
      <c r="B32">
        <v>1</v>
      </c>
      <c r="C32">
        <f t="shared" ref="C32:C40" ca="1" si="2">F15</f>
        <v>1</v>
      </c>
      <c r="D32" t="str">
        <f ca="1">INDEX(Activités[ACTIVITÉ],MATCH($C32,Activités[ID],0))</f>
        <v>Début du projet</v>
      </c>
      <c r="E32">
        <f ca="1">CalcGrille</f>
        <v>11.3</v>
      </c>
      <c r="F32" t="e">
        <f ca="1">CalcGrille</f>
        <v>#N/A</v>
      </c>
      <c r="G32" t="e">
        <f ca="1">CalcGrille</f>
        <v>#N/A</v>
      </c>
      <c r="H32" t="e">
        <f ca="1">CalcGrille</f>
        <v>#N/A</v>
      </c>
      <c r="I32" t="e">
        <f ca="1">CalcGrille</f>
        <v>#N/A</v>
      </c>
      <c r="J32" t="e">
        <f ca="1">CalcGrille</f>
        <v>#N/A</v>
      </c>
      <c r="K32" t="e">
        <f ca="1">CalcGrille</f>
        <v>#N/A</v>
      </c>
      <c r="L32" t="e">
        <f ca="1">CalcGrille</f>
        <v>#N/A</v>
      </c>
      <c r="M32" t="e">
        <f ca="1">CalcGrille</f>
        <v>#N/A</v>
      </c>
      <c r="N32" t="e">
        <f ca="1">CalcGrille</f>
        <v>#N/A</v>
      </c>
      <c r="O32" t="e">
        <f ca="1">CalcGrille</f>
        <v>#N/A</v>
      </c>
      <c r="P32" t="e">
        <f ca="1">CalcGrille</f>
        <v>#N/A</v>
      </c>
      <c r="Q32" t="e">
        <f ca="1">CalcGrille</f>
        <v>#N/A</v>
      </c>
      <c r="R32" t="e">
        <f ca="1">CalcGrille</f>
        <v>#N/A</v>
      </c>
      <c r="S32" t="e">
        <f ca="1">CalcGrille</f>
        <v>#N/A</v>
      </c>
      <c r="T32" t="e">
        <f ca="1">CalcGrille</f>
        <v>#N/A</v>
      </c>
      <c r="U32" t="e">
        <f ca="1">CalcGrille</f>
        <v>#N/A</v>
      </c>
      <c r="V32" t="e">
        <f ca="1">CalcGrille</f>
        <v>#N/A</v>
      </c>
      <c r="W32" t="e">
        <f ca="1">CalcGrille</f>
        <v>#N/A</v>
      </c>
      <c r="X32" t="e">
        <f ca="1">CalcGrille</f>
        <v>#N/A</v>
      </c>
      <c r="Y32" t="e">
        <f ca="1">CalcGrille</f>
        <v>#N/A</v>
      </c>
      <c r="Z32" t="e">
        <f ca="1">CalcGrille</f>
        <v>#N/A</v>
      </c>
      <c r="AA32" t="e">
        <f ca="1">CalcGrille</f>
        <v>#N/A</v>
      </c>
      <c r="AB32" t="e">
        <f ca="1">CalcGrille</f>
        <v>#N/A</v>
      </c>
      <c r="AC32" t="e">
        <f ca="1">CalcGrille</f>
        <v>#N/A</v>
      </c>
      <c r="AD32" t="e">
        <f ca="1">CalcGrille</f>
        <v>#N/A</v>
      </c>
      <c r="AE32" t="e">
        <f ca="1">CalcGrille</f>
        <v>#N/A</v>
      </c>
      <c r="AF32" t="e">
        <f ca="1">CalcGrille</f>
        <v>#N/A</v>
      </c>
      <c r="AG32" t="e">
        <f ca="1">CalcGrille</f>
        <v>#N/A</v>
      </c>
      <c r="AH32" t="e">
        <f ca="1">CalcGrille</f>
        <v>#N/A</v>
      </c>
      <c r="AI32" t="e">
        <f ca="1">CalcGrille</f>
        <v>#N/A</v>
      </c>
    </row>
    <row r="33" spans="1:35" x14ac:dyDescent="0.2">
      <c r="A33">
        <f>A32-1</f>
        <v>10.3</v>
      </c>
      <c r="B33">
        <v>2</v>
      </c>
      <c r="C33">
        <f t="shared" ca="1" si="2"/>
        <v>2</v>
      </c>
      <c r="D33" t="str">
        <f ca="1">INDEX(Activités[ACTIVITÉ],MATCH($C33,Activités[ID],0))</f>
        <v>1e maquette du site</v>
      </c>
      <c r="E33">
        <f ca="1">CalcGrille</f>
        <v>10.3</v>
      </c>
      <c r="F33" t="e">
        <f ca="1">CalcGrille</f>
        <v>#N/A</v>
      </c>
      <c r="G33" t="e">
        <f ca="1">CalcGrille</f>
        <v>#N/A</v>
      </c>
      <c r="H33" t="e">
        <f ca="1">CalcGrille</f>
        <v>#N/A</v>
      </c>
      <c r="I33" t="e">
        <f ca="1">CalcGrille</f>
        <v>#N/A</v>
      </c>
      <c r="J33" t="e">
        <f ca="1">CalcGrille</f>
        <v>#N/A</v>
      </c>
      <c r="K33" t="e">
        <f ca="1">CalcGrille</f>
        <v>#N/A</v>
      </c>
      <c r="L33" t="e">
        <f ca="1">CalcGrille</f>
        <v>#N/A</v>
      </c>
      <c r="M33" t="e">
        <f ca="1">CalcGrille</f>
        <v>#N/A</v>
      </c>
      <c r="N33" t="e">
        <f ca="1">CalcGrille</f>
        <v>#N/A</v>
      </c>
      <c r="O33" t="e">
        <f ca="1">CalcGrille</f>
        <v>#N/A</v>
      </c>
      <c r="P33" t="e">
        <f ca="1">CalcGrille</f>
        <v>#N/A</v>
      </c>
      <c r="Q33" t="e">
        <f ca="1">CalcGrille</f>
        <v>#N/A</v>
      </c>
      <c r="R33" t="e">
        <f ca="1">CalcGrille</f>
        <v>#N/A</v>
      </c>
      <c r="S33" t="e">
        <f ca="1">CalcGrille</f>
        <v>#N/A</v>
      </c>
      <c r="T33" t="e">
        <f ca="1">CalcGrille</f>
        <v>#N/A</v>
      </c>
      <c r="U33" t="e">
        <f ca="1">CalcGrille</f>
        <v>#N/A</v>
      </c>
      <c r="V33" t="e">
        <f ca="1">CalcGrille</f>
        <v>#N/A</v>
      </c>
      <c r="W33" t="e">
        <f ca="1">CalcGrille</f>
        <v>#N/A</v>
      </c>
      <c r="X33" t="e">
        <f ca="1">CalcGrille</f>
        <v>#N/A</v>
      </c>
      <c r="Y33" t="e">
        <f ca="1">CalcGrille</f>
        <v>#N/A</v>
      </c>
      <c r="Z33" t="e">
        <f ca="1">CalcGrille</f>
        <v>#N/A</v>
      </c>
      <c r="AA33" t="e">
        <f ca="1">CalcGrille</f>
        <v>#N/A</v>
      </c>
      <c r="AB33" t="e">
        <f ca="1">CalcGrille</f>
        <v>#N/A</v>
      </c>
      <c r="AC33" t="e">
        <f ca="1">CalcGrille</f>
        <v>#N/A</v>
      </c>
      <c r="AD33" t="e">
        <f ca="1">CalcGrille</f>
        <v>#N/A</v>
      </c>
      <c r="AE33" t="e">
        <f ca="1">CalcGrille</f>
        <v>#N/A</v>
      </c>
      <c r="AF33" t="e">
        <f ca="1">CalcGrille</f>
        <v>#N/A</v>
      </c>
      <c r="AG33" t="e">
        <f ca="1">CalcGrille</f>
        <v>#N/A</v>
      </c>
      <c r="AH33" t="e">
        <f ca="1">CalcGrille</f>
        <v>#N/A</v>
      </c>
      <c r="AI33" t="e">
        <f ca="1">CalcGrille</f>
        <v>#N/A</v>
      </c>
    </row>
    <row r="34" spans="1:35" x14ac:dyDescent="0.2">
      <c r="A34">
        <f t="shared" ref="A34:A40" si="3">A33-1</f>
        <v>9.3000000000000007</v>
      </c>
      <c r="B34">
        <v>3</v>
      </c>
      <c r="C34">
        <f t="shared" ca="1" si="2"/>
        <v>3</v>
      </c>
      <c r="D34" t="str">
        <f ca="1">INDEX(Activités[ACTIVITÉ],MATCH($C34,Activités[ID],0))</f>
        <v>Ajout questions/réponses BDD</v>
      </c>
      <c r="E34" t="e">
        <f ca="1">CalcGrille</f>
        <v>#N/A</v>
      </c>
      <c r="F34">
        <f ca="1">CalcGrille</f>
        <v>9.3000000000000007</v>
      </c>
      <c r="G34">
        <f ca="1">CalcGrille</f>
        <v>9.3000000000000007</v>
      </c>
      <c r="H34">
        <f ca="1">CalcGrille</f>
        <v>9.3000000000000007</v>
      </c>
      <c r="I34">
        <f ca="1">CalcGrille</f>
        <v>9.3000000000000007</v>
      </c>
      <c r="J34" t="e">
        <f ca="1">CalcGrille</f>
        <v>#N/A</v>
      </c>
      <c r="K34" t="e">
        <f ca="1">CalcGrille</f>
        <v>#N/A</v>
      </c>
      <c r="L34" t="e">
        <f ca="1">CalcGrille</f>
        <v>#N/A</v>
      </c>
      <c r="M34" t="e">
        <f ca="1">CalcGrille</f>
        <v>#N/A</v>
      </c>
      <c r="N34" t="e">
        <f ca="1">CalcGrille</f>
        <v>#N/A</v>
      </c>
      <c r="O34" t="e">
        <f ca="1">CalcGrille</f>
        <v>#N/A</v>
      </c>
      <c r="P34" t="e">
        <f ca="1">CalcGrille</f>
        <v>#N/A</v>
      </c>
      <c r="Q34" t="e">
        <f ca="1">CalcGrille</f>
        <v>#N/A</v>
      </c>
      <c r="R34" t="e">
        <f ca="1">CalcGrille</f>
        <v>#N/A</v>
      </c>
      <c r="S34" t="e">
        <f ca="1">CalcGrille</f>
        <v>#N/A</v>
      </c>
      <c r="T34" t="e">
        <f ca="1">CalcGrille</f>
        <v>#N/A</v>
      </c>
      <c r="U34" t="e">
        <f ca="1">CalcGrille</f>
        <v>#N/A</v>
      </c>
      <c r="V34" t="e">
        <f ca="1">CalcGrille</f>
        <v>#N/A</v>
      </c>
      <c r="W34" t="e">
        <f ca="1">CalcGrille</f>
        <v>#N/A</v>
      </c>
      <c r="X34" t="e">
        <f ca="1">CalcGrille</f>
        <v>#N/A</v>
      </c>
      <c r="Y34" t="e">
        <f ca="1">CalcGrille</f>
        <v>#N/A</v>
      </c>
      <c r="Z34" t="e">
        <f ca="1">CalcGrille</f>
        <v>#N/A</v>
      </c>
      <c r="AA34" t="e">
        <f ca="1">CalcGrille</f>
        <v>#N/A</v>
      </c>
      <c r="AB34" t="e">
        <f ca="1">CalcGrille</f>
        <v>#N/A</v>
      </c>
      <c r="AC34" t="e">
        <f ca="1">CalcGrille</f>
        <v>#N/A</v>
      </c>
      <c r="AD34" t="e">
        <f ca="1">CalcGrille</f>
        <v>#N/A</v>
      </c>
      <c r="AE34" t="e">
        <f ca="1">CalcGrille</f>
        <v>#N/A</v>
      </c>
      <c r="AF34" t="e">
        <f ca="1">CalcGrille</f>
        <v>#N/A</v>
      </c>
      <c r="AG34" t="e">
        <f ca="1">CalcGrille</f>
        <v>#N/A</v>
      </c>
      <c r="AH34" t="e">
        <f ca="1">CalcGrille</f>
        <v>#N/A</v>
      </c>
      <c r="AI34" t="e">
        <f ca="1">CalcGrille</f>
        <v>#N/A</v>
      </c>
    </row>
    <row r="35" spans="1:35" x14ac:dyDescent="0.2">
      <c r="A35">
        <f t="shared" si="3"/>
        <v>8.3000000000000007</v>
      </c>
      <c r="B35">
        <v>4</v>
      </c>
      <c r="C35">
        <f t="shared" ca="1" si="2"/>
        <v>4</v>
      </c>
      <c r="D35" t="str">
        <f ca="1">INDEX(Activités[ACTIVITÉ],MATCH($C35,Activités[ID],0))</f>
        <v>Récupération et affichage des réponses possibles</v>
      </c>
      <c r="E35" t="e">
        <f ca="1">CalcGrille</f>
        <v>#N/A</v>
      </c>
      <c r="F35" t="e">
        <f ca="1">CalcGrille</f>
        <v>#N/A</v>
      </c>
      <c r="G35" t="e">
        <f ca="1">CalcGrille</f>
        <v>#N/A</v>
      </c>
      <c r="H35" t="e">
        <f ca="1">CalcGrille</f>
        <v>#N/A</v>
      </c>
      <c r="I35" t="e">
        <f ca="1">CalcGrille</f>
        <v>#N/A</v>
      </c>
      <c r="J35">
        <f ca="1">CalcGrille</f>
        <v>8.3000000000000007</v>
      </c>
      <c r="K35" t="e">
        <f ca="1">CalcGrille</f>
        <v>#N/A</v>
      </c>
      <c r="L35" t="e">
        <f ca="1">CalcGrille</f>
        <v>#N/A</v>
      </c>
      <c r="M35" t="e">
        <f ca="1">CalcGrille</f>
        <v>#N/A</v>
      </c>
      <c r="N35" t="e">
        <f ca="1">CalcGrille</f>
        <v>#N/A</v>
      </c>
      <c r="O35" t="e">
        <f ca="1">CalcGrille</f>
        <v>#N/A</v>
      </c>
      <c r="P35" t="e">
        <f ca="1">CalcGrille</f>
        <v>#N/A</v>
      </c>
      <c r="Q35" t="e">
        <f ca="1">CalcGrille</f>
        <v>#N/A</v>
      </c>
      <c r="R35" t="e">
        <f ca="1">CalcGrille</f>
        <v>#N/A</v>
      </c>
      <c r="S35" t="e">
        <f ca="1">CalcGrille</f>
        <v>#N/A</v>
      </c>
      <c r="T35" t="e">
        <f ca="1">CalcGrille</f>
        <v>#N/A</v>
      </c>
      <c r="U35" t="e">
        <f ca="1">CalcGrille</f>
        <v>#N/A</v>
      </c>
      <c r="V35" t="e">
        <f ca="1">CalcGrille</f>
        <v>#N/A</v>
      </c>
      <c r="W35" t="e">
        <f ca="1">CalcGrille</f>
        <v>#N/A</v>
      </c>
      <c r="X35" t="e">
        <f ca="1">CalcGrille</f>
        <v>#N/A</v>
      </c>
      <c r="Y35" t="e">
        <f ca="1">CalcGrille</f>
        <v>#N/A</v>
      </c>
      <c r="Z35" t="e">
        <f ca="1">CalcGrille</f>
        <v>#N/A</v>
      </c>
      <c r="AA35" t="e">
        <f ca="1">CalcGrille</f>
        <v>#N/A</v>
      </c>
      <c r="AB35" t="e">
        <f ca="1">CalcGrille</f>
        <v>#N/A</v>
      </c>
      <c r="AC35" t="e">
        <f ca="1">CalcGrille</f>
        <v>#N/A</v>
      </c>
      <c r="AD35" t="e">
        <f ca="1">CalcGrille</f>
        <v>#N/A</v>
      </c>
      <c r="AE35" t="e">
        <f ca="1">CalcGrille</f>
        <v>#N/A</v>
      </c>
      <c r="AF35" t="e">
        <f ca="1">CalcGrille</f>
        <v>#N/A</v>
      </c>
      <c r="AG35" t="e">
        <f ca="1">CalcGrille</f>
        <v>#N/A</v>
      </c>
      <c r="AH35" t="e">
        <f ca="1">CalcGrille</f>
        <v>#N/A</v>
      </c>
      <c r="AI35" t="e">
        <f ca="1">CalcGrille</f>
        <v>#N/A</v>
      </c>
    </row>
    <row r="36" spans="1:35" x14ac:dyDescent="0.2">
      <c r="A36">
        <f t="shared" si="3"/>
        <v>7.3000000000000007</v>
      </c>
      <c r="B36">
        <v>5</v>
      </c>
      <c r="C36">
        <f t="shared" ca="1" si="2"/>
        <v>5</v>
      </c>
      <c r="D36" t="str">
        <f ca="1">INDEX(Activités[ACTIVITÉ],MATCH($C36,Activités[ID],0))</f>
        <v>Ajout fonctionnalité de points/question</v>
      </c>
      <c r="E36" t="e">
        <f ca="1">CalcGrille</f>
        <v>#N/A</v>
      </c>
      <c r="F36" t="e">
        <f ca="1">CalcGrille</f>
        <v>#N/A</v>
      </c>
      <c r="G36" t="e">
        <f ca="1">CalcGrille</f>
        <v>#N/A</v>
      </c>
      <c r="H36" t="e">
        <f ca="1">CalcGrille</f>
        <v>#N/A</v>
      </c>
      <c r="I36" t="e">
        <f ca="1">CalcGrille</f>
        <v>#N/A</v>
      </c>
      <c r="J36" t="e">
        <f ca="1">CalcGrille</f>
        <v>#N/A</v>
      </c>
      <c r="K36" t="e">
        <f ca="1">CalcGrille</f>
        <v>#N/A</v>
      </c>
      <c r="L36" t="e">
        <f ca="1">CalcGrille</f>
        <v>#N/A</v>
      </c>
      <c r="M36" t="e">
        <f ca="1">CalcGrille</f>
        <v>#N/A</v>
      </c>
      <c r="N36">
        <f ca="1">CalcGrille</f>
        <v>7.3000000000000007</v>
      </c>
      <c r="O36">
        <f ca="1">CalcGrille</f>
        <v>7.3000000000000007</v>
      </c>
      <c r="P36" t="e">
        <f ca="1">CalcGrille</f>
        <v>#N/A</v>
      </c>
      <c r="Q36" t="e">
        <f ca="1">CalcGrille</f>
        <v>#N/A</v>
      </c>
      <c r="R36" t="e">
        <f ca="1">CalcGrille</f>
        <v>#N/A</v>
      </c>
      <c r="S36" t="e">
        <f ca="1">CalcGrille</f>
        <v>#N/A</v>
      </c>
      <c r="T36" t="e">
        <f ca="1">CalcGrille</f>
        <v>#N/A</v>
      </c>
      <c r="U36" t="e">
        <f ca="1">CalcGrille</f>
        <v>#N/A</v>
      </c>
      <c r="V36" t="e">
        <f ca="1">CalcGrille</f>
        <v>#N/A</v>
      </c>
      <c r="W36" t="e">
        <f ca="1">CalcGrille</f>
        <v>#N/A</v>
      </c>
      <c r="X36" t="e">
        <f ca="1">CalcGrille</f>
        <v>#N/A</v>
      </c>
      <c r="Y36" t="e">
        <f ca="1">CalcGrille</f>
        <v>#N/A</v>
      </c>
      <c r="Z36" t="e">
        <f ca="1">CalcGrille</f>
        <v>#N/A</v>
      </c>
      <c r="AA36" t="e">
        <f ca="1">CalcGrille</f>
        <v>#N/A</v>
      </c>
      <c r="AB36" t="e">
        <f ca="1">CalcGrille</f>
        <v>#N/A</v>
      </c>
      <c r="AC36" t="e">
        <f ca="1">CalcGrille</f>
        <v>#N/A</v>
      </c>
      <c r="AD36" t="e">
        <f ca="1">CalcGrille</f>
        <v>#N/A</v>
      </c>
      <c r="AE36" t="e">
        <f ca="1">CalcGrille</f>
        <v>#N/A</v>
      </c>
      <c r="AF36" t="e">
        <f ca="1">CalcGrille</f>
        <v>#N/A</v>
      </c>
      <c r="AG36" t="e">
        <f ca="1">CalcGrille</f>
        <v>#N/A</v>
      </c>
      <c r="AH36" t="e">
        <f ca="1">CalcGrille</f>
        <v>#N/A</v>
      </c>
      <c r="AI36" t="e">
        <f ca="1">CalcGrille</f>
        <v>#N/A</v>
      </c>
    </row>
    <row r="37" spans="1:35" x14ac:dyDescent="0.2">
      <c r="A37">
        <f t="shared" si="3"/>
        <v>6.3000000000000007</v>
      </c>
      <c r="B37">
        <v>6</v>
      </c>
      <c r="C37">
        <f t="shared" ca="1" si="2"/>
        <v>6</v>
      </c>
      <c r="D37" t="str">
        <f ca="1">INDEX(Activités[ACTIVITÉ],MATCH($C37,Activités[ID],0))</f>
        <v>TERMINE Page nouveau.html</v>
      </c>
      <c r="E37" t="e">
        <f ca="1">CalcGrille</f>
        <v>#N/A</v>
      </c>
      <c r="F37" t="e">
        <f ca="1">CalcGrille</f>
        <v>#N/A</v>
      </c>
      <c r="G37" t="e">
        <f ca="1">CalcGrille</f>
        <v>#N/A</v>
      </c>
      <c r="H37" t="e">
        <f ca="1">CalcGrille</f>
        <v>#N/A</v>
      </c>
      <c r="I37" t="e">
        <f ca="1">CalcGrille</f>
        <v>#N/A</v>
      </c>
      <c r="J37" t="e">
        <f ca="1">CalcGrille</f>
        <v>#N/A</v>
      </c>
      <c r="K37" t="e">
        <f ca="1">CalcGrille</f>
        <v>#N/A</v>
      </c>
      <c r="L37" t="e">
        <f ca="1">CalcGrille</f>
        <v>#N/A</v>
      </c>
      <c r="M37" t="e">
        <f ca="1">CalcGrille</f>
        <v>#N/A</v>
      </c>
      <c r="N37" t="e">
        <f ca="1">CalcGrille</f>
        <v>#N/A</v>
      </c>
      <c r="O37">
        <f ca="1">CalcGrille</f>
        <v>6.3000000000000007</v>
      </c>
      <c r="P37" t="e">
        <f ca="1">CalcGrille</f>
        <v>#N/A</v>
      </c>
      <c r="Q37" t="e">
        <f ca="1">CalcGrille</f>
        <v>#N/A</v>
      </c>
      <c r="R37" t="e">
        <f ca="1">CalcGrille</f>
        <v>#N/A</v>
      </c>
      <c r="S37" t="e">
        <f ca="1">CalcGrille</f>
        <v>#N/A</v>
      </c>
      <c r="T37" t="e">
        <f ca="1">CalcGrille</f>
        <v>#N/A</v>
      </c>
      <c r="U37" t="e">
        <f ca="1">CalcGrille</f>
        <v>#N/A</v>
      </c>
      <c r="V37" t="e">
        <f ca="1">CalcGrille</f>
        <v>#N/A</v>
      </c>
      <c r="W37" t="e">
        <f ca="1">CalcGrille</f>
        <v>#N/A</v>
      </c>
      <c r="X37" t="e">
        <f ca="1">CalcGrille</f>
        <v>#N/A</v>
      </c>
      <c r="Y37" t="e">
        <f ca="1">CalcGrille</f>
        <v>#N/A</v>
      </c>
      <c r="Z37" t="e">
        <f ca="1">CalcGrille</f>
        <v>#N/A</v>
      </c>
      <c r="AA37" t="e">
        <f ca="1">CalcGrille</f>
        <v>#N/A</v>
      </c>
      <c r="AB37" t="e">
        <f ca="1">CalcGrille</f>
        <v>#N/A</v>
      </c>
      <c r="AC37" t="e">
        <f ca="1">CalcGrille</f>
        <v>#N/A</v>
      </c>
      <c r="AD37" t="e">
        <f ca="1">CalcGrille</f>
        <v>#N/A</v>
      </c>
      <c r="AE37" t="e">
        <f ca="1">CalcGrille</f>
        <v>#N/A</v>
      </c>
      <c r="AF37" t="e">
        <f ca="1">CalcGrille</f>
        <v>#N/A</v>
      </c>
      <c r="AG37" t="e">
        <f ca="1">CalcGrille</f>
        <v>#N/A</v>
      </c>
      <c r="AH37" t="e">
        <f ca="1">CalcGrille</f>
        <v>#N/A</v>
      </c>
      <c r="AI37" t="e">
        <f ca="1">CalcGrille</f>
        <v>#N/A</v>
      </c>
    </row>
    <row r="38" spans="1:35" x14ac:dyDescent="0.2">
      <c r="A38">
        <f t="shared" si="3"/>
        <v>5.3000000000000007</v>
      </c>
      <c r="B38">
        <v>7</v>
      </c>
      <c r="C38">
        <f t="shared" ca="1" si="2"/>
        <v>7</v>
      </c>
      <c r="D38" t="str">
        <f ca="1">INDEX(Activités[ACTIVITÉ],MATCH($C38,Activités[ID],0))</f>
        <v>Création des controlleurs + routes</v>
      </c>
      <c r="E38" t="e">
        <f ca="1">CalcGrille</f>
        <v>#N/A</v>
      </c>
      <c r="F38" t="e">
        <f ca="1">CalcGrille</f>
        <v>#N/A</v>
      </c>
      <c r="G38" t="e">
        <f ca="1">CalcGrille</f>
        <v>#N/A</v>
      </c>
      <c r="H38" t="e">
        <f ca="1">CalcGrille</f>
        <v>#N/A</v>
      </c>
      <c r="I38" t="e">
        <f ca="1">CalcGrille</f>
        <v>#N/A</v>
      </c>
      <c r="J38" t="e">
        <f ca="1">CalcGrille</f>
        <v>#N/A</v>
      </c>
      <c r="K38" t="e">
        <f ca="1">CalcGrille</f>
        <v>#N/A</v>
      </c>
      <c r="L38" t="e">
        <f ca="1">CalcGrille</f>
        <v>#N/A</v>
      </c>
      <c r="M38" t="e">
        <f ca="1">CalcGrille</f>
        <v>#N/A</v>
      </c>
      <c r="N38" t="e">
        <f ca="1">CalcGrille</f>
        <v>#N/A</v>
      </c>
      <c r="O38" t="e">
        <f ca="1">CalcGrille</f>
        <v>#N/A</v>
      </c>
      <c r="P38">
        <f ca="1">CalcGrille</f>
        <v>5.3000000000000007</v>
      </c>
      <c r="Q38">
        <f ca="1">CalcGrille</f>
        <v>5.3000000000000007</v>
      </c>
      <c r="R38" t="e">
        <f ca="1">CalcGrille</f>
        <v>#N/A</v>
      </c>
      <c r="S38" t="e">
        <f ca="1">CalcGrille</f>
        <v>#N/A</v>
      </c>
      <c r="T38" t="e">
        <f ca="1">CalcGrille</f>
        <v>#N/A</v>
      </c>
      <c r="U38" t="e">
        <f ca="1">CalcGrille</f>
        <v>#N/A</v>
      </c>
      <c r="V38" t="e">
        <f ca="1">CalcGrille</f>
        <v>#N/A</v>
      </c>
      <c r="W38" t="e">
        <f ca="1">CalcGrille</f>
        <v>#N/A</v>
      </c>
      <c r="X38" t="e">
        <f ca="1">CalcGrille</f>
        <v>#N/A</v>
      </c>
      <c r="Y38" t="e">
        <f ca="1">CalcGrille</f>
        <v>#N/A</v>
      </c>
      <c r="Z38" t="e">
        <f ca="1">CalcGrille</f>
        <v>#N/A</v>
      </c>
      <c r="AA38" t="e">
        <f ca="1">CalcGrille</f>
        <v>#N/A</v>
      </c>
      <c r="AB38" t="e">
        <f ca="1">CalcGrille</f>
        <v>#N/A</v>
      </c>
      <c r="AC38" t="e">
        <f ca="1">CalcGrille</f>
        <v>#N/A</v>
      </c>
      <c r="AD38" t="e">
        <f ca="1">CalcGrille</f>
        <v>#N/A</v>
      </c>
      <c r="AE38" t="e">
        <f ca="1">CalcGrille</f>
        <v>#N/A</v>
      </c>
      <c r="AF38" t="e">
        <f ca="1">CalcGrille</f>
        <v>#N/A</v>
      </c>
      <c r="AG38" t="e">
        <f ca="1">CalcGrille</f>
        <v>#N/A</v>
      </c>
      <c r="AH38" t="e">
        <f ca="1">CalcGrille</f>
        <v>#N/A</v>
      </c>
      <c r="AI38" t="e">
        <f ca="1">CalcGrille</f>
        <v>#N/A</v>
      </c>
    </row>
    <row r="39" spans="1:35" x14ac:dyDescent="0.2">
      <c r="A39">
        <f t="shared" si="3"/>
        <v>4.3000000000000007</v>
      </c>
      <c r="B39">
        <v>8</v>
      </c>
      <c r="C39">
        <f t="shared" ca="1" si="2"/>
        <v>8</v>
      </c>
      <c r="D39" t="str">
        <f ca="1">INDEX(Activités[ACTIVITÉ],MATCH($C39,Activités[ID],0))</f>
        <v>Création gestion.js</v>
      </c>
      <c r="E39" t="e">
        <f ca="1">CalcGrille</f>
        <v>#N/A</v>
      </c>
      <c r="F39" t="e">
        <f ca="1">CalcGrille</f>
        <v>#N/A</v>
      </c>
      <c r="G39" t="e">
        <f ca="1">CalcGrille</f>
        <v>#N/A</v>
      </c>
      <c r="H39" t="e">
        <f ca="1">CalcGrille</f>
        <v>#N/A</v>
      </c>
      <c r="I39" t="e">
        <f ca="1">CalcGrille</f>
        <v>#N/A</v>
      </c>
      <c r="J39" t="e">
        <f ca="1">CalcGrille</f>
        <v>#N/A</v>
      </c>
      <c r="K39" t="e">
        <f ca="1">CalcGrille</f>
        <v>#N/A</v>
      </c>
      <c r="L39" t="e">
        <f ca="1">CalcGrille</f>
        <v>#N/A</v>
      </c>
      <c r="M39" t="e">
        <f ca="1">CalcGrille</f>
        <v>#N/A</v>
      </c>
      <c r="N39" t="e">
        <f ca="1">CalcGrille</f>
        <v>#N/A</v>
      </c>
      <c r="O39" t="e">
        <f ca="1">CalcGrille</f>
        <v>#N/A</v>
      </c>
      <c r="P39" t="e">
        <f ca="1">CalcGrille</f>
        <v>#N/A</v>
      </c>
      <c r="Q39" t="e">
        <f ca="1">CalcGrille</f>
        <v>#N/A</v>
      </c>
      <c r="R39" t="e">
        <f ca="1">CalcGrille</f>
        <v>#N/A</v>
      </c>
      <c r="S39">
        <f ca="1">CalcGrille</f>
        <v>4.3000000000000007</v>
      </c>
      <c r="T39">
        <f ca="1">CalcGrille</f>
        <v>4.3000000000000007</v>
      </c>
      <c r="U39" t="e">
        <f ca="1">CalcGrille</f>
        <v>#N/A</v>
      </c>
      <c r="V39" t="e">
        <f ca="1">CalcGrille</f>
        <v>#N/A</v>
      </c>
      <c r="W39" t="e">
        <f ca="1">CalcGrille</f>
        <v>#N/A</v>
      </c>
      <c r="X39" t="e">
        <f ca="1">CalcGrille</f>
        <v>#N/A</v>
      </c>
      <c r="Y39" t="e">
        <f ca="1">CalcGrille</f>
        <v>#N/A</v>
      </c>
      <c r="Z39" t="e">
        <f ca="1">CalcGrille</f>
        <v>#N/A</v>
      </c>
      <c r="AA39" t="e">
        <f ca="1">CalcGrille</f>
        <v>#N/A</v>
      </c>
      <c r="AB39" t="e">
        <f ca="1">CalcGrille</f>
        <v>#N/A</v>
      </c>
      <c r="AC39" t="e">
        <f ca="1">CalcGrille</f>
        <v>#N/A</v>
      </c>
      <c r="AD39" t="e">
        <f ca="1">CalcGrille</f>
        <v>#N/A</v>
      </c>
      <c r="AE39" t="e">
        <f ca="1">CalcGrille</f>
        <v>#N/A</v>
      </c>
      <c r="AF39" t="e">
        <f ca="1">CalcGrille</f>
        <v>#N/A</v>
      </c>
      <c r="AG39" t="e">
        <f ca="1">CalcGrille</f>
        <v>#N/A</v>
      </c>
      <c r="AH39" t="e">
        <f ca="1">CalcGrille</f>
        <v>#N/A</v>
      </c>
      <c r="AI39" t="e">
        <f ca="1">CalcGrille</f>
        <v>#N/A</v>
      </c>
    </row>
    <row r="40" spans="1:35" x14ac:dyDescent="0.2">
      <c r="A40">
        <f t="shared" si="3"/>
        <v>3.3000000000000007</v>
      </c>
      <c r="B40">
        <v>9</v>
      </c>
      <c r="C40">
        <f t="shared" ca="1" si="2"/>
        <v>9</v>
      </c>
      <c r="D40" t="str">
        <f ca="1">INDEX(Activités[ACTIVITÉ],MATCH($C40,Activités[ID],0))</f>
        <v>Modification des classes php</v>
      </c>
      <c r="E40" t="e">
        <f ca="1">CalcGrille</f>
        <v>#N/A</v>
      </c>
      <c r="F40" t="e">
        <f ca="1">CalcGrille</f>
        <v>#N/A</v>
      </c>
      <c r="G40" t="e">
        <f ca="1">CalcGrille</f>
        <v>#N/A</v>
      </c>
      <c r="H40" t="e">
        <f ca="1">CalcGrille</f>
        <v>#N/A</v>
      </c>
      <c r="I40" t="e">
        <f ca="1">CalcGrille</f>
        <v>#N/A</v>
      </c>
      <c r="J40" t="e">
        <f ca="1">CalcGrille</f>
        <v>#N/A</v>
      </c>
      <c r="K40" t="e">
        <f ca="1">CalcGrille</f>
        <v>#N/A</v>
      </c>
      <c r="L40" t="e">
        <f ca="1">CalcGrille</f>
        <v>#N/A</v>
      </c>
      <c r="M40" t="e">
        <f ca="1">CalcGrille</f>
        <v>#N/A</v>
      </c>
      <c r="N40" t="e">
        <f ca="1">CalcGrille</f>
        <v>#N/A</v>
      </c>
      <c r="O40" t="e">
        <f ca="1">CalcGrille</f>
        <v>#N/A</v>
      </c>
      <c r="P40" t="e">
        <f ca="1">CalcGrille</f>
        <v>#N/A</v>
      </c>
      <c r="Q40" t="e">
        <f ca="1">CalcGrille</f>
        <v>#N/A</v>
      </c>
      <c r="R40" t="e">
        <f ca="1">CalcGrille</f>
        <v>#N/A</v>
      </c>
      <c r="S40" t="e">
        <f ca="1">CalcGrille</f>
        <v>#N/A</v>
      </c>
      <c r="T40" t="e">
        <f ca="1">CalcGrille</f>
        <v>#N/A</v>
      </c>
      <c r="U40" t="e">
        <f ca="1">CalcGrille</f>
        <v>#N/A</v>
      </c>
      <c r="V40" t="e">
        <f ca="1">CalcGrille</f>
        <v>#N/A</v>
      </c>
      <c r="W40" t="e">
        <f ca="1">CalcGrille</f>
        <v>#N/A</v>
      </c>
      <c r="X40">
        <f ca="1">CalcGrille</f>
        <v>3.3000000000000007</v>
      </c>
      <c r="Y40" t="e">
        <f ca="1">CalcGrille</f>
        <v>#N/A</v>
      </c>
      <c r="Z40" t="e">
        <f ca="1">CalcGrille</f>
        <v>#N/A</v>
      </c>
      <c r="AA40" t="e">
        <f ca="1">CalcGrille</f>
        <v>#N/A</v>
      </c>
      <c r="AB40" t="e">
        <f ca="1">CalcGrille</f>
        <v>#N/A</v>
      </c>
      <c r="AC40" t="e">
        <f ca="1">CalcGrille</f>
        <v>#N/A</v>
      </c>
      <c r="AD40" t="e">
        <f ca="1">CalcGrille</f>
        <v>#N/A</v>
      </c>
      <c r="AE40" t="e">
        <f ca="1">CalcGrille</f>
        <v>#N/A</v>
      </c>
      <c r="AF40" t="e">
        <f ca="1">CalcGrille</f>
        <v>#N/A</v>
      </c>
      <c r="AG40" t="e">
        <f ca="1">CalcGrille</f>
        <v>#N/A</v>
      </c>
      <c r="AH40" t="e">
        <f ca="1">CalcGrille</f>
        <v>#N/A</v>
      </c>
      <c r="AI40" t="e">
        <f ca="1">CalcGrille</f>
        <v>#N/A</v>
      </c>
    </row>
    <row r="43" spans="1:35" x14ac:dyDescent="0.2">
      <c r="E43" s="1">
        <f>E31</f>
        <v>41975</v>
      </c>
      <c r="F43" s="1">
        <f t="shared" ref="F43:AH43" si="4">F31</f>
        <v>41976</v>
      </c>
      <c r="G43" s="1">
        <f t="shared" si="4"/>
        <v>41977</v>
      </c>
      <c r="H43" s="1">
        <f t="shared" si="4"/>
        <v>41978</v>
      </c>
      <c r="I43" s="1">
        <f t="shared" si="4"/>
        <v>41979</v>
      </c>
      <c r="J43" s="1">
        <f t="shared" si="4"/>
        <v>41980</v>
      </c>
      <c r="K43" s="1">
        <f t="shared" si="4"/>
        <v>41981</v>
      </c>
      <c r="L43" s="1">
        <f t="shared" si="4"/>
        <v>41982</v>
      </c>
      <c r="M43" s="1">
        <f t="shared" si="4"/>
        <v>41983</v>
      </c>
      <c r="N43" s="1">
        <f t="shared" si="4"/>
        <v>41984</v>
      </c>
      <c r="O43" s="1">
        <f t="shared" si="4"/>
        <v>41985</v>
      </c>
      <c r="P43" s="1">
        <f t="shared" si="4"/>
        <v>41986</v>
      </c>
      <c r="Q43" s="1">
        <f t="shared" si="4"/>
        <v>41987</v>
      </c>
      <c r="R43" s="1">
        <f t="shared" si="4"/>
        <v>41988</v>
      </c>
      <c r="S43" s="1">
        <f t="shared" si="4"/>
        <v>41989</v>
      </c>
      <c r="T43" s="1">
        <f t="shared" si="4"/>
        <v>41990</v>
      </c>
      <c r="U43" s="1">
        <f t="shared" si="4"/>
        <v>41991</v>
      </c>
      <c r="V43" s="1">
        <f t="shared" si="4"/>
        <v>41992</v>
      </c>
      <c r="W43" s="1">
        <f t="shared" si="4"/>
        <v>41993</v>
      </c>
      <c r="X43" s="1">
        <f t="shared" si="4"/>
        <v>41994</v>
      </c>
      <c r="Y43" s="1">
        <f t="shared" si="4"/>
        <v>41995</v>
      </c>
      <c r="Z43" s="1">
        <f t="shared" si="4"/>
        <v>41996</v>
      </c>
      <c r="AA43" s="1">
        <f t="shared" si="4"/>
        <v>41997</v>
      </c>
      <c r="AB43" s="1">
        <f t="shared" si="4"/>
        <v>41998</v>
      </c>
      <c r="AC43" s="1">
        <f t="shared" si="4"/>
        <v>41999</v>
      </c>
      <c r="AD43" s="1">
        <f t="shared" si="4"/>
        <v>42000</v>
      </c>
      <c r="AE43" s="1">
        <f t="shared" si="4"/>
        <v>42001</v>
      </c>
      <c r="AF43" s="1">
        <f t="shared" si="4"/>
        <v>42002</v>
      </c>
      <c r="AG43" s="1">
        <f t="shared" si="4"/>
        <v>42003</v>
      </c>
      <c r="AH43" s="1">
        <f t="shared" si="4"/>
        <v>42004</v>
      </c>
    </row>
    <row r="44" spans="1:35" x14ac:dyDescent="0.2">
      <c r="C44">
        <f ca="1">C32</f>
        <v>1</v>
      </c>
      <c r="D44" t="str">
        <f ca="1">UPPER(INDEX(Activités[ACTIVITÉ],MATCH($C44,Activités[ID],0)))</f>
        <v>DÉBUT DU PROJET</v>
      </c>
      <c r="E44">
        <f t="shared" ref="E44:AH44" ca="1" si="5">IF(ISERROR(F32),E32,NA())</f>
        <v>11.3</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f t="shared" ref="C45:C52" ca="1" si="6">C33</f>
        <v>2</v>
      </c>
      <c r="D45" t="str">
        <f ca="1">UPPER(INDEX(Activités[ACTIVITÉ],MATCH($C45,Activités[ID],0)))</f>
        <v>1E MAQUETTE DU SITE</v>
      </c>
      <c r="E45">
        <f t="shared" ref="E45:AH45" ca="1" si="7">IF(ISERROR(F33),E33,NA())</f>
        <v>10.3</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f t="shared" ca="1" si="6"/>
        <v>3</v>
      </c>
      <c r="D46" t="str">
        <f ca="1">UPPER(INDEX(Activités[ACTIVITÉ],MATCH($C46,Activités[ID],0)))</f>
        <v>AJOUT QUESTIONS/RÉPONSES BDD</v>
      </c>
      <c r="E46" t="e">
        <f t="shared" ref="E46:AH46" ca="1" si="8">IF(ISERROR(F34),E34,NA())</f>
        <v>#N/A</v>
      </c>
      <c r="F46" t="e">
        <f t="shared" ca="1" si="8"/>
        <v>#N/A</v>
      </c>
      <c r="G46" t="e">
        <f t="shared" ca="1" si="8"/>
        <v>#N/A</v>
      </c>
      <c r="H46" t="e">
        <f t="shared" ca="1" si="8"/>
        <v>#N/A</v>
      </c>
      <c r="I46">
        <f t="shared" ca="1" si="8"/>
        <v>9.3000000000000007</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f t="shared" ca="1" si="6"/>
        <v>4</v>
      </c>
      <c r="D47" t="str">
        <f ca="1">UPPER(INDEX(Activités[ACTIVITÉ],MATCH($C47,Activités[ID],0)))</f>
        <v>RÉCUPÉRATION ET AFFICHAGE DES RÉPONSES POSSIBLES</v>
      </c>
      <c r="E47" t="e">
        <f t="shared" ref="E47:AH47" ca="1" si="9">IF(ISERROR(F35),E35,NA())</f>
        <v>#N/A</v>
      </c>
      <c r="F47" t="e">
        <f t="shared" ca="1" si="9"/>
        <v>#N/A</v>
      </c>
      <c r="G47" t="e">
        <f t="shared" ca="1" si="9"/>
        <v>#N/A</v>
      </c>
      <c r="H47" t="e">
        <f t="shared" ca="1" si="9"/>
        <v>#N/A</v>
      </c>
      <c r="I47" t="e">
        <f t="shared" ca="1" si="9"/>
        <v>#N/A</v>
      </c>
      <c r="J47">
        <f t="shared" ca="1" si="9"/>
        <v>8.3000000000000007</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5</v>
      </c>
      <c r="D48" t="str">
        <f ca="1">UPPER(INDEX(Activités[ACTIVITÉ],MATCH($C48,Activités[ID],0)))</f>
        <v>AJOUT FONCTIONNALITÉ DE POINTS/QUESTION</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f t="shared" ca="1" si="10"/>
        <v>7.3000000000000007</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6</v>
      </c>
      <c r="D49" t="str">
        <f ca="1">UPPER(INDEX(Activités[ACTIVITÉ],MATCH($C49,Activités[ID],0)))</f>
        <v>TERMINE PAGE NOUVEAU.HTML</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f t="shared" ca="1" si="11"/>
        <v>6.3000000000000007</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f t="shared" ca="1" si="6"/>
        <v>7</v>
      </c>
      <c r="D50" t="str">
        <f ca="1">UPPER(INDEX(Activités[ACTIVITÉ],MATCH($C50,Activités[ID],0)))</f>
        <v>CRÉATION DES CONTROLLEURS + ROUTES</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f t="shared" ca="1" si="12"/>
        <v>5.3000000000000007</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8</v>
      </c>
      <c r="D51" t="str">
        <f ca="1">UPPER(INDEX(Activités[ACTIVITÉ],MATCH($C51,Activités[ID],0)))</f>
        <v>CRÉATION GESTION.JS</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f t="shared" ca="1" si="13"/>
        <v>4.3000000000000007</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f t="shared" ca="1" si="6"/>
        <v>9</v>
      </c>
      <c r="D52" t="str">
        <f ca="1">UPPER(INDEX(Activités[ACTIVITÉ],MATCH($C52,Activités[ID],0)))</f>
        <v>MODIFICATION DES CLASSES PHP</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f t="shared" ca="1" si="14"/>
        <v>3.3000000000000007</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f>E31</f>
        <v>41975</v>
      </c>
      <c r="F55" s="1">
        <f t="shared" ref="F55:AH55" si="15">F31</f>
        <v>41976</v>
      </c>
      <c r="G55" s="1">
        <f t="shared" si="15"/>
        <v>41977</v>
      </c>
      <c r="H55" s="1">
        <f t="shared" si="15"/>
        <v>41978</v>
      </c>
      <c r="I55" s="1">
        <f t="shared" si="15"/>
        <v>41979</v>
      </c>
      <c r="J55" s="1">
        <f t="shared" si="15"/>
        <v>41980</v>
      </c>
      <c r="K55" s="1">
        <f t="shared" si="15"/>
        <v>41981</v>
      </c>
      <c r="L55" s="1">
        <f t="shared" si="15"/>
        <v>41982</v>
      </c>
      <c r="M55" s="1">
        <f t="shared" si="15"/>
        <v>41983</v>
      </c>
      <c r="N55" s="1">
        <f t="shared" si="15"/>
        <v>41984</v>
      </c>
      <c r="O55" s="1">
        <f t="shared" si="15"/>
        <v>41985</v>
      </c>
      <c r="P55" s="1">
        <f t="shared" si="15"/>
        <v>41986</v>
      </c>
      <c r="Q55" s="1">
        <f t="shared" si="15"/>
        <v>41987</v>
      </c>
      <c r="R55" s="1">
        <f t="shared" si="15"/>
        <v>41988</v>
      </c>
      <c r="S55" s="1">
        <f t="shared" si="15"/>
        <v>41989</v>
      </c>
      <c r="T55" s="1">
        <f t="shared" si="15"/>
        <v>41990</v>
      </c>
      <c r="U55" s="1">
        <f t="shared" si="15"/>
        <v>41991</v>
      </c>
      <c r="V55" s="1">
        <f t="shared" si="15"/>
        <v>41992</v>
      </c>
      <c r="W55" s="1">
        <f t="shared" si="15"/>
        <v>41993</v>
      </c>
      <c r="X55" s="1">
        <f t="shared" si="15"/>
        <v>41994</v>
      </c>
      <c r="Y55" s="1">
        <f t="shared" si="15"/>
        <v>41995</v>
      </c>
      <c r="Z55" s="1">
        <f t="shared" si="15"/>
        <v>41996</v>
      </c>
      <c r="AA55" s="1">
        <f t="shared" si="15"/>
        <v>41997</v>
      </c>
      <c r="AB55" s="1">
        <f t="shared" si="15"/>
        <v>41998</v>
      </c>
      <c r="AC55" s="1">
        <f t="shared" si="15"/>
        <v>41999</v>
      </c>
      <c r="AD55" s="1">
        <f t="shared" si="15"/>
        <v>42000</v>
      </c>
      <c r="AE55" s="1">
        <f t="shared" si="15"/>
        <v>42001</v>
      </c>
      <c r="AF55" s="1">
        <f t="shared" si="15"/>
        <v>42002</v>
      </c>
      <c r="AG55" s="1">
        <f t="shared" si="15"/>
        <v>42003</v>
      </c>
      <c r="AH55" s="1">
        <f t="shared" si="15"/>
        <v>42004</v>
      </c>
    </row>
    <row r="56" spans="3:34" x14ac:dyDescent="0.2">
      <c r="D56" t="s">
        <v>4</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DATE(YEAR(MIN(E55:AH55)),MONTH(MIN(E55:AH55)),1)</f>
        <v>41974</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f t="shared" si="17"/>
        <v>0.5</v>
      </c>
      <c r="X58">
        <f t="shared" si="17"/>
        <v>0.5</v>
      </c>
      <c r="Y58">
        <f t="shared" si="17"/>
        <v>0.5</v>
      </c>
      <c r="Z58">
        <f t="shared" si="17"/>
        <v>0.5</v>
      </c>
      <c r="AA58">
        <f t="shared" si="17"/>
        <v>0.5</v>
      </c>
      <c r="AB58">
        <f t="shared" si="17"/>
        <v>0.5</v>
      </c>
      <c r="AC58">
        <f t="shared" si="17"/>
        <v>0.5</v>
      </c>
      <c r="AD58">
        <f t="shared" si="17"/>
        <v>0.5</v>
      </c>
      <c r="AE58">
        <f t="shared" si="17"/>
        <v>0.5</v>
      </c>
      <c r="AF58">
        <f t="shared" si="17"/>
        <v>0.5</v>
      </c>
      <c r="AG58">
        <f t="shared" si="17"/>
        <v>0.5</v>
      </c>
      <c r="AH58">
        <f t="shared" si="17"/>
        <v>0.5</v>
      </c>
    </row>
    <row r="59" spans="3:34" x14ac:dyDescent="0.2">
      <c r="D59" s="3" t="str">
        <f>TEXT(D58,"mmm aaaa") &amp; " -Bande supérieure"</f>
        <v>déc 2014 -Bande supérieure</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f t="shared" si="18"/>
        <v>13</v>
      </c>
      <c r="X59">
        <f t="shared" si="18"/>
        <v>13</v>
      </c>
      <c r="Y59">
        <f t="shared" si="18"/>
        <v>13</v>
      </c>
      <c r="Z59">
        <f t="shared" si="18"/>
        <v>13</v>
      </c>
      <c r="AA59">
        <f t="shared" si="18"/>
        <v>13</v>
      </c>
      <c r="AB59">
        <f t="shared" si="18"/>
        <v>13</v>
      </c>
      <c r="AC59">
        <f t="shared" si="18"/>
        <v>13</v>
      </c>
      <c r="AD59">
        <f t="shared" si="18"/>
        <v>13</v>
      </c>
      <c r="AE59">
        <f t="shared" si="18"/>
        <v>13</v>
      </c>
      <c r="AF59">
        <f t="shared" si="18"/>
        <v>13</v>
      </c>
      <c r="AG59">
        <f t="shared" si="18"/>
        <v>13</v>
      </c>
      <c r="AH59">
        <f t="shared" si="18"/>
        <v>13</v>
      </c>
    </row>
    <row r="60" spans="3:34" x14ac:dyDescent="0.2">
      <c r="D60" s="3"/>
    </row>
    <row r="61" spans="3:34" x14ac:dyDescent="0.2">
      <c r="D61" s="3">
        <f>EOMONTH(D58,0)+1</f>
        <v>42005</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t="e">
        <f t="shared" si="19"/>
        <v>#N/A</v>
      </c>
      <c r="X61" t="e">
        <f t="shared" si="19"/>
        <v>#N/A</v>
      </c>
      <c r="Y61" t="e">
        <f t="shared" si="19"/>
        <v>#N/A</v>
      </c>
      <c r="Z61" t="e">
        <f t="shared" si="19"/>
        <v>#N/A</v>
      </c>
      <c r="AA61" t="e">
        <f t="shared" si="19"/>
        <v>#N/A</v>
      </c>
      <c r="AB61" t="e">
        <f t="shared" si="19"/>
        <v>#N/A</v>
      </c>
      <c r="AC61" t="e">
        <f t="shared" si="19"/>
        <v>#N/A</v>
      </c>
      <c r="AD61" t="e">
        <f t="shared" si="19"/>
        <v>#N/A</v>
      </c>
      <c r="AE61" t="e">
        <f t="shared" si="19"/>
        <v>#N/A</v>
      </c>
      <c r="AF61" t="e">
        <f t="shared" si="19"/>
        <v>#N/A</v>
      </c>
      <c r="AG61" t="e">
        <f t="shared" si="19"/>
        <v>#N/A</v>
      </c>
      <c r="AH61" t="e">
        <f t="shared" si="19"/>
        <v>#N/A</v>
      </c>
    </row>
    <row r="62" spans="3:34" x14ac:dyDescent="0.2">
      <c r="D62" s="3" t="str">
        <f>TEXT(D61,"mmm aaaa") &amp; " -Bande supérieure"</f>
        <v>janv 2015 -Bande supérieure</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t="e">
        <f t="shared" si="20"/>
        <v>#N/A</v>
      </c>
      <c r="X62" t="e">
        <f t="shared" si="20"/>
        <v>#N/A</v>
      </c>
      <c r="Y62" t="e">
        <f t="shared" si="20"/>
        <v>#N/A</v>
      </c>
      <c r="Z62" t="e">
        <f t="shared" si="20"/>
        <v>#N/A</v>
      </c>
      <c r="AA62" t="e">
        <f t="shared" si="20"/>
        <v>#N/A</v>
      </c>
      <c r="AB62" t="e">
        <f t="shared" si="20"/>
        <v>#N/A</v>
      </c>
      <c r="AC62" t="e">
        <f t="shared" si="20"/>
        <v>#N/A</v>
      </c>
      <c r="AD62" t="e">
        <f t="shared" si="20"/>
        <v>#N/A</v>
      </c>
      <c r="AE62" t="e">
        <f t="shared" si="20"/>
        <v>#N/A</v>
      </c>
      <c r="AF62" t="e">
        <f t="shared" si="20"/>
        <v>#N/A</v>
      </c>
      <c r="AG62" t="e">
        <f t="shared" si="20"/>
        <v>#N/A</v>
      </c>
      <c r="AH62" t="e">
        <f t="shared" si="20"/>
        <v>#N/A</v>
      </c>
    </row>
    <row r="63" spans="3:34" x14ac:dyDescent="0.2">
      <c r="D63" s="3"/>
    </row>
    <row r="65" spans="4:34" x14ac:dyDescent="0.2">
      <c r="D65" s="3">
        <f>D58+1</f>
        <v>41975</v>
      </c>
      <c r="E65">
        <f>IF(MEDIAN($D65,E$55)=E$55,0.5,NA())</f>
        <v>0.5</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
      <c r="D66" s="3">
        <f>D61+1</f>
        <v>42006</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 t="shared" ref="E70:K70" si="23">LEFT(UPPER(TEXT(E55,"jjj")),$D70)</f>
        <v>MAR</v>
      </c>
      <c r="F70" t="str">
        <f t="shared" si="23"/>
        <v>MER</v>
      </c>
      <c r="G70" t="str">
        <f t="shared" si="23"/>
        <v>JEU</v>
      </c>
      <c r="H70" t="str">
        <f t="shared" si="23"/>
        <v>VEN</v>
      </c>
      <c r="I70" t="str">
        <f t="shared" si="23"/>
        <v>SAM</v>
      </c>
      <c r="J70" t="str">
        <f t="shared" si="23"/>
        <v>DIM</v>
      </c>
      <c r="K70" t="str">
        <f t="shared" si="23"/>
        <v>LUN</v>
      </c>
      <c r="L70" t="str">
        <f t="shared" ref="L70:AH70" si="24">LEFT(UPPER(TEXT(L55,"jjj")),$D70)</f>
        <v>MAR</v>
      </c>
      <c r="M70" t="str">
        <f t="shared" si="24"/>
        <v>MER</v>
      </c>
      <c r="N70" t="str">
        <f t="shared" si="24"/>
        <v>JEU</v>
      </c>
      <c r="O70" t="str">
        <f t="shared" si="24"/>
        <v>VEN</v>
      </c>
      <c r="P70" t="str">
        <f t="shared" si="24"/>
        <v>SAM</v>
      </c>
      <c r="Q70" t="str">
        <f t="shared" si="24"/>
        <v>DIM</v>
      </c>
      <c r="R70" t="str">
        <f t="shared" si="24"/>
        <v>LUN</v>
      </c>
      <c r="S70" t="str">
        <f t="shared" si="24"/>
        <v>MAR</v>
      </c>
      <c r="T70" t="str">
        <f t="shared" si="24"/>
        <v>MER</v>
      </c>
      <c r="U70" t="str">
        <f t="shared" si="24"/>
        <v>JEU</v>
      </c>
      <c r="V70" t="str">
        <f t="shared" si="24"/>
        <v>VEN</v>
      </c>
      <c r="W70" t="str">
        <f t="shared" si="24"/>
        <v>SAM</v>
      </c>
      <c r="X70" t="str">
        <f t="shared" si="24"/>
        <v>DIM</v>
      </c>
      <c r="Y70" t="str">
        <f t="shared" si="24"/>
        <v>LUN</v>
      </c>
      <c r="Z70" t="str">
        <f t="shared" si="24"/>
        <v>MAR</v>
      </c>
      <c r="AA70" t="str">
        <f t="shared" si="24"/>
        <v>MER</v>
      </c>
      <c r="AB70" t="str">
        <f t="shared" si="24"/>
        <v>JEU</v>
      </c>
      <c r="AC70" t="str">
        <f t="shared" si="24"/>
        <v>VEN</v>
      </c>
      <c r="AD70" t="str">
        <f t="shared" si="24"/>
        <v>SAM</v>
      </c>
      <c r="AE70" t="str">
        <f t="shared" si="24"/>
        <v>DIM</v>
      </c>
      <c r="AF70" t="str">
        <f t="shared" si="24"/>
        <v>LUN</v>
      </c>
      <c r="AG70" t="str">
        <f t="shared" si="24"/>
        <v>MAR</v>
      </c>
      <c r="AH70" t="str">
        <f t="shared" si="24"/>
        <v>MER</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TEXT(E55,"jj")</f>
        <v>02</v>
      </c>
      <c r="F72" t="str">
        <f>TEXT(F55,"jj")</f>
        <v>03</v>
      </c>
      <c r="G72" t="str">
        <f t="shared" ref="G72:AH72" si="25">TEXT(G55,"jj")</f>
        <v>04</v>
      </c>
      <c r="H72" t="str">
        <f t="shared" si="25"/>
        <v>05</v>
      </c>
      <c r="I72" t="str">
        <f t="shared" si="25"/>
        <v>06</v>
      </c>
      <c r="J72" t="str">
        <f t="shared" si="25"/>
        <v>07</v>
      </c>
      <c r="K72" t="str">
        <f t="shared" si="25"/>
        <v>08</v>
      </c>
      <c r="L72" t="str">
        <f t="shared" si="25"/>
        <v>09</v>
      </c>
      <c r="M72" t="str">
        <f t="shared" si="25"/>
        <v>10</v>
      </c>
      <c r="N72" t="str">
        <f t="shared" si="25"/>
        <v>11</v>
      </c>
      <c r="O72" t="str">
        <f t="shared" si="25"/>
        <v>12</v>
      </c>
      <c r="P72" t="str">
        <f t="shared" si="25"/>
        <v>13</v>
      </c>
      <c r="Q72" t="str">
        <f t="shared" si="25"/>
        <v>14</v>
      </c>
      <c r="R72" t="str">
        <f t="shared" si="25"/>
        <v>15</v>
      </c>
      <c r="S72" t="str">
        <f t="shared" si="25"/>
        <v>16</v>
      </c>
      <c r="T72" t="str">
        <f t="shared" si="25"/>
        <v>17</v>
      </c>
      <c r="U72" t="str">
        <f t="shared" si="25"/>
        <v>18</v>
      </c>
      <c r="V72" t="str">
        <f t="shared" si="25"/>
        <v>19</v>
      </c>
      <c r="W72" t="str">
        <f t="shared" si="25"/>
        <v>20</v>
      </c>
      <c r="X72" t="str">
        <f t="shared" si="25"/>
        <v>21</v>
      </c>
      <c r="Y72" t="str">
        <f t="shared" si="25"/>
        <v>22</v>
      </c>
      <c r="Z72" t="str">
        <f>TEXT(Z55,"jj")</f>
        <v>23</v>
      </c>
      <c r="AA72" t="str">
        <f t="shared" si="25"/>
        <v>24</v>
      </c>
      <c r="AB72" t="str">
        <f t="shared" si="25"/>
        <v>25</v>
      </c>
      <c r="AC72" t="str">
        <f>TEXT(AC55,"jj")</f>
        <v>26</v>
      </c>
      <c r="AD72" t="str">
        <f t="shared" si="25"/>
        <v>27</v>
      </c>
      <c r="AE72" t="str">
        <f t="shared" si="25"/>
        <v>28</v>
      </c>
      <c r="AF72" t="str">
        <f t="shared" si="25"/>
        <v>29</v>
      </c>
      <c r="AG72" t="str">
        <f t="shared" si="25"/>
        <v>30</v>
      </c>
      <c r="AH72" t="str">
        <f t="shared" si="25"/>
        <v>31</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Chronologie du projet</vt:lpstr>
      <vt:lpstr>calculs</vt:lpstr>
      <vt:lpstr>DateDébut</vt:lpstr>
      <vt:lpstr>FenêtreDateDébut</vt:lpstr>
      <vt:lpstr>FenêtreDécalage</vt:lpstr>
      <vt:lpstr>FenêtreJours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2015-01-05T20:56:37Z</dcterms:created>
  <dcterms:modified xsi:type="dcterms:W3CDTF">2015-01-05T20:56:37Z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