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nano\Facultad\UTN\4to\SIM\TP-SIM\TP6\"/>
    </mc:Choice>
  </mc:AlternateContent>
  <xr:revisionPtr revIDLastSave="0" documentId="13_ncr:1_{FD070A9D-1FF3-4073-988C-DFD9F44A1C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Do" localSheetId="0">Hoja1!$B$3</definedName>
    <definedName name="h" localSheetId="0">Hoja1!$B$1</definedName>
    <definedName name="k" localSheetId="0">Hoja1!$B$4</definedName>
    <definedName name="L0">Hoja1!$B$3</definedName>
    <definedName name="Lo">Hoja1!$B$3</definedName>
    <definedName name="to" localSheetId="0">Hoja1!$B$2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" l="1"/>
  <c r="B9" i="1"/>
  <c r="C9" i="1"/>
  <c r="D9" i="1" s="1"/>
  <c r="G9" i="1"/>
  <c r="A10" i="1" s="1"/>
  <c r="G10" i="1" s="1"/>
  <c r="A11" i="1" s="1"/>
  <c r="G11" i="1" s="1"/>
  <c r="A12" i="1" s="1"/>
  <c r="G12" i="1" s="1"/>
  <c r="A13" i="1" s="1"/>
  <c r="G13" i="1" s="1"/>
  <c r="A14" i="1" s="1"/>
  <c r="G14" i="1" s="1"/>
  <c r="A15" i="1" s="1"/>
  <c r="G15" i="1" s="1"/>
  <c r="A16" i="1" s="1"/>
  <c r="G16" i="1" s="1"/>
  <c r="A17" i="1" s="1"/>
  <c r="G17" i="1" s="1"/>
  <c r="A18" i="1" s="1"/>
  <c r="G18" i="1" s="1"/>
  <c r="A19" i="1" s="1"/>
  <c r="G19" i="1" s="1"/>
  <c r="J9" i="1"/>
  <c r="K9" i="1"/>
  <c r="L9" i="1"/>
  <c r="M9" i="1" s="1"/>
  <c r="P9" i="1"/>
  <c r="J10" i="1"/>
  <c r="P10" i="1"/>
  <c r="J11" i="1" s="1"/>
  <c r="P11" i="1" s="1"/>
  <c r="J12" i="1" s="1"/>
  <c r="P12" i="1" s="1"/>
  <c r="J13" i="1" s="1"/>
  <c r="P13" i="1" s="1"/>
  <c r="J14" i="1" s="1"/>
  <c r="P14" i="1" s="1"/>
  <c r="J15" i="1" s="1"/>
  <c r="P15" i="1" s="1"/>
  <c r="J16" i="1" s="1"/>
  <c r="P16" i="1" s="1"/>
  <c r="J17" i="1" s="1"/>
  <c r="P17" i="1" s="1"/>
  <c r="J18" i="1" s="1"/>
  <c r="P18" i="1" s="1"/>
  <c r="J19" i="1" s="1"/>
  <c r="P19" i="1" s="1"/>
  <c r="Q8" i="1"/>
  <c r="P8" i="1"/>
  <c r="O8" i="1"/>
  <c r="N8" i="1"/>
  <c r="M8" i="1"/>
  <c r="L8" i="1"/>
  <c r="Q7" i="1"/>
  <c r="P7" i="1"/>
  <c r="J8" i="1" s="1"/>
  <c r="K8" i="1"/>
  <c r="H8" i="1"/>
  <c r="E8" i="1"/>
  <c r="F8" i="1" s="1"/>
  <c r="D8" i="1"/>
  <c r="C8" i="1"/>
  <c r="H7" i="1"/>
  <c r="B8" i="1" s="1"/>
  <c r="G7" i="1"/>
  <c r="A8" i="1" s="1"/>
  <c r="G8" i="1" s="1"/>
  <c r="E9" i="1" l="1"/>
  <c r="F9" i="1" s="1"/>
  <c r="H9" i="1" s="1"/>
  <c r="B10" i="1" s="1"/>
  <c r="N9" i="1"/>
  <c r="O9" i="1" s="1"/>
  <c r="C10" i="1" l="1"/>
  <c r="D10" i="1"/>
  <c r="E10" i="1"/>
  <c r="F10" i="1" s="1"/>
  <c r="Q9" i="1"/>
  <c r="K10" i="1" s="1"/>
  <c r="H10" i="1" l="1"/>
  <c r="B11" i="1" s="1"/>
  <c r="L10" i="1"/>
  <c r="M10" i="1"/>
  <c r="N10" i="1" s="1"/>
  <c r="C11" i="1" l="1"/>
  <c r="D11" i="1" s="1"/>
  <c r="O10" i="1"/>
  <c r="Q10" i="1"/>
  <c r="K11" i="1" s="1"/>
  <c r="E11" i="1" l="1"/>
  <c r="F11" i="1" s="1"/>
  <c r="L11" i="1"/>
  <c r="M11" i="1"/>
  <c r="N11" i="1"/>
  <c r="O11" i="1" s="1"/>
  <c r="H11" i="1" l="1"/>
  <c r="B12" i="1" s="1"/>
  <c r="Q11" i="1"/>
  <c r="K12" i="1" s="1"/>
  <c r="C12" i="1" l="1"/>
  <c r="D12" i="1" s="1"/>
  <c r="E12" i="1" s="1"/>
  <c r="F12" i="1" s="1"/>
  <c r="L12" i="1"/>
  <c r="M12" i="1" s="1"/>
  <c r="H12" i="1" l="1"/>
  <c r="B13" i="1" s="1"/>
  <c r="N12" i="1"/>
  <c r="O12" i="1" s="1"/>
  <c r="Q12" i="1"/>
  <c r="K13" i="1" s="1"/>
  <c r="C13" i="1" l="1"/>
  <c r="D13" i="1"/>
  <c r="E13" i="1" s="1"/>
  <c r="F13" i="1" s="1"/>
  <c r="L13" i="1"/>
  <c r="M13" i="1"/>
  <c r="N13" i="1"/>
  <c r="O13" i="1" s="1"/>
  <c r="H13" i="1" l="1"/>
  <c r="B14" i="1" s="1"/>
  <c r="Q13" i="1"/>
  <c r="K14" i="1" s="1"/>
  <c r="C14" i="1" l="1"/>
  <c r="L14" i="1"/>
  <c r="M14" i="1" s="1"/>
  <c r="N14" i="1" s="1"/>
  <c r="O14" i="1" s="1"/>
  <c r="D14" i="1" l="1"/>
  <c r="E14" i="1" s="1"/>
  <c r="F14" i="1" s="1"/>
  <c r="Q14" i="1"/>
  <c r="K15" i="1" s="1"/>
  <c r="H14" i="1" l="1"/>
  <c r="B15" i="1" s="1"/>
  <c r="L15" i="1"/>
  <c r="M15" i="1"/>
  <c r="N15" i="1"/>
  <c r="O15" i="1" s="1"/>
  <c r="Q15" i="1" s="1"/>
  <c r="K16" i="1" s="1"/>
  <c r="C15" i="1" l="1"/>
  <c r="D15" i="1"/>
  <c r="E15" i="1" s="1"/>
  <c r="F15" i="1" s="1"/>
  <c r="L16" i="1"/>
  <c r="M16" i="1"/>
  <c r="N16" i="1"/>
  <c r="O16" i="1" s="1"/>
  <c r="H15" i="1" l="1"/>
  <c r="B16" i="1" s="1"/>
  <c r="Q16" i="1"/>
  <c r="K17" i="1" s="1"/>
  <c r="C16" i="1" l="1"/>
  <c r="L17" i="1"/>
  <c r="M17" i="1"/>
  <c r="N17" i="1"/>
  <c r="O17" i="1"/>
  <c r="Q17" i="1" s="1"/>
  <c r="K18" i="1" s="1"/>
  <c r="D16" i="1" l="1"/>
  <c r="E16" i="1" s="1"/>
  <c r="F16" i="1" s="1"/>
  <c r="L18" i="1"/>
  <c r="M18" i="1" s="1"/>
  <c r="H16" i="1" l="1"/>
  <c r="B17" i="1" s="1"/>
  <c r="N18" i="1"/>
  <c r="O18" i="1" s="1"/>
  <c r="C17" i="1" l="1"/>
  <c r="D17" i="1"/>
  <c r="E17" i="1" s="1"/>
  <c r="Q18" i="1"/>
  <c r="K19" i="1" s="1"/>
  <c r="F17" i="1" l="1"/>
  <c r="H17" i="1" s="1"/>
  <c r="B18" i="1" s="1"/>
  <c r="L19" i="1"/>
  <c r="M19" i="1"/>
  <c r="N19" i="1"/>
  <c r="O19" i="1" s="1"/>
  <c r="C18" i="1" l="1"/>
  <c r="D18" i="1"/>
  <c r="E18" i="1" s="1"/>
  <c r="F18" i="1" s="1"/>
  <c r="Q19" i="1"/>
  <c r="H18" i="1" l="1"/>
  <c r="B19" i="1" s="1"/>
  <c r="C19" i="1" l="1"/>
  <c r="D19" i="1"/>
  <c r="E19" i="1" s="1"/>
  <c r="F19" i="1" s="1"/>
  <c r="H19" i="1" l="1"/>
</calcChain>
</file>

<file path=xl/sharedStrings.xml><?xml version="1.0" encoding="utf-8"?>
<sst xmlns="http://schemas.openxmlformats.org/spreadsheetml/2006/main" count="25" uniqueCount="17">
  <si>
    <t>h</t>
  </si>
  <si>
    <t>to</t>
  </si>
  <si>
    <t>Do</t>
  </si>
  <si>
    <t>t</t>
  </si>
  <si>
    <t>K1</t>
  </si>
  <si>
    <t>K2</t>
  </si>
  <si>
    <t>K3</t>
  </si>
  <si>
    <t>K4</t>
  </si>
  <si>
    <t>t(i+1)</t>
  </si>
  <si>
    <t>dL/dt = -((L/0,8).t^2)-L</t>
  </si>
  <si>
    <t>L</t>
  </si>
  <si>
    <t>L(i+1)</t>
  </si>
  <si>
    <t>dS/dt = 0,2 * S + 3 - t</t>
  </si>
  <si>
    <t>S</t>
  </si>
  <si>
    <t>Lo</t>
  </si>
  <si>
    <t>S(i+1)</t>
  </si>
  <si>
    <t>Chequear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</si>
</sst>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19707</xdr:colOff>
      <xdr:row>19</xdr:row>
      <xdr:rowOff>157654</xdr:rowOff>
    </xdr:from>
    <xdr:to>
      <xdr:col>10</xdr:col>
      <xdr:colOff>43635</xdr:colOff>
      <xdr:row>28</xdr:row>
      <xdr:rowOff>151085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F9359E-D564-4A5E-A725-F852B664D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6104" y="3777154"/>
          <a:ext cx="1856669" cy="1707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topLeftCell="A10" zoomScale="145" zoomScaleNormal="145" workbookViewId="0">
      <selection activeCell="C8" sqref="C8"/>
    </sheetView>
  </sheetViews>
  <sheetFormatPr baseColWidth="10" defaultColWidth="9.140625" defaultRowHeight="15" x14ac:dyDescent="0.25"/>
  <sheetData>
    <row r="1" spans="1:17" x14ac:dyDescent="0.25">
      <c r="A1" s="3" t="s">
        <v>0</v>
      </c>
      <c r="B1" s="4">
        <v>0.01</v>
      </c>
      <c r="J1" s="3" t="s">
        <v>0</v>
      </c>
      <c r="K1" s="4">
        <v>0.01</v>
      </c>
    </row>
    <row r="2" spans="1:17" x14ac:dyDescent="0.25">
      <c r="A2" s="5" t="s">
        <v>1</v>
      </c>
      <c r="B2" s="6">
        <v>0</v>
      </c>
      <c r="E2" s="9" t="s">
        <v>9</v>
      </c>
      <c r="F2" s="9"/>
      <c r="G2" s="9"/>
      <c r="J2" s="3" t="s">
        <v>1</v>
      </c>
      <c r="K2" s="4">
        <v>0</v>
      </c>
      <c r="N2" s="9" t="s">
        <v>12</v>
      </c>
      <c r="O2" s="9"/>
      <c r="P2" s="9"/>
    </row>
    <row r="3" spans="1:17" x14ac:dyDescent="0.25">
      <c r="A3" s="3" t="s">
        <v>14</v>
      </c>
      <c r="B3" s="4">
        <v>0</v>
      </c>
      <c r="J3" s="3" t="s">
        <v>2</v>
      </c>
      <c r="K3" s="4">
        <v>0</v>
      </c>
    </row>
    <row r="4" spans="1:17" x14ac:dyDescent="0.25">
      <c r="A4" s="7"/>
      <c r="B4" s="8"/>
      <c r="J4" s="1"/>
    </row>
    <row r="5" spans="1:17" x14ac:dyDescent="0.25">
      <c r="A5" s="10" t="s">
        <v>16</v>
      </c>
      <c r="B5" s="10"/>
      <c r="C5" s="10"/>
      <c r="D5" s="10"/>
      <c r="E5" s="10"/>
      <c r="F5" s="10"/>
      <c r="G5" s="10"/>
      <c r="H5" s="10"/>
    </row>
    <row r="6" spans="1:17" x14ac:dyDescent="0.25">
      <c r="A6" s="2" t="s">
        <v>3</v>
      </c>
      <c r="B6" s="2" t="s">
        <v>10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11</v>
      </c>
      <c r="J6" s="2" t="s">
        <v>3</v>
      </c>
      <c r="K6" s="2" t="s">
        <v>13</v>
      </c>
      <c r="L6" s="2" t="s">
        <v>4</v>
      </c>
      <c r="M6" s="2" t="s">
        <v>5</v>
      </c>
      <c r="N6" s="2" t="s">
        <v>6</v>
      </c>
      <c r="O6" s="2" t="s">
        <v>7</v>
      </c>
      <c r="P6" s="2" t="s">
        <v>8</v>
      </c>
      <c r="Q6" s="2" t="s">
        <v>15</v>
      </c>
    </row>
    <row r="7" spans="1:17" x14ac:dyDescent="0.25">
      <c r="G7">
        <f>to</f>
        <v>0</v>
      </c>
      <c r="H7">
        <f>Do</f>
        <v>0</v>
      </c>
      <c r="P7">
        <f>K2</f>
        <v>0</v>
      </c>
      <c r="Q7">
        <f>K3</f>
        <v>0</v>
      </c>
    </row>
    <row r="8" spans="1:17" x14ac:dyDescent="0.25">
      <c r="A8">
        <f>G7</f>
        <v>0</v>
      </c>
      <c r="B8">
        <f>H7</f>
        <v>0</v>
      </c>
      <c r="C8">
        <f>-((B8/0.8)*(A8*A8))-B8</f>
        <v>0</v>
      </c>
      <c r="D8">
        <f>-(((B8+(h/2)*C8)/0.8)*((A8+h/2)*(A8+h/2)))-(B8+(h/2)*C8)</f>
        <v>0</v>
      </c>
      <c r="E8">
        <f>-(((B8+(h/2)*D8)/0.8)*((A8+h/2)*(A8+h/2)))-(B8+(h/2)*D8)</f>
        <v>0</v>
      </c>
      <c r="F8">
        <f>-(((B8+h*E8)/0.8)*((A8+h)*(A8+h)))-(B8+h*E8)</f>
        <v>0</v>
      </c>
      <c r="G8">
        <f>A8+h</f>
        <v>0.01</v>
      </c>
      <c r="H8">
        <f>B8+h/6*(C8+2*D8+2*E8+F8)</f>
        <v>0</v>
      </c>
      <c r="J8">
        <f>P7</f>
        <v>0</v>
      </c>
      <c r="K8">
        <f>Q7</f>
        <v>0</v>
      </c>
      <c r="L8">
        <f>0.2*K8+3-J8</f>
        <v>3</v>
      </c>
      <c r="M8">
        <f>0.2*(K8*($K$1/2)*L8)+3-J8*($K$1/2)</f>
        <v>3</v>
      </c>
      <c r="N8">
        <f>0.2*(K8*($K$1/2)*M8)+3-J8*($K$1/2)</f>
        <v>3</v>
      </c>
      <c r="O8">
        <f>0.2*(K8*$K$1*N8)+3-J8*$K$1</f>
        <v>3</v>
      </c>
      <c r="P8">
        <f>J8+$K$1</f>
        <v>0.01</v>
      </c>
      <c r="Q8">
        <f>K8+$K$1/6*(L8+2*M8+2*N8+O8)</f>
        <v>3.0000000000000002E-2</v>
      </c>
    </row>
    <row r="9" spans="1:17" x14ac:dyDescent="0.25">
      <c r="A9">
        <f t="shared" ref="A9:A19" si="0">G8</f>
        <v>0.01</v>
      </c>
      <c r="B9">
        <f t="shared" ref="B9:B19" si="1">H8</f>
        <v>0</v>
      </c>
      <c r="C9">
        <f t="shared" ref="C9:C19" si="2">-((B9/0.8)*(A9*A9))-B9</f>
        <v>0</v>
      </c>
      <c r="D9">
        <f>-(((B9+(h/2)*C9)/0.8)*((A9+h/2)*(A9+h/2)))-(B9+(h/2)*C9)</f>
        <v>0</v>
      </c>
      <c r="E9">
        <f>-(((B9+(h/2)*D9)/0.8)*((A9+h/2)*(A9+h/2)))-(B9+(h/2)*D9)</f>
        <v>0</v>
      </c>
      <c r="F9">
        <f>-(((B9+h*E9)/0.8)*((A9+h)*(A9+h)))-(B9+h*E9)</f>
        <v>0</v>
      </c>
      <c r="G9">
        <f>A9+h</f>
        <v>0.02</v>
      </c>
      <c r="H9">
        <f>B9+h/6*(C9+2*D9+2*E9+F9)</f>
        <v>0</v>
      </c>
      <c r="J9">
        <f t="shared" ref="J9:J19" si="3">P8</f>
        <v>0.01</v>
      </c>
      <c r="K9">
        <f t="shared" ref="K9:K19" si="4">Q8</f>
        <v>3.0000000000000002E-2</v>
      </c>
      <c r="L9">
        <f t="shared" ref="L9:L19" si="5">0.2*K9+3-J9</f>
        <v>2.996</v>
      </c>
      <c r="M9">
        <f t="shared" ref="M9:M19" si="6">0.2*(K9*($K$1/2)*L9)+3-J9*($K$1/2)</f>
        <v>3.0000398800000001</v>
      </c>
      <c r="N9">
        <f t="shared" ref="N9:N19" si="7">0.2*(K9*($K$1/2)*M9)+3-J9*($K$1/2)</f>
        <v>3.0000400011964001</v>
      </c>
      <c r="O9">
        <f t="shared" ref="O9:O19" si="8">0.2*(K9*$K$1*N9)+3-J9*$K$1</f>
        <v>3.0000800024000718</v>
      </c>
      <c r="P9">
        <f t="shared" ref="P9:P19" si="9">J9+$K$1</f>
        <v>0.02</v>
      </c>
      <c r="Q9">
        <f t="shared" ref="Q9:Q19" si="10">K9+$K$1/6*(L9+2*M9+2*N9+O9)</f>
        <v>5.9993732941321459E-2</v>
      </c>
    </row>
    <row r="10" spans="1:17" x14ac:dyDescent="0.25">
      <c r="A10">
        <f t="shared" si="0"/>
        <v>0.02</v>
      </c>
      <c r="B10">
        <f t="shared" si="1"/>
        <v>0</v>
      </c>
      <c r="C10">
        <f t="shared" si="2"/>
        <v>0</v>
      </c>
      <c r="D10">
        <f>-(((B10+(h/2)*C10)/0.8)*((A10+h/2)*(A10+h/2)))-(B10+(h/2)*C10)</f>
        <v>0</v>
      </c>
      <c r="E10">
        <f>-(((B10+(h/2)*D10)/0.8)*((A10+h/2)*(A10+h/2)))-(B10+(h/2)*D10)</f>
        <v>0</v>
      </c>
      <c r="F10">
        <f>-(((B10+h*E10)/0.8)*((A10+h)*(A10+h)))-(B10+h*E10)</f>
        <v>0</v>
      </c>
      <c r="G10">
        <f>A10+h</f>
        <v>0.03</v>
      </c>
      <c r="H10">
        <f>B10+h/6*(C10+2*D10+2*E10+F10)</f>
        <v>0</v>
      </c>
      <c r="J10">
        <f t="shared" si="3"/>
        <v>0.02</v>
      </c>
      <c r="K10">
        <f t="shared" si="4"/>
        <v>5.9993732941321459E-2</v>
      </c>
      <c r="L10">
        <f t="shared" si="5"/>
        <v>2.9919987465882643</v>
      </c>
      <c r="M10">
        <f t="shared" si="6"/>
        <v>3.0000795011737633</v>
      </c>
      <c r="N10">
        <f t="shared" si="7"/>
        <v>3.0000799859683958</v>
      </c>
      <c r="O10">
        <f t="shared" si="8"/>
        <v>3.0001599719949614</v>
      </c>
      <c r="P10">
        <f t="shared" si="9"/>
        <v>0.03</v>
      </c>
      <c r="Q10">
        <f t="shared" si="10"/>
        <v>8.9981195762767363E-2</v>
      </c>
    </row>
    <row r="11" spans="1:17" x14ac:dyDescent="0.25">
      <c r="A11">
        <f t="shared" si="0"/>
        <v>0.03</v>
      </c>
      <c r="B11">
        <f t="shared" si="1"/>
        <v>0</v>
      </c>
      <c r="C11">
        <f t="shared" si="2"/>
        <v>0</v>
      </c>
      <c r="D11">
        <f>-(((B11+(h/2)*C11)/0.8)*((A11+h/2)*(A11+h/2)))-(B11+(h/2)*C11)</f>
        <v>0</v>
      </c>
      <c r="E11">
        <f>-(((B11+(h/2)*D11)/0.8)*((A11+h/2)*(A11+h/2)))-(B11+(h/2)*D11)</f>
        <v>0</v>
      </c>
      <c r="F11">
        <f>-(((B11+h*E11)/0.8)*((A11+h)*(A11+h)))-(B11+h*E11)</f>
        <v>0</v>
      </c>
      <c r="G11">
        <f>A11+h</f>
        <v>0.04</v>
      </c>
      <c r="H11">
        <f>B11+h/6*(C11+2*D11+2*E11+F11)</f>
        <v>0</v>
      </c>
      <c r="J11">
        <f t="shared" si="3"/>
        <v>0.03</v>
      </c>
      <c r="K11">
        <f t="shared" si="4"/>
        <v>8.9981195762767363E-2</v>
      </c>
      <c r="L11">
        <f t="shared" si="5"/>
        <v>2.9879962391525536</v>
      </c>
      <c r="M11">
        <f t="shared" si="6"/>
        <v>3.0001188634745337</v>
      </c>
      <c r="N11">
        <f t="shared" si="7"/>
        <v>3.0001199542827659</v>
      </c>
      <c r="O11">
        <f t="shared" si="8"/>
        <v>3.0002399087618361</v>
      </c>
      <c r="P11">
        <f t="shared" si="9"/>
        <v>0.04</v>
      </c>
      <c r="Q11">
        <f t="shared" si="10"/>
        <v>0.11996238540181568</v>
      </c>
    </row>
    <row r="12" spans="1:17" x14ac:dyDescent="0.25">
      <c r="A12">
        <f t="shared" si="0"/>
        <v>0.04</v>
      </c>
      <c r="B12">
        <f t="shared" si="1"/>
        <v>0</v>
      </c>
      <c r="C12">
        <f t="shared" si="2"/>
        <v>0</v>
      </c>
      <c r="D12">
        <f>-(((B12+(h/2)*C12)/0.8)*((A12+h/2)*(A12+h/2)))-(B12+(h/2)*C12)</f>
        <v>0</v>
      </c>
      <c r="E12">
        <f>-(((B12+(h/2)*D12)/0.8)*((A12+h/2)*(A12+h/2)))-(B12+(h/2)*D12)</f>
        <v>0</v>
      </c>
      <c r="F12">
        <f>-(((B12+h*E12)/0.8)*((A12+h)*(A12+h)))-(B12+h*E12)</f>
        <v>0</v>
      </c>
      <c r="G12">
        <f>A12+h</f>
        <v>0.05</v>
      </c>
      <c r="H12">
        <f>B12+h/6*(C12+2*D12+2*E12+F12)</f>
        <v>0</v>
      </c>
      <c r="J12">
        <f t="shared" si="3"/>
        <v>0.04</v>
      </c>
      <c r="K12">
        <f t="shared" si="4"/>
        <v>0.11996238540181568</v>
      </c>
      <c r="L12">
        <f t="shared" si="5"/>
        <v>2.983992477080363</v>
      </c>
      <c r="M12">
        <f t="shared" si="6"/>
        <v>3.0001579668555718</v>
      </c>
      <c r="N12">
        <f t="shared" si="7"/>
        <v>3.0001599061062865</v>
      </c>
      <c r="O12">
        <f t="shared" si="8"/>
        <v>3.000319812677847</v>
      </c>
      <c r="P12">
        <f t="shared" si="9"/>
        <v>0.05</v>
      </c>
      <c r="Q12">
        <f t="shared" si="10"/>
        <v>0.1499372987946189</v>
      </c>
    </row>
    <row r="13" spans="1:17" x14ac:dyDescent="0.25">
      <c r="A13">
        <f t="shared" si="0"/>
        <v>0.05</v>
      </c>
      <c r="B13">
        <f t="shared" si="1"/>
        <v>0</v>
      </c>
      <c r="C13">
        <f t="shared" si="2"/>
        <v>0</v>
      </c>
      <c r="D13">
        <f>-(((B13+(h/2)*C13)/0.8)*((A13+h/2)*(A13+h/2)))-(B13+(h/2)*C13)</f>
        <v>0</v>
      </c>
      <c r="E13">
        <f>-(((B13+(h/2)*D13)/0.8)*((A13+h/2)*(A13+h/2)))-(B13+(h/2)*D13)</f>
        <v>0</v>
      </c>
      <c r="F13">
        <f>-(((B13+h*E13)/0.8)*((A13+h)*(A13+h)))-(B13+h*E13)</f>
        <v>0</v>
      </c>
      <c r="G13">
        <f>A13+h</f>
        <v>6.0000000000000005E-2</v>
      </c>
      <c r="H13">
        <f>B13+h/6*(C13+2*D13+2*E13+F13)</f>
        <v>0</v>
      </c>
      <c r="J13">
        <f t="shared" si="3"/>
        <v>0.05</v>
      </c>
      <c r="K13">
        <f t="shared" si="4"/>
        <v>0.1499372987946189</v>
      </c>
      <c r="L13">
        <f t="shared" si="5"/>
        <v>2.9799874597589238</v>
      </c>
      <c r="M13">
        <f t="shared" si="6"/>
        <v>3.000196811270158</v>
      </c>
      <c r="N13">
        <f t="shared" si="7"/>
        <v>3.0001998414057343</v>
      </c>
      <c r="O13">
        <f t="shared" si="8"/>
        <v>3.0003996837201288</v>
      </c>
      <c r="P13">
        <f t="shared" si="9"/>
        <v>6.0000000000000005E-2</v>
      </c>
      <c r="Q13">
        <f t="shared" si="10"/>
        <v>0.17990593287600362</v>
      </c>
    </row>
    <row r="14" spans="1:17" x14ac:dyDescent="0.25">
      <c r="A14">
        <f t="shared" si="0"/>
        <v>6.0000000000000005E-2</v>
      </c>
      <c r="B14">
        <f t="shared" si="1"/>
        <v>0</v>
      </c>
      <c r="C14">
        <f t="shared" si="2"/>
        <v>0</v>
      </c>
      <c r="D14">
        <f>-(((B14+(h/2)*C14)/0.8)*((A14+h/2)*(A14+h/2)))-(B14+(h/2)*C14)</f>
        <v>0</v>
      </c>
      <c r="E14">
        <f>-(((B14+(h/2)*D14)/0.8)*((A14+h/2)*(A14+h/2)))-(B14+(h/2)*D14)</f>
        <v>0</v>
      </c>
      <c r="F14">
        <f>-(((B14+h*E14)/0.8)*((A14+h)*(A14+h)))-(B14+h*E14)</f>
        <v>0</v>
      </c>
      <c r="G14">
        <f>A14+h</f>
        <v>7.0000000000000007E-2</v>
      </c>
      <c r="H14">
        <f>B14+h/6*(C14+2*D14+2*E14+F14)</f>
        <v>0</v>
      </c>
      <c r="J14">
        <f t="shared" si="3"/>
        <v>6.0000000000000005E-2</v>
      </c>
      <c r="K14">
        <f t="shared" si="4"/>
        <v>0.17990593287600362</v>
      </c>
      <c r="L14">
        <f t="shared" si="5"/>
        <v>2.9759811865752006</v>
      </c>
      <c r="M14">
        <f t="shared" si="6"/>
        <v>3.000235396671592</v>
      </c>
      <c r="N14">
        <f t="shared" si="7"/>
        <v>3.0002397601478856</v>
      </c>
      <c r="O14">
        <f t="shared" si="8"/>
        <v>3.000479521865802</v>
      </c>
      <c r="P14">
        <f t="shared" si="9"/>
        <v>7.0000000000000007E-2</v>
      </c>
      <c r="Q14">
        <f t="shared" si="10"/>
        <v>0.20986828457947021</v>
      </c>
    </row>
    <row r="15" spans="1:17" x14ac:dyDescent="0.25">
      <c r="A15">
        <f t="shared" si="0"/>
        <v>7.0000000000000007E-2</v>
      </c>
      <c r="B15">
        <f t="shared" si="1"/>
        <v>0</v>
      </c>
      <c r="C15">
        <f t="shared" si="2"/>
        <v>0</v>
      </c>
      <c r="D15">
        <f>-(((B15+(h/2)*C15)/0.8)*((A15+h/2)*(A15+h/2)))-(B15+(h/2)*C15)</f>
        <v>0</v>
      </c>
      <c r="E15">
        <f>-(((B15+(h/2)*D15)/0.8)*((A15+h/2)*(A15+h/2)))-(B15+(h/2)*D15)</f>
        <v>0</v>
      </c>
      <c r="F15">
        <f>-(((B15+h*E15)/0.8)*((A15+h)*(A15+h)))-(B15+h*E15)</f>
        <v>0</v>
      </c>
      <c r="G15">
        <f>A15+h</f>
        <v>0.08</v>
      </c>
      <c r="H15">
        <f>B15+h/6*(C15+2*D15+2*E15+F15)</f>
        <v>0</v>
      </c>
      <c r="J15">
        <f t="shared" si="3"/>
        <v>7.0000000000000007E-2</v>
      </c>
      <c r="K15">
        <f t="shared" si="4"/>
        <v>0.20986828457947021</v>
      </c>
      <c r="L15">
        <f t="shared" si="5"/>
        <v>2.9719736569158943</v>
      </c>
      <c r="M15">
        <f t="shared" si="6"/>
        <v>3.0002737230131924</v>
      </c>
      <c r="N15">
        <f t="shared" si="7"/>
        <v>3.0002796622995174</v>
      </c>
      <c r="O15">
        <f t="shared" si="8"/>
        <v>3.0005593270919708</v>
      </c>
      <c r="P15">
        <f t="shared" si="9"/>
        <v>0.08</v>
      </c>
      <c r="Q15">
        <f t="shared" si="10"/>
        <v>0.23982435083719236</v>
      </c>
    </row>
    <row r="16" spans="1:17" x14ac:dyDescent="0.25">
      <c r="A16">
        <f t="shared" si="0"/>
        <v>0.08</v>
      </c>
      <c r="B16">
        <f t="shared" si="1"/>
        <v>0</v>
      </c>
      <c r="C16">
        <f t="shared" si="2"/>
        <v>0</v>
      </c>
      <c r="D16">
        <f>-(((B16+(h/2)*C16)/0.8)*((A16+h/2)*(A16+h/2)))-(B16+(h/2)*C16)</f>
        <v>0</v>
      </c>
      <c r="E16">
        <f>-(((B16+(h/2)*D16)/0.8)*((A16+h/2)*(A16+h/2)))-(B16+(h/2)*D16)</f>
        <v>0</v>
      </c>
      <c r="F16">
        <f>-(((B16+h*E16)/0.8)*((A16+h)*(A16+h)))-(B16+h*E16)</f>
        <v>0</v>
      </c>
      <c r="G16">
        <f>A16+h</f>
        <v>0.09</v>
      </c>
      <c r="H16">
        <f>B16+h/6*(C16+2*D16+2*E16+F16)</f>
        <v>0</v>
      </c>
      <c r="J16">
        <f t="shared" si="3"/>
        <v>0.08</v>
      </c>
      <c r="K16">
        <f t="shared" si="4"/>
        <v>0.23982435083719236</v>
      </c>
      <c r="L16">
        <f t="shared" si="5"/>
        <v>2.9679648701674384</v>
      </c>
      <c r="M16">
        <f t="shared" si="6"/>
        <v>3.0003117902482956</v>
      </c>
      <c r="N16">
        <f t="shared" si="7"/>
        <v>3.0003195478274054</v>
      </c>
      <c r="O16">
        <f t="shared" si="8"/>
        <v>3.0006390993757237</v>
      </c>
      <c r="P16">
        <f t="shared" si="9"/>
        <v>0.09</v>
      </c>
      <c r="Q16">
        <f t="shared" si="10"/>
        <v>0.26977412858001665</v>
      </c>
    </row>
    <row r="17" spans="1:17" x14ac:dyDescent="0.25">
      <c r="A17">
        <f t="shared" si="0"/>
        <v>0.09</v>
      </c>
      <c r="B17">
        <f t="shared" si="1"/>
        <v>0</v>
      </c>
      <c r="C17">
        <f t="shared" si="2"/>
        <v>0</v>
      </c>
      <c r="D17">
        <f>-(((B17+(h/2)*C17)/0.8)*((A17+h/2)*(A17+h/2)))-(B17+(h/2)*C17)</f>
        <v>0</v>
      </c>
      <c r="E17">
        <f>-(((B17+(h/2)*D17)/0.8)*((A17+h/2)*(A17+h/2)))-(B17+(h/2)*D17)</f>
        <v>0</v>
      </c>
      <c r="F17">
        <f>-(((B17+h*E17)/0.8)*((A17+h)*(A17+h)))-(B17+h*E17)</f>
        <v>0</v>
      </c>
      <c r="G17">
        <f>A17+h</f>
        <v>9.9999999999999992E-2</v>
      </c>
      <c r="H17">
        <f>B17+h/6*(C17+2*D17+2*E17+F17)</f>
        <v>0</v>
      </c>
      <c r="J17">
        <f t="shared" si="3"/>
        <v>0.09</v>
      </c>
      <c r="K17">
        <f t="shared" si="4"/>
        <v>0.26977412858001665</v>
      </c>
      <c r="L17">
        <f t="shared" si="5"/>
        <v>2.9639548257160033</v>
      </c>
      <c r="M17">
        <f t="shared" si="6"/>
        <v>3.0003495983302582</v>
      </c>
      <c r="N17">
        <f t="shared" si="7"/>
        <v>3.0003594166983252</v>
      </c>
      <c r="O17">
        <f t="shared" si="8"/>
        <v>3.0007188386941333</v>
      </c>
      <c r="P17">
        <f t="shared" si="9"/>
        <v>9.9999999999999992E-2</v>
      </c>
      <c r="Q17">
        <f t="shared" si="10"/>
        <v>0.29971761473746217</v>
      </c>
    </row>
    <row r="18" spans="1:17" x14ac:dyDescent="0.25">
      <c r="A18">
        <f t="shared" si="0"/>
        <v>9.9999999999999992E-2</v>
      </c>
      <c r="B18">
        <f t="shared" si="1"/>
        <v>0</v>
      </c>
      <c r="C18">
        <f t="shared" si="2"/>
        <v>0</v>
      </c>
      <c r="D18">
        <f>-(((B18+(h/2)*C18)/0.8)*((A18+h/2)*(A18+h/2)))-(B18+(h/2)*C18)</f>
        <v>0</v>
      </c>
      <c r="E18">
        <f>-(((B18+(h/2)*D18)/0.8)*((A18+h/2)*(A18+h/2)))-(B18+(h/2)*D18)</f>
        <v>0</v>
      </c>
      <c r="F18">
        <f>-(((B18+h*E18)/0.8)*((A18+h)*(A18+h)))-(B18+h*E18)</f>
        <v>0</v>
      </c>
      <c r="G18">
        <f>A18+h</f>
        <v>0.10999999999999999</v>
      </c>
      <c r="H18">
        <f>B18+h/6*(C18+2*D18+2*E18+F18)</f>
        <v>0</v>
      </c>
      <c r="J18">
        <f t="shared" si="3"/>
        <v>9.9999999999999992E-2</v>
      </c>
      <c r="K18">
        <f t="shared" si="4"/>
        <v>0.29971761473746217</v>
      </c>
      <c r="L18">
        <f t="shared" si="5"/>
        <v>2.9599435229474924</v>
      </c>
      <c r="M18">
        <f t="shared" si="6"/>
        <v>3.0003871472124555</v>
      </c>
      <c r="N18">
        <f t="shared" si="7"/>
        <v>3.0003992688790513</v>
      </c>
      <c r="O18">
        <f t="shared" si="8"/>
        <v>3.0007985450242569</v>
      </c>
      <c r="P18">
        <f t="shared" si="9"/>
        <v>0.10999999999999999</v>
      </c>
      <c r="Q18">
        <f t="shared" si="10"/>
        <v>0.32965480623772009</v>
      </c>
    </row>
    <row r="19" spans="1:17" x14ac:dyDescent="0.25">
      <c r="A19">
        <f t="shared" si="0"/>
        <v>0.10999999999999999</v>
      </c>
      <c r="B19">
        <f t="shared" si="1"/>
        <v>0</v>
      </c>
      <c r="C19">
        <f t="shared" si="2"/>
        <v>0</v>
      </c>
      <c r="D19">
        <f>-(((B19+(h/2)*C19)/0.8)*((A19+h/2)*(A19+h/2)))-(B19+(h/2)*C19)</f>
        <v>0</v>
      </c>
      <c r="E19">
        <f>-(((B19+(h/2)*D19)/0.8)*((A19+h/2)*(A19+h/2)))-(B19+(h/2)*D19)</f>
        <v>0</v>
      </c>
      <c r="F19">
        <f>-(((B19+h*E19)/0.8)*((A19+h)*(A19+h)))-(B19+h*E19)</f>
        <v>0</v>
      </c>
      <c r="G19">
        <f>A19+h</f>
        <v>0.11999999999999998</v>
      </c>
      <c r="H19">
        <f>B19+h/6*(C19+2*D19+2*E19+F19)</f>
        <v>0</v>
      </c>
      <c r="J19">
        <f t="shared" si="3"/>
        <v>0.10999999999999999</v>
      </c>
      <c r="K19">
        <f t="shared" si="4"/>
        <v>0.32965480623772009</v>
      </c>
      <c r="L19">
        <f t="shared" si="5"/>
        <v>2.9559309612475442</v>
      </c>
      <c r="M19">
        <f t="shared" si="6"/>
        <v>3.0004244368482822</v>
      </c>
      <c r="N19">
        <f t="shared" si="7"/>
        <v>3.0004391043363601</v>
      </c>
      <c r="O19">
        <f t="shared" si="8"/>
        <v>3.0008782183431362</v>
      </c>
      <c r="P19">
        <f t="shared" si="9"/>
        <v>0.11999999999999998</v>
      </c>
      <c r="Q19">
        <f t="shared" si="10"/>
        <v>0.35958570000765339</v>
      </c>
    </row>
  </sheetData>
  <mergeCells count="3">
    <mergeCell ref="E2:G2"/>
    <mergeCell ref="N2:P2"/>
    <mergeCell ref="A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Hoja1!Do</vt:lpstr>
      <vt:lpstr>Hoja1!h</vt:lpstr>
      <vt:lpstr>Hoja1!k</vt:lpstr>
      <vt:lpstr>L0</vt:lpstr>
      <vt:lpstr>Lo</vt:lpstr>
      <vt:lpstr>Hoja1!to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Luque</dc:creator>
  <cp:lastModifiedBy>Mariano Luque</cp:lastModifiedBy>
  <dcterms:created xsi:type="dcterms:W3CDTF">2015-06-05T18:19:34Z</dcterms:created>
  <dcterms:modified xsi:type="dcterms:W3CDTF">2022-06-27T17:08:49Z</dcterms:modified>
</cp:coreProperties>
</file>